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7C8EF9B292B2642B3F32F794241B51E07D239F91" xr6:coauthVersionLast="47" xr6:coauthVersionMax="47" xr10:uidLastSave="{46F789D3-8115-4F3F-A566-9DEDD50888D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E72" i="3"/>
  <c r="F72" i="3" s="1"/>
  <c r="D72" i="3"/>
  <c r="C72" i="3"/>
  <c r="E71" i="3"/>
  <c r="D71" i="3"/>
  <c r="C71" i="3"/>
  <c r="W123" i="3" s="1"/>
  <c r="E70" i="3"/>
  <c r="F70" i="3" s="1"/>
  <c r="D70" i="3"/>
  <c r="C70" i="3"/>
  <c r="U123" i="3" s="1"/>
  <c r="E69" i="3"/>
  <c r="D69" i="3"/>
  <c r="C69" i="3"/>
  <c r="F69"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58" i="3" l="1"/>
  <c r="D58" i="3"/>
  <c r="C58" i="3"/>
  <c r="E80" i="3"/>
  <c r="D80" i="3"/>
  <c r="C80" i="3"/>
  <c r="E43" i="3"/>
  <c r="D43" i="3"/>
  <c r="C43" i="3"/>
  <c r="E39" i="3"/>
  <c r="C39" i="3"/>
  <c r="D39" i="3"/>
  <c r="D60" i="3"/>
  <c r="C60" i="3"/>
  <c r="E60" i="3"/>
  <c r="E98" i="3"/>
  <c r="D98" i="3"/>
  <c r="C98" i="3"/>
  <c r="R151" i="3"/>
  <c r="R146" i="3"/>
  <c r="R141" i="3"/>
  <c r="R136" i="3"/>
  <c r="R131" i="3"/>
  <c r="R126" i="3"/>
  <c r="E20" i="3"/>
  <c r="R155" i="3"/>
  <c r="R150" i="3"/>
  <c r="R145" i="3"/>
  <c r="R140" i="3"/>
  <c r="R135" i="3"/>
  <c r="R130" i="3"/>
  <c r="R125" i="3"/>
  <c r="D20" i="3"/>
  <c r="C20" i="3"/>
  <c r="R154" i="3"/>
  <c r="R149" i="3"/>
  <c r="R144" i="3"/>
  <c r="R139" i="3"/>
  <c r="R134" i="3"/>
  <c r="R129" i="3"/>
  <c r="R153" i="3"/>
  <c r="R148" i="3"/>
  <c r="R143" i="3"/>
  <c r="R138" i="3"/>
  <c r="R133" i="3"/>
  <c r="R128" i="3"/>
  <c r="R152" i="3"/>
  <c r="R147" i="3"/>
  <c r="R142" i="3"/>
  <c r="R137" i="3"/>
  <c r="R132" i="3"/>
  <c r="R127" i="3"/>
  <c r="E97" i="3"/>
  <c r="C97" i="3"/>
  <c r="D97"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E99" i="3"/>
  <c r="D99" i="3"/>
  <c r="C99" i="3"/>
  <c r="E81" i="3"/>
  <c r="D81" i="3"/>
  <c r="C81" i="3"/>
  <c r="E59" i="3"/>
  <c r="D59" i="3"/>
  <c r="C59" i="3"/>
  <c r="G112" i="3"/>
  <c r="E100" i="3"/>
  <c r="D100" i="3"/>
  <c r="C100" i="3"/>
  <c r="E38" i="3"/>
  <c r="D38" i="3"/>
  <c r="C38" i="3"/>
  <c r="C40" i="3"/>
  <c r="E40" i="3"/>
  <c r="D40" i="3"/>
  <c r="V155" i="3"/>
  <c r="V150" i="3"/>
  <c r="V145" i="3"/>
  <c r="V140" i="3"/>
  <c r="V135" i="3"/>
  <c r="V130" i="3"/>
  <c r="V125" i="3"/>
  <c r="V154" i="3"/>
  <c r="V149" i="3"/>
  <c r="V144" i="3"/>
  <c r="V139" i="3"/>
  <c r="V134" i="3"/>
  <c r="V129" i="3"/>
  <c r="C78" i="3"/>
  <c r="V153" i="3"/>
  <c r="V148" i="3"/>
  <c r="V143" i="3"/>
  <c r="V138" i="3"/>
  <c r="V133" i="3"/>
  <c r="V128" i="3"/>
  <c r="V152" i="3"/>
  <c r="V147" i="3"/>
  <c r="V142" i="3"/>
  <c r="V137" i="3"/>
  <c r="V132" i="3"/>
  <c r="V127" i="3"/>
  <c r="E78" i="3"/>
  <c r="D78" i="3"/>
  <c r="V151" i="3"/>
  <c r="V146" i="3"/>
  <c r="V141" i="3"/>
  <c r="V136" i="3"/>
  <c r="V131" i="3"/>
  <c r="V126" i="3"/>
  <c r="E42" i="3"/>
  <c r="D42" i="3"/>
  <c r="C42" i="3"/>
  <c r="E41" i="3"/>
  <c r="D41" i="3"/>
  <c r="C41" i="3"/>
  <c r="Q123" i="3"/>
  <c r="S123" i="3"/>
  <c r="F71" i="3"/>
  <c r="X155" i="3" l="1"/>
  <c r="X150" i="3"/>
  <c r="X145" i="3"/>
  <c r="X140" i="3"/>
  <c r="X135" i="3"/>
  <c r="X130" i="3"/>
  <c r="X125" i="3"/>
  <c r="X154" i="3"/>
  <c r="X149" i="3"/>
  <c r="X144" i="3"/>
  <c r="X139" i="3"/>
  <c r="X134" i="3"/>
  <c r="X129" i="3"/>
  <c r="X153" i="3"/>
  <c r="X148" i="3"/>
  <c r="X143" i="3"/>
  <c r="X138" i="3"/>
  <c r="X133" i="3"/>
  <c r="X128" i="3"/>
  <c r="D79" i="3"/>
  <c r="E79" i="3"/>
  <c r="X152" i="3"/>
  <c r="X147" i="3"/>
  <c r="X142" i="3"/>
  <c r="X137" i="3"/>
  <c r="X132" i="3"/>
  <c r="X127" i="3"/>
  <c r="C79" i="3"/>
  <c r="X151" i="3"/>
  <c r="X146" i="3"/>
  <c r="X141" i="3"/>
  <c r="X136" i="3"/>
  <c r="X131" i="3"/>
  <c r="X12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The macOS system must allow only applications that have a valid digital signature to run.</t>
        </r>
      </text>
    </comment>
    <comment ref="K13" authorId="0" shapeId="0" xr:uid="{00000000-0006-0000-0400-000003000000}">
      <text>
        <r>
          <rPr>
            <sz val="11"/>
            <rFont val="Calibri"/>
          </rPr>
          <t>The macOS system must enforce access restrictions.</t>
        </r>
      </text>
    </comment>
    <comment ref="L13" authorId="0" shapeId="0" xr:uid="{00000000-0006-0000-0400-000002000000}">
      <text>
        <r>
          <rPr>
            <sz val="11"/>
            <rFont val="Calibri"/>
          </rPr>
          <t>The macOS system must have the security assessment policy subsystem enabled.</t>
        </r>
      </text>
    </comment>
    <comment ref="J19" authorId="0" shapeId="0" xr:uid="{00000000-0006-0000-0400-000004000000}">
      <text>
        <r>
          <rPr>
            <sz val="11"/>
            <rFont val="Calibri"/>
          </rPr>
          <t>The macOS system must set permissions on user home directories to prevent users from having access to read or modify another user</t>
        </r>
        <r>
          <rPr>
            <sz val="11"/>
            <color rgb="FF000000"/>
            <rFont val="Calibri"/>
          </rPr>
          <t>'</t>
        </r>
        <r>
          <rPr>
            <sz val="11"/>
            <color rgb="FF000000"/>
            <rFont val="Calibri"/>
          </rPr>
          <t>s files.</t>
        </r>
      </text>
    </comment>
    <comment ref="J22" authorId="0" shapeId="0" xr:uid="{00000000-0006-0000-0400-000005000000}">
      <text>
        <r>
          <rPr>
            <sz val="11"/>
            <rFont val="Calibri"/>
          </rPr>
          <t>The macOS system must implement cryptographic mechanisms to protect the confidentiality and integrity of all information at rest.</t>
        </r>
      </text>
    </comment>
    <comment ref="J32" authorId="0" shapeId="0" xr:uid="{00000000-0006-0000-0400-000006000000}">
      <text>
        <r>
          <rPr>
            <sz val="11"/>
            <rFont val="Calibri"/>
          </rPr>
          <t>The macOS system must not allow an unattended or automatic logon to the system.</t>
        </r>
      </text>
    </comment>
    <comment ref="J34" authorId="0" shapeId="0" xr:uid="{00000000-0006-0000-0400-000007000000}">
      <text>
        <r>
          <rPr>
            <sz val="11"/>
            <rFont val="Calibri"/>
          </rPr>
          <t>The macOS system must be configured to prevent Apple Watch from terminating a session lock.</t>
        </r>
      </text>
    </comment>
    <comment ref="K34" authorId="0" shapeId="0" xr:uid="{00000000-0006-0000-0400-00000B000000}">
      <text>
        <r>
          <rPr>
            <sz val="11"/>
            <rFont val="Calibri"/>
          </rPr>
          <t>The macOS system must retain the session lock until the user reestablishes access using established identification and authentication procedures.</t>
        </r>
      </text>
    </comment>
    <comment ref="L34" authorId="0" shapeId="0" xr:uid="{00000000-0006-0000-0400-00000C000000}">
      <text>
        <r>
          <rPr>
            <sz val="11"/>
            <rFont val="Calibri"/>
          </rPr>
          <t>The macOS system must initiate the session lock no more than five seconds after a screen saver is started.</t>
        </r>
      </text>
    </comment>
    <comment ref="M34" authorId="0" shapeId="0" xr:uid="{00000000-0006-0000-0400-000008000000}">
      <text>
        <r>
          <rPr>
            <sz val="11"/>
            <rFont val="Calibri"/>
          </rPr>
          <t>The macOS system must initiate a session lock after a 15-minute period of inactivity.</t>
        </r>
      </text>
    </comment>
    <comment ref="N34" authorId="0" shapeId="0" xr:uid="{00000000-0006-0000-0400-000009000000}">
      <text>
        <r>
          <rPr>
            <sz val="11"/>
            <rFont val="Calibri"/>
          </rPr>
          <t>The macOS system must conceal, via the session lock, information previously visible on the display with a publicly viewable image.</t>
        </r>
      </text>
    </comment>
    <comment ref="O34" authorId="0" shapeId="0" xr:uid="{00000000-0006-0000-0400-00000A000000}">
      <text>
        <r>
          <rPr>
            <sz val="11"/>
            <rFont val="Calibri"/>
          </rPr>
          <t>The macOS system must be configured to disable hot corners.</t>
        </r>
      </text>
    </comment>
    <comment ref="J36" authorId="0" shapeId="0" xr:uid="{00000000-0006-0000-0400-00000D000000}">
      <text>
        <r>
          <rPr>
            <sz val="11"/>
            <rFont val="Calibri"/>
          </rPr>
          <t>The macOS Application Firewall must be enabled.</t>
        </r>
      </text>
    </comment>
    <comment ref="J39" authorId="0" shapeId="0" xr:uid="{00000000-0006-0000-0400-00000E000000}">
      <text>
        <r>
          <rPr>
            <sz val="11"/>
            <rFont val="Calibri"/>
          </rPr>
          <t>The macOS system must be configured to disable SMB File Sharing unless it is required.</t>
        </r>
      </text>
    </comment>
    <comment ref="K39" authorId="0" shapeId="0" xr:uid="{00000000-0006-0000-0400-000031000000}">
      <text>
        <r>
          <rPr>
            <sz val="11"/>
            <rFont val="Calibri"/>
          </rPr>
          <t>The macOS system must be configured to disable the Network File System (NFS) daemon unless it is required.</t>
        </r>
      </text>
    </comment>
    <comment ref="L39" authorId="0" shapeId="0" xr:uid="{00000000-0006-0000-0400-000032000000}">
      <text>
        <r>
          <rPr>
            <sz val="11"/>
            <rFont val="Calibri"/>
          </rPr>
          <t>The macOS system must be configured to disable Location Services.</t>
        </r>
      </text>
    </comment>
    <comment ref="M39" authorId="0" shapeId="0" xr:uid="{00000000-0006-0000-0400-000033000000}">
      <text>
        <r>
          <rPr>
            <sz val="11"/>
            <rFont val="Calibri"/>
          </rPr>
          <t>The macOS system must be configured to disable Bonjour multicast advertising.</t>
        </r>
      </text>
    </comment>
    <comment ref="N39" authorId="0" shapeId="0" xr:uid="{00000000-0006-0000-0400-000034000000}">
      <text>
        <r>
          <rPr>
            <sz val="11"/>
            <rFont val="Calibri"/>
          </rPr>
          <t>The macOS system must be configured to disable the UUCP service.</t>
        </r>
      </text>
    </comment>
    <comment ref="O39" authorId="0" shapeId="0" xr:uid="{00000000-0006-0000-0400-000035000000}">
      <text>
        <r>
          <rPr>
            <sz val="11"/>
            <rFont val="Calibri"/>
          </rPr>
          <t>The macOS system must be configured to disable Internet Sharing.</t>
        </r>
      </text>
    </comment>
    <comment ref="P39" authorId="0" shapeId="0" xr:uid="{00000000-0006-0000-0400-00000F000000}">
      <text>
        <r>
          <rPr>
            <sz val="11"/>
            <rFont val="Calibri"/>
          </rPr>
          <t>The macOS system must be configured to disable Web Sharing.</t>
        </r>
      </text>
    </comment>
    <comment ref="Q39" authorId="0" shapeId="0" xr:uid="{00000000-0006-0000-0400-000010000000}">
      <text>
        <r>
          <rPr>
            <sz val="11"/>
            <rFont val="Calibri"/>
          </rPr>
          <t>The macOS system must be configured to disable AirDrop.</t>
        </r>
      </text>
    </comment>
    <comment ref="R39" authorId="0" shapeId="0" xr:uid="{00000000-0006-0000-0400-000011000000}">
      <text>
        <r>
          <rPr>
            <sz val="11"/>
            <rFont val="Calibri"/>
          </rPr>
          <t>The macOS system must be configured to disable the iCloud Calendar services.</t>
        </r>
      </text>
    </comment>
    <comment ref="S39" authorId="0" shapeId="0" xr:uid="{00000000-0006-0000-0400-000012000000}">
      <text>
        <r>
          <rPr>
            <sz val="11"/>
            <rFont val="Calibri"/>
          </rPr>
          <t>The macOS system must be configured to disable the iCloud Reminders services.</t>
        </r>
      </text>
    </comment>
    <comment ref="T39" authorId="0" shapeId="0" xr:uid="{00000000-0006-0000-0400-000013000000}">
      <text>
        <r>
          <rPr>
            <sz val="11"/>
            <rFont val="Calibri"/>
          </rPr>
          <t>The macOS system must be configured to disable iCloud Address Book services.</t>
        </r>
      </text>
    </comment>
    <comment ref="U39" authorId="0" shapeId="0" xr:uid="{00000000-0006-0000-0400-000014000000}">
      <text>
        <r>
          <rPr>
            <sz val="11"/>
            <rFont val="Calibri"/>
          </rPr>
          <t>The macOS system must be configured to disable the Mail iCloud services.</t>
        </r>
      </text>
    </comment>
    <comment ref="V39" authorId="0" shapeId="0" xr:uid="{00000000-0006-0000-0400-000015000000}">
      <text>
        <r>
          <rPr>
            <sz val="11"/>
            <rFont val="Calibri"/>
          </rPr>
          <t>The macOS system must be configured to disable the iCloud Notes services.</t>
        </r>
      </text>
    </comment>
    <comment ref="W39" authorId="0" shapeId="0" xr:uid="{00000000-0006-0000-0400-000016000000}">
      <text>
        <r>
          <rPr>
            <sz val="11"/>
            <rFont val="Calibri"/>
          </rPr>
          <t>The macOS system must cover or disable the built-in or attached camera when not in use.</t>
        </r>
      </text>
    </comment>
    <comment ref="X39" authorId="0" shapeId="0" xr:uid="{00000000-0006-0000-0400-000017000000}">
      <text>
        <r>
          <rPr>
            <sz val="11"/>
            <rFont val="Calibri"/>
          </rPr>
          <t>The macOS system must be configured to disable Siri and dictation.</t>
        </r>
      </text>
    </comment>
    <comment ref="Y39" authorId="0" shapeId="0" xr:uid="{00000000-0006-0000-0400-000018000000}">
      <text>
        <r>
          <rPr>
            <sz val="11"/>
            <rFont val="Calibri"/>
          </rPr>
          <t>The macOS system must be configured to disable sending diagnostic and usage data to Apple.</t>
        </r>
      </text>
    </comment>
    <comment ref="Z39" authorId="0" shapeId="0" xr:uid="{00000000-0006-0000-0400-000019000000}">
      <text>
        <r>
          <rPr>
            <sz val="11"/>
            <rFont val="Calibri"/>
          </rPr>
          <t>The macOS system must be configured to disable Remote Apple Events.</t>
        </r>
      </text>
    </comment>
    <comment ref="AA39" authorId="0" shapeId="0" xr:uid="{00000000-0006-0000-0400-00001A000000}">
      <text>
        <r>
          <rPr>
            <sz val="11"/>
            <rFont val="Calibri"/>
          </rPr>
          <t>The macOS system must be configured to disable the system preference pane for Apple ID.</t>
        </r>
      </text>
    </comment>
    <comment ref="AB39" authorId="0" shapeId="0" xr:uid="{00000000-0006-0000-0400-00001B000000}">
      <text>
        <r>
          <rPr>
            <sz val="11"/>
            <rFont val="Calibri"/>
          </rPr>
          <t>The macOS system must be configured to disable the system preference pane for Internet Accounts.</t>
        </r>
      </text>
    </comment>
    <comment ref="AC39" authorId="0" shapeId="0" xr:uid="{00000000-0006-0000-0400-00001C000000}">
      <text>
        <r>
          <rPr>
            <sz val="11"/>
            <rFont val="Calibri"/>
          </rPr>
          <t>The macOS system must be configured to disable the Cloud Setup services.</t>
        </r>
      </text>
    </comment>
    <comment ref="AD39" authorId="0" shapeId="0" xr:uid="{00000000-0006-0000-0400-00001D000000}">
      <text>
        <r>
          <rPr>
            <sz val="11"/>
            <rFont val="Calibri"/>
          </rPr>
          <t>The macOS system must be configured to disable the Privacy Setup services.</t>
        </r>
      </text>
    </comment>
    <comment ref="AE39" authorId="0" shapeId="0" xr:uid="{00000000-0006-0000-0400-00001E000000}">
      <text>
        <r>
          <rPr>
            <sz val="11"/>
            <rFont val="Calibri"/>
          </rPr>
          <t>The macOS system must be configured to disable the Cloud Storage Setup services.</t>
        </r>
      </text>
    </comment>
    <comment ref="AF39" authorId="0" shapeId="0" xr:uid="{00000000-0006-0000-0400-00001F000000}">
      <text>
        <r>
          <rPr>
            <sz val="11"/>
            <rFont val="Calibri"/>
          </rPr>
          <t>The macOS system must be configured to disable the tftp service.</t>
        </r>
      </text>
    </comment>
    <comment ref="AG39" authorId="0" shapeId="0" xr:uid="{00000000-0006-0000-0400-000020000000}">
      <text>
        <r>
          <rPr>
            <sz val="11"/>
            <rFont val="Calibri"/>
          </rPr>
          <t>The macOS system must be configured to disable the Siri Setup services.</t>
        </r>
      </text>
    </comment>
    <comment ref="AH39" authorId="0" shapeId="0" xr:uid="{00000000-0006-0000-0400-000021000000}">
      <text>
        <r>
          <rPr>
            <sz val="11"/>
            <rFont val="Calibri"/>
          </rPr>
          <t>The macOS system must disable iCloud Keychain synchronization.</t>
        </r>
      </text>
    </comment>
    <comment ref="AI39" authorId="0" shapeId="0" xr:uid="{00000000-0006-0000-0400-000022000000}">
      <text>
        <r>
          <rPr>
            <sz val="11"/>
            <rFont val="Calibri"/>
          </rPr>
          <t>The macOS system must disable iCloud document synchronization.</t>
        </r>
      </text>
    </comment>
    <comment ref="AJ39" authorId="0" shapeId="0" xr:uid="{00000000-0006-0000-0400-000023000000}">
      <text>
        <r>
          <rPr>
            <sz val="11"/>
            <rFont val="Calibri"/>
          </rPr>
          <t>The macOS system must disable iCloud bookmark synchronization.</t>
        </r>
      </text>
    </comment>
    <comment ref="AK39" authorId="0" shapeId="0" xr:uid="{00000000-0006-0000-0400-000024000000}">
      <text>
        <r>
          <rPr>
            <sz val="11"/>
            <rFont val="Calibri"/>
          </rPr>
          <t>The macOS system must disable iCloud photo library.</t>
        </r>
      </text>
    </comment>
    <comment ref="AL39" authorId="0" shapeId="0" xr:uid="{00000000-0006-0000-0400-000025000000}">
      <text>
        <r>
          <rPr>
            <sz val="11"/>
            <rFont val="Calibri"/>
          </rPr>
          <t>The macOS system must disable the Screen Sharing feature.</t>
        </r>
      </text>
    </comment>
    <comment ref="AM39" authorId="0" shapeId="0" xr:uid="{00000000-0006-0000-0400-000026000000}">
      <text>
        <r>
          <rPr>
            <sz val="11"/>
            <rFont val="Calibri"/>
          </rPr>
          <t>The macOS system must be configured to disable the system preference pane for TouchID.</t>
        </r>
      </text>
    </comment>
    <comment ref="AN39" authorId="0" shapeId="0" xr:uid="{00000000-0006-0000-0400-000027000000}">
      <text>
        <r>
          <rPr>
            <sz val="11"/>
            <rFont val="Calibri"/>
          </rPr>
          <t>The macOS system must be configured to disable the system preference pane for Wallet and ApplePay.</t>
        </r>
      </text>
    </comment>
    <comment ref="AO39" authorId="0" shapeId="0" xr:uid="{00000000-0006-0000-0400-000028000000}">
      <text>
        <r>
          <rPr>
            <sz val="11"/>
            <rFont val="Calibri"/>
          </rPr>
          <t>The macOS system must be configured to disable the system preference pane for Siri.</t>
        </r>
      </text>
    </comment>
    <comment ref="AP39" authorId="0" shapeId="0" xr:uid="{00000000-0006-0000-0400-000029000000}">
      <text>
        <r>
          <rPr>
            <sz val="11"/>
            <rFont val="Calibri"/>
          </rPr>
          <t>The macOS system must restrict the ability to utilize external writeable media devices.</t>
        </r>
      </text>
    </comment>
    <comment ref="AQ39" authorId="0" shapeId="0" xr:uid="{00000000-0006-0000-0400-00002A000000}">
      <text>
        <r>
          <rPr>
            <sz val="11"/>
            <rFont val="Calibri"/>
          </rPr>
          <t>The macOS system must restrict the ability of individuals to write to external optical media.</t>
        </r>
      </text>
    </comment>
    <comment ref="AR39" authorId="0" shapeId="0" xr:uid="{00000000-0006-0000-0400-00002B000000}">
      <text>
        <r>
          <rPr>
            <sz val="11"/>
            <rFont val="Calibri"/>
          </rPr>
          <t>The macOS system must be configured to disable prompts to configure Touch ID.</t>
        </r>
      </text>
    </comment>
    <comment ref="AS39" authorId="0" shapeId="0" xr:uid="{00000000-0006-0000-0400-00002C000000}">
      <text>
        <r>
          <rPr>
            <sz val="11"/>
            <rFont val="Calibri"/>
          </rPr>
          <t>The macOS system must be configured to disable prompts to configure ScreenTime.</t>
        </r>
      </text>
    </comment>
    <comment ref="AT39" authorId="0" shapeId="0" xr:uid="{00000000-0006-0000-0400-00002D000000}">
      <text>
        <r>
          <rPr>
            <sz val="11"/>
            <rFont val="Calibri"/>
          </rPr>
          <t>The macOS system must be configured to disable promts to configure Unlock with Watch.</t>
        </r>
      </text>
    </comment>
    <comment ref="AU39" authorId="0" shapeId="0" xr:uid="{00000000-0006-0000-0400-00002E000000}">
      <text>
        <r>
          <rPr>
            <sz val="11"/>
            <rFont val="Calibri"/>
          </rPr>
          <t>The macOS system must be configured to prevent activity continuation between Apple Devices.</t>
        </r>
      </text>
    </comment>
    <comment ref="AV39" authorId="0" shapeId="0" xr:uid="{00000000-0006-0000-0400-00002F000000}">
      <text>
        <r>
          <rPr>
            <sz val="11"/>
            <rFont val="Calibri"/>
          </rPr>
          <t>The macOS system must be configured to prevent password proximity sharing requests from nearby Apple Devices.</t>
        </r>
      </text>
    </comment>
    <comment ref="AW39" authorId="0" shapeId="0" xr:uid="{00000000-0006-0000-0400-000030000000}">
      <text>
        <r>
          <rPr>
            <sz val="11"/>
            <rFont val="Calibri"/>
          </rPr>
          <t>The macOS system must be configured to prevent users from erasing all system content and settings.</t>
        </r>
      </text>
    </comment>
    <comment ref="J46" authorId="0" shapeId="0" xr:uid="{00000000-0006-0000-0400-000036000000}">
      <text>
        <r>
          <rPr>
            <sz val="11"/>
            <rFont val="Calibri"/>
          </rPr>
          <t>The macOS system must enforce the limit of three consecutive invalid logon attempts by a user before the user account is locked.</t>
        </r>
      </text>
    </comment>
    <comment ref="K46" authorId="0" shapeId="0" xr:uid="{00000000-0006-0000-0400-000037000000}">
      <text>
        <r>
          <rPr>
            <sz val="11"/>
            <rFont val="Calibri"/>
          </rPr>
          <t>The macOS system must enforce password complexity by requiring that at least one numeric character be used.</t>
        </r>
      </text>
    </comment>
    <comment ref="L46" authorId="0" shapeId="0" xr:uid="{00000000-0006-0000-0400-000038000000}">
      <text>
        <r>
          <rPr>
            <sz val="11"/>
            <rFont val="Calibri"/>
          </rPr>
          <t>The macOS system must enforce a 60-day maximum password lifetime restriction.</t>
        </r>
      </text>
    </comment>
    <comment ref="M46" authorId="0" shapeId="0" xr:uid="{00000000-0006-0000-0400-000039000000}">
      <text>
        <r>
          <rPr>
            <sz val="11"/>
            <rFont val="Calibri"/>
          </rPr>
          <t>The macOS system must prohibit password reuse for a minimum of five generations.</t>
        </r>
      </text>
    </comment>
    <comment ref="N46" authorId="0" shapeId="0" xr:uid="{00000000-0006-0000-0400-00003A000000}">
      <text>
        <r>
          <rPr>
            <sz val="11"/>
            <rFont val="Calibri"/>
          </rPr>
          <t>The macOS system must enforce a minimum 15-character password length.</t>
        </r>
      </text>
    </comment>
    <comment ref="O46" authorId="0" shapeId="0" xr:uid="{00000000-0006-0000-0400-00003B000000}">
      <text>
        <r>
          <rPr>
            <sz val="11"/>
            <rFont val="Calibri"/>
          </rPr>
          <t>The macOS system must enforce password complexity by requiring that at least one special character be used.</t>
        </r>
      </text>
    </comment>
    <comment ref="P46" authorId="0" shapeId="0" xr:uid="{00000000-0006-0000-0400-00003C000000}">
      <text>
        <r>
          <rPr>
            <sz val="11"/>
            <rFont val="Calibri"/>
          </rPr>
          <t>The macOS system must be configured to prevent displaying password hints.</t>
        </r>
      </text>
    </comment>
    <comment ref="Q46" authorId="0" shapeId="0" xr:uid="{00000000-0006-0000-0400-00003D000000}">
      <text>
        <r>
          <rPr>
            <sz val="11"/>
            <rFont val="Calibri"/>
          </rPr>
          <t>The macOS system logon window must be configured to prompt for username and password, rather than show a list of users.</t>
        </r>
      </text>
    </comment>
    <comment ref="J47" authorId="0" shapeId="0" xr:uid="{00000000-0006-0000-0400-00003E000000}">
      <text>
        <r>
          <rPr>
            <sz val="11"/>
            <rFont val="Calibri"/>
          </rPr>
          <t>The macOS system must automatically remove or disable temporary and emergency user accounts after 72 hours.</t>
        </r>
      </text>
    </comment>
    <comment ref="K47" authorId="0" shapeId="0" xr:uid="{00000000-0006-0000-0400-00003F000000}">
      <text>
        <r>
          <rPr>
            <sz val="11"/>
            <rFont val="Calibri"/>
          </rPr>
          <t>The macOS system must be integrated into a directory services infrastructure.</t>
        </r>
      </text>
    </comment>
    <comment ref="J48" authorId="0" shapeId="0" xr:uid="{00000000-0006-0000-0400-000040000000}">
      <text>
        <r>
          <rPr>
            <sz val="11"/>
            <rFont val="Calibri"/>
          </rPr>
          <t>The macOS system must be configured with dedicated user accounts to decrypt the hard disk upon startup.</t>
        </r>
      </text>
    </comment>
    <comment ref="K48" authorId="0" shapeId="0" xr:uid="{00000000-0006-0000-0400-000041000000}">
      <text>
        <r>
          <rPr>
            <sz val="11"/>
            <rFont val="Calibri"/>
          </rPr>
          <t>The macOS system must be configured to disable password forwarding for FileVault2.</t>
        </r>
      </text>
    </comment>
    <comment ref="L48" authorId="0" shapeId="0" xr:uid="{00000000-0006-0000-0400-000042000000}">
      <text>
        <r>
          <rPr>
            <sz val="11"/>
            <rFont val="Calibri"/>
          </rPr>
          <t>The macOS system must use multifactor authentication for local access to privileged and non-privileged accounts.</t>
        </r>
      </text>
    </comment>
    <comment ref="M48" authorId="0" shapeId="0" xr:uid="{00000000-0006-0000-0400-000043000000}">
      <text>
        <r>
          <rPr>
            <sz val="11"/>
            <rFont val="Calibri"/>
          </rPr>
          <t>The macOS system must be configured so that the login command requires smart card authentication.</t>
        </r>
      </text>
    </comment>
    <comment ref="N48" authorId="0" shapeId="0" xr:uid="{00000000-0006-0000-0400-000044000000}">
      <text>
        <r>
          <rPr>
            <sz val="11"/>
            <rFont val="Calibri"/>
          </rPr>
          <t>The macOS system must be configured so that the su command requires smart card authentication.</t>
        </r>
      </text>
    </comment>
    <comment ref="O48" authorId="0" shapeId="0" xr:uid="{00000000-0006-0000-0400-000045000000}">
      <text>
        <r>
          <rPr>
            <sz val="11"/>
            <rFont val="Calibri"/>
          </rPr>
          <t>The macOS system must be configured so that the sudo command requires smart card authentication.</t>
        </r>
      </text>
    </comment>
    <comment ref="P48" authorId="0" shapeId="0" xr:uid="{00000000-0006-0000-0400-000046000000}">
      <text>
        <r>
          <rPr>
            <sz val="11"/>
            <rFont val="Calibri"/>
          </rPr>
          <t>The macOS system must be configured with the sudoers file configured to authenticate users on a per -tty basis.</t>
        </r>
      </text>
    </comment>
    <comment ref="Q48" authorId="0" shapeId="0" xr:uid="{00000000-0006-0000-0400-000047000000}">
      <text>
        <r>
          <rPr>
            <sz val="11"/>
            <rFont val="Calibri"/>
          </rPr>
          <t>The macOS system must prevent nonprivileged users from executing privileged functions to include disabling, circumventing, or altering implemented security safeguards/countermeasures.</t>
        </r>
      </text>
    </comment>
    <comment ref="J54" authorId="0" shapeId="0" xr:uid="{00000000-0006-0000-0400-000048000000}">
      <text>
        <r>
          <rPr>
            <sz val="11"/>
            <rFont val="Calibri"/>
          </rPr>
          <t>The macOS system must be configured to lock the user session when a smart token is removed.</t>
        </r>
      </text>
    </comment>
    <comment ref="K54" authorId="0" shapeId="0" xr:uid="{00000000-0006-0000-0400-000049000000}">
      <text>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text>
    </comment>
    <comment ref="L54" authorId="0" shapeId="0" xr:uid="{00000000-0006-0000-0400-00004A000000}">
      <text>
        <r>
          <rPr>
            <sz val="11"/>
            <rFont val="Calibri"/>
          </rPr>
          <t>The macOS system must require individuals to be authenticated with an individual authenticator prior to using a group authenticator.</t>
        </r>
      </text>
    </comment>
    <comment ref="M54" authorId="0" shapeId="0" xr:uid="{00000000-0006-0000-0400-00004B000000}">
      <text>
        <r>
          <rPr>
            <sz val="11"/>
            <rFont val="Calibri"/>
          </rPr>
          <t>The macOS system must use multifactor authentication for local access to privileged and non-privileged accounts.</t>
        </r>
      </text>
    </comment>
    <comment ref="N54" authorId="0" shapeId="0" xr:uid="{00000000-0006-0000-0400-00004C000000}">
      <text>
        <r>
          <rPr>
            <sz val="11"/>
            <rFont val="Calibri"/>
          </rPr>
          <t>The macOS system must be configured so that the login command requires smart card authentication.</t>
        </r>
      </text>
    </comment>
    <comment ref="O54" authorId="0" shapeId="0" xr:uid="{00000000-0006-0000-0400-00004D000000}">
      <text>
        <r>
          <rPr>
            <sz val="11"/>
            <rFont val="Calibri"/>
          </rPr>
          <t>The macOS system must be configured so that the su command requires smart card authentication.</t>
        </r>
      </text>
    </comment>
    <comment ref="P54" authorId="0" shapeId="0" xr:uid="{00000000-0006-0000-0400-00004E000000}">
      <text>
        <r>
          <rPr>
            <sz val="11"/>
            <rFont val="Calibri"/>
          </rPr>
          <t>The macOS system must be configured so that the sudo command requires smart card authentication.</t>
        </r>
      </text>
    </comment>
    <comment ref="J70" authorId="0" shapeId="0" xr:uid="{00000000-0006-0000-0400-00004F000000}">
      <text>
        <r>
          <rPr>
            <sz val="11"/>
            <rFont val="Calibri"/>
          </rPr>
          <t>The macOS system must be configured so that log files must not contain access control lists (ACLs).</t>
        </r>
      </text>
    </comment>
    <comment ref="K70" authorId="0" shapeId="0" xr:uid="{00000000-0006-0000-0400-000050000000}">
      <text>
        <r>
          <rPr>
            <sz val="11"/>
            <rFont val="Calibri"/>
          </rPr>
          <t>The macOS system must be configured so that log folders must not contain access control lists (ACLs).</t>
        </r>
      </text>
    </comment>
    <comment ref="L70" authorId="0" shapeId="0" xr:uid="{00000000-0006-0000-0400-000051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M70" authorId="0" shapeId="0" xr:uid="{00000000-0006-0000-0400-000052000000}">
      <text>
        <r>
          <rPr>
            <sz val="11"/>
            <rFont val="Calibri"/>
          </rPr>
          <t>The macOS system must monitor remote access methods and generate audit records when successful/unsuccessful attempts to access/modify privileges occur.</t>
        </r>
      </text>
    </comment>
    <comment ref="N70" authorId="0" shapeId="0" xr:uid="{00000000-0006-0000-0400-000053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O70" authorId="0" shapeId="0" xr:uid="{00000000-0006-0000-0400-000054000000}">
      <text>
        <r>
          <rPr>
            <sz val="11"/>
            <rFont val="Calibri"/>
          </rPr>
          <t>The macOS system must shut down by default upon audit failure (unless availability is an overriding concern).</t>
        </r>
      </text>
    </comment>
    <comment ref="P70" authorId="0" shapeId="0" xr:uid="{00000000-0006-0000-0400-000055000000}">
      <text>
        <r>
          <rPr>
            <sz val="11"/>
            <rFont val="Calibri"/>
          </rPr>
          <t>The macOS system must be configured with audit log files owned by root.</t>
        </r>
      </text>
    </comment>
    <comment ref="Q70" authorId="0" shapeId="0" xr:uid="{00000000-0006-0000-0400-000056000000}">
      <text>
        <r>
          <rPr>
            <sz val="11"/>
            <rFont val="Calibri"/>
          </rPr>
          <t>The macOS system must be configured with audit log folders owned by root.</t>
        </r>
      </text>
    </comment>
    <comment ref="R70" authorId="0" shapeId="0" xr:uid="{00000000-0006-0000-0400-000057000000}">
      <text>
        <r>
          <rPr>
            <sz val="11"/>
            <rFont val="Calibri"/>
          </rPr>
          <t>The macOS system must be configured with audit log files group-owned by wheel.</t>
        </r>
      </text>
    </comment>
    <comment ref="S70" authorId="0" shapeId="0" xr:uid="{00000000-0006-0000-0400-000058000000}">
      <text>
        <r>
          <rPr>
            <sz val="11"/>
            <rFont val="Calibri"/>
          </rPr>
          <t>The macOS system must be configured with audit log folders group-owned by wheel.</t>
        </r>
      </text>
    </comment>
    <comment ref="T70" authorId="0" shapeId="0" xr:uid="{00000000-0006-0000-0400-000059000000}">
      <text>
        <r>
          <rPr>
            <sz val="11"/>
            <rFont val="Calibri"/>
          </rPr>
          <t>The macOS system must be configured with audit log files set to mode 440 or less permissive.</t>
        </r>
      </text>
    </comment>
    <comment ref="U70" authorId="0" shapeId="0" xr:uid="{00000000-0006-0000-0400-00005A000000}">
      <text>
        <r>
          <rPr>
            <sz val="11"/>
            <rFont val="Calibri"/>
          </rPr>
          <t>The macOS system must be configured with audit log folders set to mode 700 or less permissive.</t>
        </r>
      </text>
    </comment>
    <comment ref="V70" authorId="0" shapeId="0" xr:uid="{00000000-0006-0000-0400-00005B000000}">
      <text>
        <r>
          <rPr>
            <sz val="11"/>
            <rFont val="Calibri"/>
          </rPr>
          <t>The macOS system must audit the enforcement actions used to restrict access associated with changes to the system.</t>
        </r>
      </text>
    </comment>
    <comment ref="W70" authorId="0" shapeId="0" xr:uid="{00000000-0006-0000-0400-00005C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X70" authorId="0" shapeId="0" xr:uid="{00000000-0006-0000-0400-00005D000000}">
      <text>
        <r>
          <rPr>
            <sz val="11"/>
            <rFont val="Calibri"/>
          </rPr>
          <t>The macOS system must be configured with system log files owned by root and group-owned by wheel or admin.</t>
        </r>
      </text>
    </comment>
    <comment ref="Y70" authorId="0" shapeId="0" xr:uid="{00000000-0006-0000-0400-00005E000000}">
      <text>
        <r>
          <rPr>
            <sz val="11"/>
            <rFont val="Calibri"/>
          </rPr>
          <t>The macOS system must be configured with system log files set to mode 640 or less permissive.</t>
        </r>
      </text>
    </comment>
    <comment ref="J71" authorId="0" shapeId="0" xr:uid="{00000000-0006-0000-0400-00005F000000}">
      <text>
        <r>
          <rPr>
            <sz val="11"/>
            <rFont val="Calibri"/>
          </rPr>
          <t>The macOS system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text>
    </comment>
    <comment ref="K71" authorId="0" shapeId="0" xr:uid="{00000000-0006-0000-0400-000060000000}">
      <text>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text>
    </comment>
    <comment ref="L71" authorId="0" shapeId="0" xr:uid="{00000000-0006-0000-0400-000061000000}">
      <text>
        <r>
          <rPr>
            <sz val="11"/>
            <rFont val="Calibri"/>
          </rPr>
          <t>The macOS system must provide an immediate real-time alert to the System Administrator (SA) and Information System Security Officer (ISSO), at a minimum, of all audit failure events requiring real-time alerts.</t>
        </r>
      </text>
    </comment>
    <comment ref="J72" authorId="0" shapeId="0" xr:uid="{00000000-0006-0000-0400-000062000000}">
      <text>
        <r>
          <rPr>
            <sz val="11"/>
            <rFont val="Calibri"/>
          </rPr>
          <t>The macOS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 ref="J73" authorId="0" shapeId="0" xr:uid="{00000000-0006-0000-0400-000063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K73" authorId="0" shapeId="0" xr:uid="{00000000-0006-0000-0400-000064000000}">
      <text>
        <r>
          <rPr>
            <sz val="11"/>
            <rFont val="Calibri"/>
          </rPr>
          <t>The macOS system must monitor remote access methods and generate audit records when successful/unsuccessful attempts to access/modify privileges occur.</t>
        </r>
      </text>
    </comment>
    <comment ref="L73" authorId="0" shapeId="0" xr:uid="{00000000-0006-0000-0400-000065000000}">
      <text>
        <r>
          <rPr>
            <sz val="11"/>
            <rFont val="Calibri"/>
          </rPr>
          <t>The macOS system must audit the enforcement actions used to restrict access associated with changes to the system.</t>
        </r>
      </text>
    </comment>
    <comment ref="M73" authorId="0" shapeId="0" xr:uid="{00000000-0006-0000-0400-000066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J90" authorId="0" shapeId="0" xr:uid="{00000000-0006-0000-0400-000067000000}">
      <text>
        <r>
          <rPr>
            <sz val="11"/>
            <rFont val="Calibri"/>
          </rPr>
          <t>The macOS system must utilize an ESS solution and implement all DoD required modules.</t>
        </r>
      </text>
    </comment>
    <comment ref="K90" authorId="0" shapeId="0" xr:uid="{00000000-0006-0000-0400-000068000000}">
      <text>
        <r>
          <rPr>
            <sz val="11"/>
            <rFont val="Calibri"/>
          </rPr>
          <t>The macOS system must allow only applications that have a valid digital signature to run.</t>
        </r>
      </text>
    </comment>
    <comment ref="L90" authorId="0" shapeId="0" xr:uid="{00000000-0006-0000-0400-000069000000}">
      <text>
        <r>
          <rPr>
            <sz val="11"/>
            <rFont val="Calibri"/>
          </rPr>
          <t>The macOS system must enforce access restrictions.</t>
        </r>
      </text>
    </comment>
    <comment ref="M90" authorId="0" shapeId="0" xr:uid="{00000000-0006-0000-0400-00006A000000}">
      <text>
        <r>
          <rPr>
            <sz val="11"/>
            <rFont val="Calibri"/>
          </rPr>
          <t>The macOS system must have the security assessment policy subsystem enabled.</t>
        </r>
      </text>
    </comment>
    <comment ref="N90" authorId="0" shapeId="0" xr:uid="{00000000-0006-0000-0400-00006B000000}">
      <text>
        <r>
          <rPr>
            <sz val="11"/>
            <rFont val="Calibri"/>
          </rPr>
          <t>The macOS system must use an approved antivirus program.</t>
        </r>
      </text>
    </comment>
    <comment ref="J91" authorId="0" shapeId="0" xr:uid="{00000000-0006-0000-0400-00006C000000}">
      <text>
        <r>
          <rPr>
            <sz val="11"/>
            <rFont val="Calibri"/>
          </rPr>
          <t>The macOS system must utilize an ESS solution and implement all DoD required modules.</t>
        </r>
      </text>
    </comment>
    <comment ref="K91" authorId="0" shapeId="0" xr:uid="{00000000-0006-0000-0400-00006D000000}">
      <text>
        <r>
          <rPr>
            <sz val="11"/>
            <rFont val="Calibri"/>
          </rPr>
          <t>The macOS system must use an approved antivirus program.</t>
        </r>
      </text>
    </comment>
    <comment ref="J94" authorId="0" shapeId="0" xr:uid="{00000000-0006-0000-0400-00006E000000}">
      <text>
        <r>
          <rPr>
            <sz val="11"/>
            <rFont val="Calibri"/>
          </rPr>
          <t>The macOS system must enable System Integrity Protection.</t>
        </r>
      </text>
    </comment>
    <comment ref="J109" authorId="0" shapeId="0" xr:uid="{00000000-0006-0000-0400-00006F000000}">
      <text>
        <r>
          <rPr>
            <sz val="11"/>
            <rFont val="Calibri"/>
          </rPr>
          <t>The macOS system must implement approved ciphers within the SSH server configuration to protect the confidentiality of SSH connections.</t>
        </r>
      </text>
    </comment>
    <comment ref="K109" authorId="0" shapeId="0" xr:uid="{00000000-0006-0000-0400-000070000000}">
      <text>
        <r>
          <rPr>
            <sz val="11"/>
            <rFont val="Calibri"/>
          </rPr>
          <t>The macOS system must implement approved Message Authentication Codes (MACs) within the SSH server configuration.</t>
        </r>
      </text>
    </comment>
    <comment ref="L109" authorId="0" shapeId="0" xr:uid="{00000000-0006-0000-0400-000071000000}">
      <text>
        <r>
          <rPr>
            <sz val="11"/>
            <rFont val="Calibri"/>
          </rPr>
          <t>The macOS system must implement approved Key Exchange Algorithms within the SSH server configuration.</t>
        </r>
      </text>
    </comment>
    <comment ref="M109" authorId="0" shapeId="0" xr:uid="{00000000-0006-0000-0400-000072000000}">
      <text>
        <r>
          <rPr>
            <sz val="11"/>
            <rFont val="Calibri"/>
          </rPr>
          <t>The macOS system must implement approved ciphers within the SSH client configuration to protect the confidentiality of SSH connections.</t>
        </r>
      </text>
    </comment>
    <comment ref="N109" authorId="0" shapeId="0" xr:uid="{00000000-0006-0000-0400-000073000000}">
      <text>
        <r>
          <rPr>
            <sz val="11"/>
            <rFont val="Calibri"/>
          </rPr>
          <t>The macOS system must implement approved Message Authentication Codes (MACs) within the SSH client configuration.</t>
        </r>
      </text>
    </comment>
    <comment ref="O109" authorId="0" shapeId="0" xr:uid="{00000000-0006-0000-0400-000074000000}">
      <text>
        <r>
          <rPr>
            <sz val="11"/>
            <rFont val="Calibri"/>
          </rPr>
          <t>The macOS system must implement approved Key Exchange Algorithms within the SSH client configuration.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macOS system must enforce the limit of three consecutive invalid logon attempts by a user before the user account is locked.</t>
        </r>
      </text>
    </comment>
    <comment ref="H4" authorId="0" shapeId="0" xr:uid="{00000000-0006-0000-0500-000002000000}">
      <text>
        <r>
          <rPr>
            <sz val="11"/>
            <rFont val="Calibri"/>
          </rPr>
          <t>The macOS system must utilize an ESS solution and implement all DoD required modules.</t>
        </r>
      </text>
    </comment>
    <comment ref="I4" authorId="0" shapeId="0" xr:uid="{00000000-0006-0000-0500-000003000000}">
      <text>
        <r>
          <rPr>
            <sz val="11"/>
            <rFont val="Calibri"/>
          </rPr>
          <t>The macOS system must use an approved antivirus program.</t>
        </r>
      </text>
    </comment>
    <comment ref="H9" authorId="0" shapeId="0" xr:uid="{00000000-0006-0000-0500-000004000000}">
      <text>
        <r>
          <rPr>
            <sz val="11"/>
            <rFont val="Calibri"/>
          </rPr>
          <t>The macOS system must be configured with a firmware password to prevent access to single user mode and booting from alternative media.</t>
        </r>
      </text>
    </comment>
    <comment ref="I9" authorId="0" shapeId="0" xr:uid="{00000000-0006-0000-0500-000005000000}">
      <text>
        <r>
          <rPr>
            <sz val="11"/>
            <rFont val="Calibri"/>
          </rPr>
          <t>The macOS system must enable System Integrity Protection.</t>
        </r>
      </text>
    </comment>
    <comment ref="H10" authorId="0" shapeId="0" xr:uid="{00000000-0006-0000-0500-000006000000}">
      <text>
        <r>
          <rPr>
            <sz val="11"/>
            <rFont val="Calibri"/>
          </rPr>
          <t>The macOS system must allow only applications that have a valid digital signature to run.</t>
        </r>
      </text>
    </comment>
    <comment ref="I10" authorId="0" shapeId="0" xr:uid="{00000000-0006-0000-0500-000008000000}">
      <text>
        <r>
          <rPr>
            <sz val="11"/>
            <rFont val="Calibri"/>
          </rPr>
          <t>The macOS system must enforce access restrictions.</t>
        </r>
      </text>
    </comment>
    <comment ref="J10" authorId="0" shapeId="0" xr:uid="{00000000-0006-0000-0500-000007000000}">
      <text>
        <r>
          <rPr>
            <sz val="11"/>
            <rFont val="Calibri"/>
          </rPr>
          <t>The macOS system must have the security assessment policy subsystem enabled.</t>
        </r>
      </text>
    </comment>
    <comment ref="H13" authorId="0" shapeId="0" xr:uid="{00000000-0006-0000-0500-000009000000}">
      <text>
        <r>
          <rPr>
            <sz val="11"/>
            <rFont val="Calibri"/>
          </rPr>
          <t>The macOS system must restrict the ability to utilize external writeable media devices.</t>
        </r>
      </text>
    </comment>
    <comment ref="I13" authorId="0" shapeId="0" xr:uid="{00000000-0006-0000-0500-00000A000000}">
      <text>
        <r>
          <rPr>
            <sz val="11"/>
            <rFont val="Calibri"/>
          </rPr>
          <t>The macOS system must restrict the ability of individuals to write to external optical media.</t>
        </r>
      </text>
    </comment>
    <comment ref="H14" authorId="0" shapeId="0" xr:uid="{00000000-0006-0000-0500-00000B000000}">
      <text>
        <r>
          <rPr>
            <sz val="11"/>
            <rFont val="Calibri"/>
          </rPr>
          <t>The macOS system must be configured to disable SMB File Sharing unless it is required.</t>
        </r>
      </text>
    </comment>
    <comment ref="I14" authorId="0" shapeId="0" xr:uid="{00000000-0006-0000-0500-000016000000}">
      <text>
        <r>
          <rPr>
            <sz val="11"/>
            <rFont val="Calibri"/>
          </rPr>
          <t>The macOS system must be configured to disable the Network File System (NFS) daemon unless it is required.</t>
        </r>
      </text>
    </comment>
    <comment ref="J14" authorId="0" shapeId="0" xr:uid="{00000000-0006-0000-0500-000017000000}">
      <text>
        <r>
          <rPr>
            <sz val="11"/>
            <rFont val="Calibri"/>
          </rPr>
          <t>The macOS system must be configured to disable Bonjour multicast advertising.</t>
        </r>
      </text>
    </comment>
    <comment ref="K14" authorId="0" shapeId="0" xr:uid="{00000000-0006-0000-0500-00000C000000}">
      <text>
        <r>
          <rPr>
            <sz val="11"/>
            <rFont val="Calibri"/>
          </rPr>
          <t>The macOS system must be configured to disable the UUCP service.</t>
        </r>
      </text>
    </comment>
    <comment ref="L14" authorId="0" shapeId="0" xr:uid="{00000000-0006-0000-0500-00000D000000}">
      <text>
        <r>
          <rPr>
            <sz val="11"/>
            <rFont val="Calibri"/>
          </rPr>
          <t>The macOS system must be configured to disable Internet Sharing.</t>
        </r>
      </text>
    </comment>
    <comment ref="M14" authorId="0" shapeId="0" xr:uid="{00000000-0006-0000-0500-00000E000000}">
      <text>
        <r>
          <rPr>
            <sz val="11"/>
            <rFont val="Calibri"/>
          </rPr>
          <t>The macOS system must be configured to disable Web Sharing.</t>
        </r>
      </text>
    </comment>
    <comment ref="N14" authorId="0" shapeId="0" xr:uid="{00000000-0006-0000-0500-00000F000000}">
      <text>
        <r>
          <rPr>
            <sz val="11"/>
            <rFont val="Calibri"/>
          </rPr>
          <t>The macOS system must be configured to disable AirDrop.</t>
        </r>
      </text>
    </comment>
    <comment ref="O14" authorId="0" shapeId="0" xr:uid="{00000000-0006-0000-0500-000010000000}">
      <text>
        <r>
          <rPr>
            <sz val="11"/>
            <rFont val="Calibri"/>
          </rPr>
          <t>The macOS system must cover or disable the built-in or attached camera when not in use.</t>
        </r>
      </text>
    </comment>
    <comment ref="P14" authorId="0" shapeId="0" xr:uid="{00000000-0006-0000-0500-000011000000}">
      <text>
        <r>
          <rPr>
            <sz val="11"/>
            <rFont val="Calibri"/>
          </rPr>
          <t>The macOS system must be configured to disable Siri and dictation.</t>
        </r>
      </text>
    </comment>
    <comment ref="Q14" authorId="0" shapeId="0" xr:uid="{00000000-0006-0000-0500-000012000000}">
      <text>
        <r>
          <rPr>
            <sz val="11"/>
            <rFont val="Calibri"/>
          </rPr>
          <t>The macOS system must be configured to disable Remote Apple Events.</t>
        </r>
      </text>
    </comment>
    <comment ref="R14" authorId="0" shapeId="0" xr:uid="{00000000-0006-0000-0500-000013000000}">
      <text>
        <r>
          <rPr>
            <sz val="11"/>
            <rFont val="Calibri"/>
          </rPr>
          <t>The macOS system must be configured to disable the tftp service.</t>
        </r>
      </text>
    </comment>
    <comment ref="S14" authorId="0" shapeId="0" xr:uid="{00000000-0006-0000-0500-000014000000}">
      <text>
        <r>
          <rPr>
            <sz val="11"/>
            <rFont val="Calibri"/>
          </rPr>
          <t>The macOS system must disable the Screen Sharing feature.</t>
        </r>
      </text>
    </comment>
    <comment ref="T14" authorId="0" shapeId="0" xr:uid="{00000000-0006-0000-0500-000015000000}">
      <text>
        <r>
          <rPr>
            <sz val="11"/>
            <rFont val="Calibri"/>
          </rPr>
          <t>The macOS system must be configured with Bluetooth turned off unless approved by the organization.</t>
        </r>
      </text>
    </comment>
    <comment ref="H16" authorId="0" shapeId="0" xr:uid="{00000000-0006-0000-0500-000018000000}">
      <text>
        <r>
          <rPr>
            <sz val="11"/>
            <rFont val="Calibri"/>
          </rPr>
          <t>The macOS system must implement cryptographic mechanisms to protect the confidentiality and integrity of all information at rest.</t>
        </r>
      </text>
    </comment>
    <comment ref="H18" authorId="0" shapeId="0" xr:uid="{00000000-0006-0000-0500-000019000000}">
      <text>
        <r>
          <rPr>
            <sz val="11"/>
            <rFont val="Calibri"/>
          </rPr>
          <t>The macOS system must allow only applications that have a valid digital signature to run.</t>
        </r>
      </text>
    </comment>
    <comment ref="I18" authorId="0" shapeId="0" xr:uid="{00000000-0006-0000-0500-00001A000000}">
      <text>
        <r>
          <rPr>
            <sz val="11"/>
            <rFont val="Calibri"/>
          </rPr>
          <t>The macOS system must enforce access restrictions.</t>
        </r>
      </text>
    </comment>
    <comment ref="J18" authorId="0" shapeId="0" xr:uid="{00000000-0006-0000-0500-00001B000000}">
      <text>
        <r>
          <rPr>
            <sz val="11"/>
            <rFont val="Calibri"/>
          </rPr>
          <t>The macOS system must have the security assessment policy subsystem enabled.</t>
        </r>
      </text>
    </comment>
    <comment ref="H20" authorId="0" shapeId="0" xr:uid="{00000000-0006-0000-0500-00001C000000}">
      <text>
        <r>
          <rPr>
            <sz val="11"/>
            <rFont val="Calibri"/>
          </rPr>
          <t>The macOS Application Firewall must be enabled.</t>
        </r>
      </text>
    </comment>
    <comment ref="H22" authorId="0" shapeId="0" xr:uid="{00000000-0006-0000-0500-00001D000000}">
      <text>
        <r>
          <rPr>
            <sz val="11"/>
            <rFont val="Calibri"/>
          </rPr>
          <t>The macOS system must restrict the ability to utilize external writeable media devices.</t>
        </r>
      </text>
    </comment>
    <comment ref="I22" authorId="0" shapeId="0" xr:uid="{00000000-0006-0000-0500-00001E000000}">
      <text>
        <r>
          <rPr>
            <sz val="11"/>
            <rFont val="Calibri"/>
          </rPr>
          <t>The macOS system must restrict the ability of individuals to write to external optical media.</t>
        </r>
      </text>
    </comment>
    <comment ref="H24" authorId="0" shapeId="0" xr:uid="{00000000-0006-0000-0500-00001F000000}">
      <text>
        <r>
          <rPr>
            <sz val="11"/>
            <rFont val="Calibri"/>
          </rPr>
          <t>The macOS system must be configured to lock the user session when a smart token is removed.</t>
        </r>
      </text>
    </comment>
    <comment ref="I24" authorId="0" shapeId="0" xr:uid="{00000000-0006-0000-0500-000020000000}">
      <text>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text>
    </comment>
    <comment ref="J24" authorId="0" shapeId="0" xr:uid="{00000000-0006-0000-0500-000021000000}">
      <text>
        <r>
          <rPr>
            <sz val="11"/>
            <rFont val="Calibri"/>
          </rPr>
          <t>The macOS system must require individuals to be authenticated with an individual authenticator prior to using a group authenticator.</t>
        </r>
      </text>
    </comment>
    <comment ref="K24" authorId="0" shapeId="0" xr:uid="{00000000-0006-0000-0500-000022000000}">
      <text>
        <r>
          <rPr>
            <sz val="11"/>
            <rFont val="Calibri"/>
          </rPr>
          <t>The macOS system must use multifactor authentication for local access to privileged and non-privileged accounts.</t>
        </r>
      </text>
    </comment>
    <comment ref="L24" authorId="0" shapeId="0" xr:uid="{00000000-0006-0000-0500-000023000000}">
      <text>
        <r>
          <rPr>
            <sz val="11"/>
            <rFont val="Calibri"/>
          </rPr>
          <t>The macOS system must be configured so that the login command requires smart card authentication.</t>
        </r>
      </text>
    </comment>
    <comment ref="M24" authorId="0" shapeId="0" xr:uid="{00000000-0006-0000-0500-000024000000}">
      <text>
        <r>
          <rPr>
            <sz val="11"/>
            <rFont val="Calibri"/>
          </rPr>
          <t>The macOS system must be configured so that the su command requires smart card authentication.</t>
        </r>
      </text>
    </comment>
    <comment ref="N24" authorId="0" shapeId="0" xr:uid="{00000000-0006-0000-0500-000025000000}">
      <text>
        <r>
          <rPr>
            <sz val="11"/>
            <rFont val="Calibri"/>
          </rPr>
          <t>The macOS system must be configured so that the sudo command requires smart card authentication.</t>
        </r>
      </text>
    </comment>
    <comment ref="H29" authorId="0" shapeId="0" xr:uid="{00000000-0006-0000-0500-000026000000}">
      <text>
        <r>
          <rPr>
            <sz val="11"/>
            <rFont val="Calibri"/>
          </rPr>
          <t>The macOS system must enforce password complexity by requiring that at least one numeric character be used.</t>
        </r>
      </text>
    </comment>
    <comment ref="I29" authorId="0" shapeId="0" xr:uid="{00000000-0006-0000-0500-000027000000}">
      <text>
        <r>
          <rPr>
            <sz val="11"/>
            <rFont val="Calibri"/>
          </rPr>
          <t>The macOS system must enforce a 60-day maximum password lifetime restriction.</t>
        </r>
      </text>
    </comment>
    <comment ref="J29" authorId="0" shapeId="0" xr:uid="{00000000-0006-0000-0500-000028000000}">
      <text>
        <r>
          <rPr>
            <sz val="11"/>
            <rFont val="Calibri"/>
          </rPr>
          <t>The macOS system must prohibit password reuse for a minimum of five generations.</t>
        </r>
      </text>
    </comment>
    <comment ref="K29" authorId="0" shapeId="0" xr:uid="{00000000-0006-0000-0500-000029000000}">
      <text>
        <r>
          <rPr>
            <sz val="11"/>
            <rFont val="Calibri"/>
          </rPr>
          <t>The macOS system must enforce a minimum 15-character password length.</t>
        </r>
      </text>
    </comment>
    <comment ref="L29" authorId="0" shapeId="0" xr:uid="{00000000-0006-0000-0500-00002A000000}">
      <text>
        <r>
          <rPr>
            <sz val="11"/>
            <rFont val="Calibri"/>
          </rPr>
          <t>The macOS system must enforce password complexity by requiring that at least one special character be used.</t>
        </r>
      </text>
    </comment>
    <comment ref="H31" authorId="0" shapeId="0" xr:uid="{00000000-0006-0000-0500-00002B000000}">
      <text>
        <r>
          <rPr>
            <sz val="11"/>
            <rFont val="Calibri"/>
          </rPr>
          <t>The macOS system must be integrated into a directory services infrastructure.</t>
        </r>
      </text>
    </comment>
    <comment ref="I31" authorId="0" shapeId="0" xr:uid="{00000000-0006-0000-0500-00002C000000}">
      <text>
        <r>
          <rPr>
            <sz val="11"/>
            <rFont val="Calibri"/>
          </rPr>
          <t>The macOS system must be configured with dedicated user accounts to decrypt the hard disk upon startup.</t>
        </r>
      </text>
    </comment>
    <comment ref="J31" authorId="0" shapeId="0" xr:uid="{00000000-0006-0000-0500-00002D000000}">
      <text>
        <r>
          <rPr>
            <sz val="11"/>
            <rFont val="Calibri"/>
          </rPr>
          <t>The macOS system must be configured to disable password forwarding for FileVault2.</t>
        </r>
      </text>
    </comment>
    <comment ref="K31" authorId="0" shapeId="0" xr:uid="{00000000-0006-0000-0500-00002E000000}">
      <text>
        <r>
          <rPr>
            <sz val="11"/>
            <rFont val="Calibri"/>
          </rPr>
          <t>The macOS system must be configured with the sudoers file configured to authenticate users on a per -tty basis.</t>
        </r>
      </text>
    </comment>
    <comment ref="L31" authorId="0" shapeId="0" xr:uid="{00000000-0006-0000-0500-00002F000000}">
      <text>
        <r>
          <rPr>
            <sz val="11"/>
            <rFont val="Calibri"/>
          </rPr>
          <t>The macOS system must prevent nonprivileged users from executing privileged functions to include disabling, circumventing, or altering implemented security safeguards/countermeasures.</t>
        </r>
      </text>
    </comment>
    <comment ref="H34" authorId="0" shapeId="0" xr:uid="{00000000-0006-0000-0500-000030000000}">
      <text>
        <r>
          <rPr>
            <sz val="11"/>
            <rFont val="Calibri"/>
          </rPr>
          <t>The macOS system must set permissions on user home directories to prevent users from having access to read or modify another user</t>
        </r>
        <r>
          <rPr>
            <sz val="11"/>
            <color rgb="FF000000"/>
            <rFont val="Calibri"/>
          </rPr>
          <t>'</t>
        </r>
        <r>
          <rPr>
            <sz val="11"/>
            <color rgb="FF000000"/>
            <rFont val="Calibri"/>
          </rPr>
          <t>s files.</t>
        </r>
      </text>
    </comment>
    <comment ref="I34" authorId="0" shapeId="0" xr:uid="{00000000-0006-0000-0500-000031000000}">
      <text>
        <r>
          <rPr>
            <sz val="11"/>
            <rFont val="Calibri"/>
          </rPr>
          <t>The macOS system must enable System Integrity Protection.</t>
        </r>
      </text>
    </comment>
    <comment ref="H43" authorId="0" shapeId="0" xr:uid="{00000000-0006-0000-0500-000032000000}">
      <text>
        <r>
          <rPr>
            <sz val="11"/>
            <rFont val="Calibri"/>
          </rPr>
          <t>The macOS system must automatically remove or disable temporary and emergency user accounts after 72 hours.</t>
        </r>
      </text>
    </comment>
    <comment ref="I43" authorId="0" shapeId="0" xr:uid="{00000000-0006-0000-0500-000033000000}">
      <text>
        <r>
          <rPr>
            <sz val="11"/>
            <rFont val="Calibri"/>
          </rPr>
          <t>The macOS system must not allow an unattended or automatic logon to the system.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macOS system must not allow an unattended or automatic logon to the system.</t>
        </r>
      </text>
    </comment>
    <comment ref="J4" authorId="0" shapeId="0" xr:uid="{00000000-0006-0000-0600-000002000000}">
      <text>
        <r>
          <rPr>
            <sz val="11"/>
            <rFont val="Calibri"/>
          </rPr>
          <t>The macOS system must set permissions on user home directories to prevent users from having access to read or modify another user</t>
        </r>
        <r>
          <rPr>
            <sz val="11"/>
            <color rgb="FF000000"/>
            <rFont val="Calibri"/>
          </rPr>
          <t>'</t>
        </r>
        <r>
          <rPr>
            <sz val="11"/>
            <color rgb="FF000000"/>
            <rFont val="Calibri"/>
          </rPr>
          <t>s files.</t>
        </r>
      </text>
    </comment>
    <comment ref="J7" authorId="0" shapeId="0" xr:uid="{00000000-0006-0000-0600-000003000000}">
      <text>
        <r>
          <rPr>
            <sz val="11"/>
            <rFont val="Calibri"/>
          </rPr>
          <t>The macOS system must be configured with dedicated user accounts to decrypt the hard disk upon startup.</t>
        </r>
      </text>
    </comment>
    <comment ref="K7" authorId="0" shapeId="0" xr:uid="{00000000-0006-0000-0600-000006000000}">
      <text>
        <r>
          <rPr>
            <sz val="11"/>
            <rFont val="Calibri"/>
          </rPr>
          <t>The macOS system must be configured to disable password forwarding for FileVault2.</t>
        </r>
      </text>
    </comment>
    <comment ref="L7" authorId="0" shapeId="0" xr:uid="{00000000-0006-0000-0600-000004000000}">
      <text>
        <r>
          <rPr>
            <sz val="11"/>
            <rFont val="Calibri"/>
          </rPr>
          <t>The macOS system must be configured with the sudoers file configured to authenticate users on a per -tty basis.</t>
        </r>
      </text>
    </comment>
    <comment ref="M7" authorId="0" shapeId="0" xr:uid="{00000000-0006-0000-0600-000005000000}">
      <text>
        <r>
          <rPr>
            <sz val="11"/>
            <rFont val="Calibri"/>
          </rPr>
          <t>The macOS system must prevent nonprivileged users from executing privileged functions to include disabling, circumventing, or altering implemented security safeguards/countermeasures.</t>
        </r>
      </text>
    </comment>
    <comment ref="J8" authorId="0" shapeId="0" xr:uid="{00000000-0006-0000-0600-000007000000}">
      <text>
        <r>
          <rPr>
            <sz val="11"/>
            <rFont val="Calibri"/>
          </rPr>
          <t>The macOS system must be configured with the sudoers file configured to authenticate users on a per -tty basis.</t>
        </r>
      </text>
    </comment>
    <comment ref="K8" authorId="0" shapeId="0" xr:uid="{00000000-0006-0000-0600-000008000000}">
      <text>
        <r>
          <rPr>
            <sz val="11"/>
            <rFont val="Calibri"/>
          </rPr>
          <t>The macOS system must prevent nonprivileged users from executing privileged functions to include disabling, circumventing, or altering implemented security safeguards/countermeasures.</t>
        </r>
      </text>
    </comment>
    <comment ref="J10" authorId="0" shapeId="0" xr:uid="{00000000-0006-0000-0600-000009000000}">
      <text>
        <r>
          <rPr>
            <sz val="11"/>
            <rFont val="Calibri"/>
          </rPr>
          <t>The macOS system must enforce the limit of three consecutive invalid logon attempts by a user before the user account is locked.</t>
        </r>
      </text>
    </comment>
    <comment ref="J11" authorId="0" shapeId="0" xr:uid="{00000000-0006-0000-0600-00000A000000}">
      <text>
        <r>
          <rPr>
            <sz val="11"/>
            <rFont val="Calibri"/>
          </rPr>
          <t>The macOS system must display the Standard Mandatory DoD Notice and Consent Banner before granting remote access to the operating system.</t>
        </r>
      </text>
    </comment>
    <comment ref="K11" authorId="0" shapeId="0" xr:uid="{00000000-0006-0000-0600-00000B000000}">
      <text>
        <r>
          <rPr>
            <sz val="11"/>
            <rFont val="Calibri"/>
          </rPr>
          <t>The macOS system must display the Standard Mandatory DoD Notice and Consent Banner before granting access to the system via SSH.</t>
        </r>
      </text>
    </comment>
    <comment ref="L11" authorId="0" shapeId="0" xr:uid="{00000000-0006-0000-0600-00000C000000}">
      <text>
        <r>
          <rPr>
            <sz val="11"/>
            <rFont val="Calibri"/>
          </rPr>
          <t>The macOS system must be configured so that any connection to the system must display the Standard Mandatory DoD Notice and Consent Banner before granting GUI access to the system.</t>
        </r>
      </text>
    </comment>
    <comment ref="J12" authorId="0" shapeId="0" xr:uid="{00000000-0006-0000-0600-00000D000000}">
      <text>
        <r>
          <rPr>
            <sz val="11"/>
            <rFont val="Calibri"/>
          </rPr>
          <t>The macOS system must be configured to prevent Apple Watch from terminating a session lock.</t>
        </r>
      </text>
    </comment>
    <comment ref="K12" authorId="0" shapeId="0" xr:uid="{00000000-0006-0000-0600-000014000000}">
      <text>
        <r>
          <rPr>
            <sz val="11"/>
            <rFont val="Calibri"/>
          </rPr>
          <t>The macOS system must retain the session lock until the user reestablishes access using established identification and authentication procedures.</t>
        </r>
      </text>
    </comment>
    <comment ref="L12" authorId="0" shapeId="0" xr:uid="{00000000-0006-0000-0600-000015000000}">
      <text>
        <r>
          <rPr>
            <sz val="11"/>
            <rFont val="Calibri"/>
          </rPr>
          <t>The macOS system must initiate the session lock no more than five seconds after a screen saver is started.</t>
        </r>
      </text>
    </comment>
    <comment ref="M12" authorId="0" shapeId="0" xr:uid="{00000000-0006-0000-0600-000016000000}">
      <text>
        <r>
          <rPr>
            <sz val="11"/>
            <rFont val="Calibri"/>
          </rPr>
          <t>The macOS system must initiate a session lock after a 15-minute period of inactivity.</t>
        </r>
      </text>
    </comment>
    <comment ref="N12" authorId="0" shapeId="0" xr:uid="{00000000-0006-0000-0600-00000E000000}">
      <text>
        <r>
          <rPr>
            <sz val="11"/>
            <rFont val="Calibri"/>
          </rPr>
          <t>The macOS system must be configured to lock the user session when a smart token is removed.</t>
        </r>
      </text>
    </comment>
    <comment ref="O12" authorId="0" shapeId="0" xr:uid="{00000000-0006-0000-0600-00000F000000}">
      <text>
        <r>
          <rPr>
            <sz val="11"/>
            <rFont val="Calibri"/>
          </rPr>
          <t>The macOS system must conceal, via the session lock, information previously visible on the display with a publicly viewable image.</t>
        </r>
      </text>
    </comment>
    <comment ref="P12" authorId="0" shapeId="0" xr:uid="{00000000-0006-0000-0600-000010000000}">
      <text>
        <r>
          <rPr>
            <sz val="11"/>
            <rFont val="Calibri"/>
          </rPr>
          <t>The macOS system must be configured to disable hot corners.</t>
        </r>
      </text>
    </comment>
    <comment ref="Q12" authorId="0" shapeId="0" xr:uid="{00000000-0006-0000-0600-000011000000}">
      <text>
        <r>
          <rPr>
            <sz val="11"/>
            <rFont val="Calibri"/>
          </rPr>
          <t>The macOS system must be configured with the SSH daemon ClientAliveInterval option set to 900 or less.</t>
        </r>
      </text>
    </comment>
    <comment ref="R12" authorId="0" shapeId="0" xr:uid="{00000000-0006-0000-0600-000012000000}">
      <text>
        <r>
          <rPr>
            <sz val="11"/>
            <rFont val="Calibri"/>
          </rPr>
          <t>The macOS system must be configured with the SSH daemon ClientAliveCountMax option set to 1.</t>
        </r>
      </text>
    </comment>
    <comment ref="S12" authorId="0" shapeId="0" xr:uid="{00000000-0006-0000-0600-000013000000}">
      <text>
        <r>
          <rPr>
            <sz val="11"/>
            <rFont val="Calibri"/>
          </rPr>
          <t>The macOS system must be configured with the SSH daemon LoginGraceTime set to 30 or less.</t>
        </r>
      </text>
    </comment>
    <comment ref="J16" authorId="0" shapeId="0" xr:uid="{00000000-0006-0000-0600-000017000000}">
      <text>
        <r>
          <rPr>
            <sz val="11"/>
            <rFont val="Calibri"/>
          </rPr>
          <t>The macOS system must be configured to prevent activity continuation between Apple Devices.</t>
        </r>
      </text>
    </comment>
    <comment ref="J17" authorId="0" shapeId="0" xr:uid="{00000000-0006-0000-0600-000018000000}">
      <text>
        <r>
          <rPr>
            <sz val="11"/>
            <rFont val="Calibri"/>
          </rPr>
          <t>The macOS system must be configured to disable the iCloud Calendar services.</t>
        </r>
      </text>
    </comment>
    <comment ref="K17" authorId="0" shapeId="0" xr:uid="{00000000-0006-0000-0600-000019000000}">
      <text>
        <r>
          <rPr>
            <sz val="11"/>
            <rFont val="Calibri"/>
          </rPr>
          <t>The macOS system must be configured to disable the iCloud Reminders services.</t>
        </r>
      </text>
    </comment>
    <comment ref="L17" authorId="0" shapeId="0" xr:uid="{00000000-0006-0000-0600-00001A000000}">
      <text>
        <r>
          <rPr>
            <sz val="11"/>
            <rFont val="Calibri"/>
          </rPr>
          <t>The macOS system must be configured to disable iCloud Address Book services.</t>
        </r>
      </text>
    </comment>
    <comment ref="M17" authorId="0" shapeId="0" xr:uid="{00000000-0006-0000-0600-00001B000000}">
      <text>
        <r>
          <rPr>
            <sz val="11"/>
            <rFont val="Calibri"/>
          </rPr>
          <t>The macOS system must be configured to disable the Mail iCloud services.</t>
        </r>
      </text>
    </comment>
    <comment ref="N17" authorId="0" shapeId="0" xr:uid="{00000000-0006-0000-0600-00001C000000}">
      <text>
        <r>
          <rPr>
            <sz val="11"/>
            <rFont val="Calibri"/>
          </rPr>
          <t>The macOS system must be configured to disable the iCloud Notes services.</t>
        </r>
      </text>
    </comment>
    <comment ref="O17" authorId="0" shapeId="0" xr:uid="{00000000-0006-0000-0600-00001D000000}">
      <text>
        <r>
          <rPr>
            <sz val="11"/>
            <rFont val="Calibri"/>
          </rPr>
          <t>The macOS system must disable iCloud Keychain synchronization.</t>
        </r>
      </text>
    </comment>
    <comment ref="P17" authorId="0" shapeId="0" xr:uid="{00000000-0006-0000-0600-00001E000000}">
      <text>
        <r>
          <rPr>
            <sz val="11"/>
            <rFont val="Calibri"/>
          </rPr>
          <t>The macOS system must disable iCloud document synchronization.</t>
        </r>
      </text>
    </comment>
    <comment ref="Q17" authorId="0" shapeId="0" xr:uid="{00000000-0006-0000-0600-00001F000000}">
      <text>
        <r>
          <rPr>
            <sz val="11"/>
            <rFont val="Calibri"/>
          </rPr>
          <t>The macOS system must disable iCloud bookmark synchronization.</t>
        </r>
      </text>
    </comment>
    <comment ref="R17" authorId="0" shapeId="0" xr:uid="{00000000-0006-0000-0600-000020000000}">
      <text>
        <r>
          <rPr>
            <sz val="11"/>
            <rFont val="Calibri"/>
          </rPr>
          <t>The macOS system must disable iCloud photo library.</t>
        </r>
      </text>
    </comment>
    <comment ref="J23" authorId="0" shapeId="0" xr:uid="{00000000-0006-0000-0600-000021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K23" authorId="0" shapeId="0" xr:uid="{00000000-0006-0000-0600-000022000000}">
      <text>
        <r>
          <rPr>
            <sz val="11"/>
            <rFont val="Calibri"/>
          </rPr>
          <t>The macOS system must monitor remote access methods and generate audit records when successful/unsuccessful attempts to access/modify privileges occur.</t>
        </r>
      </text>
    </comment>
    <comment ref="L23" authorId="0" shapeId="0" xr:uid="{00000000-0006-0000-0600-000023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M23" authorId="0" shapeId="0" xr:uid="{00000000-0006-0000-0600-000024000000}">
      <text>
        <r>
          <rPr>
            <sz val="11"/>
            <rFont val="Calibri"/>
          </rPr>
          <t>The macOS system must audit the enforcement actions used to restrict access associated with changes to the system.</t>
        </r>
      </text>
    </comment>
    <comment ref="N23" authorId="0" shapeId="0" xr:uid="{00000000-0006-0000-0600-000025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J24" authorId="0" shapeId="0" xr:uid="{00000000-0006-0000-0600-000026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K24" authorId="0" shapeId="0" xr:uid="{00000000-0006-0000-0600-000027000000}">
      <text>
        <r>
          <rPr>
            <sz val="11"/>
            <rFont val="Calibri"/>
          </rPr>
          <t>The macOS system must monitor remote access methods and generate audit records when successful/unsuccessful attempts to access/modify privileges occur.</t>
        </r>
      </text>
    </comment>
    <comment ref="L24" authorId="0" shapeId="0" xr:uid="{00000000-0006-0000-0600-000028000000}">
      <text>
        <r>
          <rPr>
            <sz val="11"/>
            <rFont val="Calibri"/>
          </rPr>
          <t>The macOS system must audit the enforcement actions used to restrict access associated with changes to the system.</t>
        </r>
      </text>
    </comment>
    <comment ref="M24" authorId="0" shapeId="0" xr:uid="{00000000-0006-0000-0600-000029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J25" authorId="0" shapeId="0" xr:uid="{00000000-0006-0000-0600-00002A000000}">
      <text>
        <r>
          <rPr>
            <sz val="11"/>
            <rFont val="Calibri"/>
          </rPr>
          <t>The macOS system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text>
    </comment>
    <comment ref="K25" authorId="0" shapeId="0" xr:uid="{00000000-0006-0000-0600-00002B000000}">
      <text>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text>
    </comment>
    <comment ref="L25" authorId="0" shapeId="0" xr:uid="{00000000-0006-0000-0600-00002C000000}">
      <text>
        <r>
          <rPr>
            <sz val="11"/>
            <rFont val="Calibri"/>
          </rPr>
          <t>The macOS system must provide an immediate real-time alert to the System Administrator (SA) and Information System Security Officer (ISSO), at a minimum, of all audit failure events requiring real-time alerts.</t>
        </r>
      </text>
    </comment>
    <comment ref="J26" authorId="0" shapeId="0" xr:uid="{00000000-0006-0000-0600-00002D000000}">
      <text>
        <r>
          <rPr>
            <sz val="11"/>
            <rFont val="Calibri"/>
          </rPr>
          <t>The macOS system must shut down by default upon audit failure (unless availability is an overriding concern).</t>
        </r>
      </text>
    </comment>
    <comment ref="J29" authorId="0" shapeId="0" xr:uid="{00000000-0006-0000-0600-00002E000000}">
      <text>
        <r>
          <rPr>
            <sz val="11"/>
            <rFont val="Calibri"/>
          </rPr>
          <t>The macOS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 ref="J30" authorId="0" shapeId="0" xr:uid="{00000000-0006-0000-0600-00002F000000}">
      <text>
        <r>
          <rPr>
            <sz val="11"/>
            <rFont val="Calibri"/>
          </rPr>
          <t>The macOS system must be configured so that log files must not contain access control lists (ACLs).</t>
        </r>
      </text>
    </comment>
    <comment ref="K30" authorId="0" shapeId="0" xr:uid="{00000000-0006-0000-0600-000030000000}">
      <text>
        <r>
          <rPr>
            <sz val="11"/>
            <rFont val="Calibri"/>
          </rPr>
          <t>The macOS system must be configured so that log folders must not contain access control lists (ACLs).</t>
        </r>
      </text>
    </comment>
    <comment ref="L30" authorId="0" shapeId="0" xr:uid="{00000000-0006-0000-0600-000031000000}">
      <text>
        <r>
          <rPr>
            <sz val="11"/>
            <rFont val="Calibri"/>
          </rPr>
          <t>The macOS system must be configured with audit log files owned by root.</t>
        </r>
      </text>
    </comment>
    <comment ref="M30" authorId="0" shapeId="0" xr:uid="{00000000-0006-0000-0600-000032000000}">
      <text>
        <r>
          <rPr>
            <sz val="11"/>
            <rFont val="Calibri"/>
          </rPr>
          <t>The macOS system must be configured with audit log folders owned by root.</t>
        </r>
      </text>
    </comment>
    <comment ref="N30" authorId="0" shapeId="0" xr:uid="{00000000-0006-0000-0600-000033000000}">
      <text>
        <r>
          <rPr>
            <sz val="11"/>
            <rFont val="Calibri"/>
          </rPr>
          <t>The macOS system must be configured with audit log files group-owned by wheel.</t>
        </r>
      </text>
    </comment>
    <comment ref="O30" authorId="0" shapeId="0" xr:uid="{00000000-0006-0000-0600-000034000000}">
      <text>
        <r>
          <rPr>
            <sz val="11"/>
            <rFont val="Calibri"/>
          </rPr>
          <t>The macOS system must be configured with audit log folders group-owned by wheel.</t>
        </r>
      </text>
    </comment>
    <comment ref="P30" authorId="0" shapeId="0" xr:uid="{00000000-0006-0000-0600-000035000000}">
      <text>
        <r>
          <rPr>
            <sz val="11"/>
            <rFont val="Calibri"/>
          </rPr>
          <t>The macOS system must be configured with audit log files set to mode 440 or less permissive.</t>
        </r>
      </text>
    </comment>
    <comment ref="Q30" authorId="0" shapeId="0" xr:uid="{00000000-0006-0000-0600-000036000000}">
      <text>
        <r>
          <rPr>
            <sz val="11"/>
            <rFont val="Calibri"/>
          </rPr>
          <t>The macOS system must be configured with audit log folders set to mode 700 or less permissive.</t>
        </r>
      </text>
    </comment>
    <comment ref="R30" authorId="0" shapeId="0" xr:uid="{00000000-0006-0000-0600-000037000000}">
      <text>
        <r>
          <rPr>
            <sz val="11"/>
            <rFont val="Calibri"/>
          </rPr>
          <t>The macOS system must be configured with system log files owned by root and group-owned by wheel or admin.</t>
        </r>
      </text>
    </comment>
    <comment ref="S30" authorId="0" shapeId="0" xr:uid="{00000000-0006-0000-0600-000038000000}">
      <text>
        <r>
          <rPr>
            <sz val="11"/>
            <rFont val="Calibri"/>
          </rPr>
          <t>The macOS system must be configured with system log files set to mode 640 or less permissive.</t>
        </r>
      </text>
    </comment>
    <comment ref="J33" authorId="0" shapeId="0" xr:uid="{00000000-0006-0000-0600-000039000000}">
      <text>
        <r>
          <rPr>
            <sz val="11"/>
            <rFont val="Calibri"/>
          </rPr>
          <t>The macOS system must be configured with a firmware password to prevent access to single user mode and booting from alternative media.</t>
        </r>
      </text>
    </comment>
    <comment ref="K33" authorId="0" shapeId="0" xr:uid="{00000000-0006-0000-0600-00003A000000}">
      <text>
        <r>
          <rPr>
            <sz val="11"/>
            <rFont val="Calibri"/>
          </rPr>
          <t>The macOS system must enable System Integrity Protection.</t>
        </r>
      </text>
    </comment>
    <comment ref="J37" authorId="0" shapeId="0" xr:uid="{00000000-0006-0000-0600-00003B000000}">
      <text>
        <r>
          <rPr>
            <sz val="11"/>
            <rFont val="Calibri"/>
          </rPr>
          <t>The macOS system must be configured to disable SMB File Sharing unless it is required.</t>
        </r>
      </text>
    </comment>
    <comment ref="K37" authorId="0" shapeId="0" xr:uid="{00000000-0006-0000-0600-00005A000000}">
      <text>
        <r>
          <rPr>
            <sz val="11"/>
            <rFont val="Calibri"/>
          </rPr>
          <t>The macOS system must be configured to disable the Network File System (NFS) daemon unless it is required.</t>
        </r>
      </text>
    </comment>
    <comment ref="L37" authorId="0" shapeId="0" xr:uid="{00000000-0006-0000-0600-00005B000000}">
      <text>
        <r>
          <rPr>
            <sz val="11"/>
            <rFont val="Calibri"/>
          </rPr>
          <t>The macOS system must be configured to disable Location Services.</t>
        </r>
      </text>
    </comment>
    <comment ref="M37" authorId="0" shapeId="0" xr:uid="{00000000-0006-0000-0600-00005C000000}">
      <text>
        <r>
          <rPr>
            <sz val="11"/>
            <rFont val="Calibri"/>
          </rPr>
          <t>The macOS system must be configured to disable Bonjour multicast advertising.</t>
        </r>
      </text>
    </comment>
    <comment ref="N37" authorId="0" shapeId="0" xr:uid="{00000000-0006-0000-0600-00005D000000}">
      <text>
        <r>
          <rPr>
            <sz val="11"/>
            <rFont val="Calibri"/>
          </rPr>
          <t>The macOS system must be configured to disable the UUCP service.</t>
        </r>
      </text>
    </comment>
    <comment ref="O37" authorId="0" shapeId="0" xr:uid="{00000000-0006-0000-0600-00005E000000}">
      <text>
        <r>
          <rPr>
            <sz val="11"/>
            <rFont val="Calibri"/>
          </rPr>
          <t>The macOS system must be configured to disable Internet Sharing.</t>
        </r>
      </text>
    </comment>
    <comment ref="P37" authorId="0" shapeId="0" xr:uid="{00000000-0006-0000-0600-00005F000000}">
      <text>
        <r>
          <rPr>
            <sz val="11"/>
            <rFont val="Calibri"/>
          </rPr>
          <t>The macOS system must be configured to disable Web Sharing.</t>
        </r>
      </text>
    </comment>
    <comment ref="Q37" authorId="0" shapeId="0" xr:uid="{00000000-0006-0000-0600-000060000000}">
      <text>
        <r>
          <rPr>
            <sz val="11"/>
            <rFont val="Calibri"/>
          </rPr>
          <t>The macOS system must be configured to disable AirDrop.</t>
        </r>
      </text>
    </comment>
    <comment ref="R37" authorId="0" shapeId="0" xr:uid="{00000000-0006-0000-0600-000061000000}">
      <text>
        <r>
          <rPr>
            <sz val="11"/>
            <rFont val="Calibri"/>
          </rPr>
          <t>The macOS system must be configured to disable the iCloud Calendar services.</t>
        </r>
      </text>
    </comment>
    <comment ref="S37" authorId="0" shapeId="0" xr:uid="{00000000-0006-0000-0600-000062000000}">
      <text>
        <r>
          <rPr>
            <sz val="11"/>
            <rFont val="Calibri"/>
          </rPr>
          <t>The macOS system must be configured to disable the iCloud Reminders services.</t>
        </r>
      </text>
    </comment>
    <comment ref="T37" authorId="0" shapeId="0" xr:uid="{00000000-0006-0000-0600-00003C000000}">
      <text>
        <r>
          <rPr>
            <sz val="11"/>
            <rFont val="Calibri"/>
          </rPr>
          <t>The macOS system must be configured to disable iCloud Address Book services.</t>
        </r>
      </text>
    </comment>
    <comment ref="U37" authorId="0" shapeId="0" xr:uid="{00000000-0006-0000-0600-00003D000000}">
      <text>
        <r>
          <rPr>
            <sz val="11"/>
            <rFont val="Calibri"/>
          </rPr>
          <t>The macOS system must be configured to disable the Mail iCloud services.</t>
        </r>
      </text>
    </comment>
    <comment ref="V37" authorId="0" shapeId="0" xr:uid="{00000000-0006-0000-0600-00003E000000}">
      <text>
        <r>
          <rPr>
            <sz val="11"/>
            <rFont val="Calibri"/>
          </rPr>
          <t>The macOS system must be configured to disable the iCloud Notes services.</t>
        </r>
      </text>
    </comment>
    <comment ref="W37" authorId="0" shapeId="0" xr:uid="{00000000-0006-0000-0600-00003F000000}">
      <text>
        <r>
          <rPr>
            <sz val="11"/>
            <rFont val="Calibri"/>
          </rPr>
          <t>The macOS system must cover or disable the built-in or attached camera when not in use.</t>
        </r>
      </text>
    </comment>
    <comment ref="X37" authorId="0" shapeId="0" xr:uid="{00000000-0006-0000-0600-000040000000}">
      <text>
        <r>
          <rPr>
            <sz val="11"/>
            <rFont val="Calibri"/>
          </rPr>
          <t>The macOS system must be configured to disable Siri and dictation.</t>
        </r>
      </text>
    </comment>
    <comment ref="Y37" authorId="0" shapeId="0" xr:uid="{00000000-0006-0000-0600-000041000000}">
      <text>
        <r>
          <rPr>
            <sz val="11"/>
            <rFont val="Calibri"/>
          </rPr>
          <t>The macOS system must be configured to disable sending diagnostic and usage data to Apple.</t>
        </r>
      </text>
    </comment>
    <comment ref="Z37" authorId="0" shapeId="0" xr:uid="{00000000-0006-0000-0600-000042000000}">
      <text>
        <r>
          <rPr>
            <sz val="11"/>
            <rFont val="Calibri"/>
          </rPr>
          <t>The macOS system must be configured to disable Remote Apple Events.</t>
        </r>
      </text>
    </comment>
    <comment ref="AA37" authorId="0" shapeId="0" xr:uid="{00000000-0006-0000-0600-000043000000}">
      <text>
        <r>
          <rPr>
            <sz val="11"/>
            <rFont val="Calibri"/>
          </rPr>
          <t>The macOS system must be configured to disable the system preference pane for Apple ID.</t>
        </r>
      </text>
    </comment>
    <comment ref="AB37" authorId="0" shapeId="0" xr:uid="{00000000-0006-0000-0600-000044000000}">
      <text>
        <r>
          <rPr>
            <sz val="11"/>
            <rFont val="Calibri"/>
          </rPr>
          <t>The macOS system must be configured to disable the system preference pane for Internet Accounts.</t>
        </r>
      </text>
    </comment>
    <comment ref="AC37" authorId="0" shapeId="0" xr:uid="{00000000-0006-0000-0600-000045000000}">
      <text>
        <r>
          <rPr>
            <sz val="11"/>
            <rFont val="Calibri"/>
          </rPr>
          <t>The macOS system must be configured to disable the Cloud Setup services.</t>
        </r>
      </text>
    </comment>
    <comment ref="AD37" authorId="0" shapeId="0" xr:uid="{00000000-0006-0000-0600-000046000000}">
      <text>
        <r>
          <rPr>
            <sz val="11"/>
            <rFont val="Calibri"/>
          </rPr>
          <t>The macOS system must be configured to disable the Privacy Setup services.</t>
        </r>
      </text>
    </comment>
    <comment ref="AE37" authorId="0" shapeId="0" xr:uid="{00000000-0006-0000-0600-000047000000}">
      <text>
        <r>
          <rPr>
            <sz val="11"/>
            <rFont val="Calibri"/>
          </rPr>
          <t>The macOS system must be configured to disable the Cloud Storage Setup services.</t>
        </r>
      </text>
    </comment>
    <comment ref="AF37" authorId="0" shapeId="0" xr:uid="{00000000-0006-0000-0600-000048000000}">
      <text>
        <r>
          <rPr>
            <sz val="11"/>
            <rFont val="Calibri"/>
          </rPr>
          <t>The macOS system must be configured to disable the tftp service.</t>
        </r>
      </text>
    </comment>
    <comment ref="AG37" authorId="0" shapeId="0" xr:uid="{00000000-0006-0000-0600-000049000000}">
      <text>
        <r>
          <rPr>
            <sz val="11"/>
            <rFont val="Calibri"/>
          </rPr>
          <t>The macOS system must be configured to disable the Siri Setup services.</t>
        </r>
      </text>
    </comment>
    <comment ref="AH37" authorId="0" shapeId="0" xr:uid="{00000000-0006-0000-0600-00004A000000}">
      <text>
        <r>
          <rPr>
            <sz val="11"/>
            <rFont val="Calibri"/>
          </rPr>
          <t>The macOS system must disable iCloud Keychain synchronization.</t>
        </r>
      </text>
    </comment>
    <comment ref="AI37" authorId="0" shapeId="0" xr:uid="{00000000-0006-0000-0600-00004B000000}">
      <text>
        <r>
          <rPr>
            <sz val="11"/>
            <rFont val="Calibri"/>
          </rPr>
          <t>The macOS system must disable iCloud document synchronization.</t>
        </r>
      </text>
    </comment>
    <comment ref="AJ37" authorId="0" shapeId="0" xr:uid="{00000000-0006-0000-0600-00004C000000}">
      <text>
        <r>
          <rPr>
            <sz val="11"/>
            <rFont val="Calibri"/>
          </rPr>
          <t>The macOS system must disable iCloud bookmark synchronization.</t>
        </r>
      </text>
    </comment>
    <comment ref="AK37" authorId="0" shapeId="0" xr:uid="{00000000-0006-0000-0600-00004D000000}">
      <text>
        <r>
          <rPr>
            <sz val="11"/>
            <rFont val="Calibri"/>
          </rPr>
          <t>The macOS system must disable iCloud photo library.</t>
        </r>
      </text>
    </comment>
    <comment ref="AL37" authorId="0" shapeId="0" xr:uid="{00000000-0006-0000-0600-00004E000000}">
      <text>
        <r>
          <rPr>
            <sz val="11"/>
            <rFont val="Calibri"/>
          </rPr>
          <t>The macOS system must disable the Screen Sharing feature.</t>
        </r>
      </text>
    </comment>
    <comment ref="AM37" authorId="0" shapeId="0" xr:uid="{00000000-0006-0000-0600-00004F000000}">
      <text>
        <r>
          <rPr>
            <sz val="11"/>
            <rFont val="Calibri"/>
          </rPr>
          <t>The macOS system must be configured to disable the system preference pane for TouchID.</t>
        </r>
      </text>
    </comment>
    <comment ref="AN37" authorId="0" shapeId="0" xr:uid="{00000000-0006-0000-0600-000050000000}">
      <text>
        <r>
          <rPr>
            <sz val="11"/>
            <rFont val="Calibri"/>
          </rPr>
          <t>The macOS system must be configured to disable the system preference pane for Wallet and ApplePay.</t>
        </r>
      </text>
    </comment>
    <comment ref="AO37" authorId="0" shapeId="0" xr:uid="{00000000-0006-0000-0600-000051000000}">
      <text>
        <r>
          <rPr>
            <sz val="11"/>
            <rFont val="Calibri"/>
          </rPr>
          <t>The macOS system must be configured to disable the system preference pane for Siri.</t>
        </r>
      </text>
    </comment>
    <comment ref="AP37" authorId="0" shapeId="0" xr:uid="{00000000-0006-0000-0600-000052000000}">
      <text>
        <r>
          <rPr>
            <sz val="11"/>
            <rFont val="Calibri"/>
          </rPr>
          <t>The macOS system must restrict the ability to utilize external writeable media devices.</t>
        </r>
      </text>
    </comment>
    <comment ref="AQ37" authorId="0" shapeId="0" xr:uid="{00000000-0006-0000-0600-000053000000}">
      <text>
        <r>
          <rPr>
            <sz val="11"/>
            <rFont val="Calibri"/>
          </rPr>
          <t>The macOS system must restrict the ability of individuals to write to external optical media.</t>
        </r>
      </text>
    </comment>
    <comment ref="AR37" authorId="0" shapeId="0" xr:uid="{00000000-0006-0000-0600-000054000000}">
      <text>
        <r>
          <rPr>
            <sz val="11"/>
            <rFont val="Calibri"/>
          </rPr>
          <t>The macOS system must be configured to disable prompts to configure Touch ID.</t>
        </r>
      </text>
    </comment>
    <comment ref="AS37" authorId="0" shapeId="0" xr:uid="{00000000-0006-0000-0600-000055000000}">
      <text>
        <r>
          <rPr>
            <sz val="11"/>
            <rFont val="Calibri"/>
          </rPr>
          <t>The macOS system must be configured to disable prompts to configure ScreenTime.</t>
        </r>
      </text>
    </comment>
    <comment ref="AT37" authorId="0" shapeId="0" xr:uid="{00000000-0006-0000-0600-000056000000}">
      <text>
        <r>
          <rPr>
            <sz val="11"/>
            <rFont val="Calibri"/>
          </rPr>
          <t>The macOS system must be configured to disable promts to configure Unlock with Watch.</t>
        </r>
      </text>
    </comment>
    <comment ref="AU37" authorId="0" shapeId="0" xr:uid="{00000000-0006-0000-0600-000057000000}">
      <text>
        <r>
          <rPr>
            <sz val="11"/>
            <rFont val="Calibri"/>
          </rPr>
          <t>The macOS system must be configured to prevent activity continuation between Apple Devices.</t>
        </r>
      </text>
    </comment>
    <comment ref="AV37" authorId="0" shapeId="0" xr:uid="{00000000-0006-0000-0600-000058000000}">
      <text>
        <r>
          <rPr>
            <sz val="11"/>
            <rFont val="Calibri"/>
          </rPr>
          <t>The macOS system must be configured to prevent password proximity sharing requests from nearby Apple Devices.</t>
        </r>
      </text>
    </comment>
    <comment ref="AW37" authorId="0" shapeId="0" xr:uid="{00000000-0006-0000-0600-000059000000}">
      <text>
        <r>
          <rPr>
            <sz val="11"/>
            <rFont val="Calibri"/>
          </rPr>
          <t>The macOS system must be configured to prevent users from erasing all system content and settings.</t>
        </r>
      </text>
    </comment>
    <comment ref="J38" authorId="0" shapeId="0" xr:uid="{00000000-0006-0000-0600-000063000000}">
      <text>
        <r>
          <rPr>
            <sz val="11"/>
            <rFont val="Calibri"/>
          </rPr>
          <t>The macOS system must allow only applications that have a valid digital signature to run.</t>
        </r>
      </text>
    </comment>
    <comment ref="K38" authorId="0" shapeId="0" xr:uid="{00000000-0006-0000-0600-000064000000}">
      <text>
        <r>
          <rPr>
            <sz val="11"/>
            <rFont val="Calibri"/>
          </rPr>
          <t>The macOS system must enforce access restrictions.</t>
        </r>
      </text>
    </comment>
    <comment ref="L38" authorId="0" shapeId="0" xr:uid="{00000000-0006-0000-0600-000065000000}">
      <text>
        <r>
          <rPr>
            <sz val="11"/>
            <rFont val="Calibri"/>
          </rPr>
          <t>The macOS system must have the security assessment policy subsystem enabled.</t>
        </r>
      </text>
    </comment>
    <comment ref="J43" authorId="0" shapeId="0" xr:uid="{00000000-0006-0000-0600-000066000000}">
      <text>
        <r>
          <rPr>
            <sz val="11"/>
            <rFont val="Calibri"/>
          </rPr>
          <t>The macOS system must automatically remove or disable temporary and emergency user accounts after 72 hours.</t>
        </r>
      </text>
    </comment>
    <comment ref="K43" authorId="0" shapeId="0" xr:uid="{00000000-0006-0000-0600-000067000000}">
      <text>
        <r>
          <rPr>
            <sz val="11"/>
            <rFont val="Calibri"/>
          </rPr>
          <t>The macOS system must be integrated into a directory services infrastructure.</t>
        </r>
      </text>
    </comment>
    <comment ref="L43" authorId="0" shapeId="0" xr:uid="{00000000-0006-0000-0600-000068000000}">
      <text>
        <r>
          <rPr>
            <sz val="11"/>
            <rFont val="Calibri"/>
          </rPr>
          <t>The macOS system must be configured with the SSH daemon LoginGraceTime set to 30 or less.</t>
        </r>
      </text>
    </comment>
    <comment ref="M43" authorId="0" shapeId="0" xr:uid="{00000000-0006-0000-0600-000069000000}">
      <text>
        <r>
          <rPr>
            <sz val="11"/>
            <rFont val="Calibri"/>
          </rPr>
          <t>The macOS system must not allow an unattended or automatic logon to the system.</t>
        </r>
      </text>
    </comment>
    <comment ref="N43" authorId="0" shapeId="0" xr:uid="{00000000-0006-0000-0600-00006A000000}">
      <text>
        <r>
          <rPr>
            <sz val="11"/>
            <rFont val="Calibri"/>
          </rPr>
          <t>The macOS system logon window must be configured to prompt for username and password, rather than show a list of users.</t>
        </r>
      </text>
    </comment>
    <comment ref="J44" authorId="0" shapeId="0" xr:uid="{00000000-0006-0000-0600-00006B000000}">
      <text>
        <r>
          <rPr>
            <sz val="11"/>
            <rFont val="Calibri"/>
          </rPr>
          <t>The macOS system must be integrated into a directory services infrastructure.</t>
        </r>
      </text>
    </comment>
    <comment ref="J45" authorId="0" shapeId="0" xr:uid="{00000000-0006-0000-0600-00006C000000}">
      <text>
        <r>
          <rPr>
            <sz val="11"/>
            <rFont val="Calibri"/>
          </rPr>
          <t>The macOS system must be configured to lock the user session when a smart token is removed.</t>
        </r>
      </text>
    </comment>
    <comment ref="K45" authorId="0" shapeId="0" xr:uid="{00000000-0006-0000-0600-00006D000000}">
      <text>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text>
    </comment>
    <comment ref="L45" authorId="0" shapeId="0" xr:uid="{00000000-0006-0000-0600-00006E000000}">
      <text>
        <r>
          <rPr>
            <sz val="11"/>
            <rFont val="Calibri"/>
          </rPr>
          <t>The macOS system must require individuals to be authenticated with an individual authenticator prior to using a group authenticator.</t>
        </r>
      </text>
    </comment>
    <comment ref="M45" authorId="0" shapeId="0" xr:uid="{00000000-0006-0000-0600-00006F000000}">
      <text>
        <r>
          <rPr>
            <sz val="11"/>
            <rFont val="Calibri"/>
          </rPr>
          <t>The macOS system must use multifactor authentication for local access to privileged and non-privileged accounts.</t>
        </r>
      </text>
    </comment>
    <comment ref="N45" authorId="0" shapeId="0" xr:uid="{00000000-0006-0000-0600-000070000000}">
      <text>
        <r>
          <rPr>
            <sz val="11"/>
            <rFont val="Calibri"/>
          </rPr>
          <t>The macOS system must be configured so that the login command requires smart card authentication.</t>
        </r>
      </text>
    </comment>
    <comment ref="O45" authorId="0" shapeId="0" xr:uid="{00000000-0006-0000-0600-000071000000}">
      <text>
        <r>
          <rPr>
            <sz val="11"/>
            <rFont val="Calibri"/>
          </rPr>
          <t>The macOS system must be configured so that the su command requires smart card authentication.</t>
        </r>
      </text>
    </comment>
    <comment ref="P45" authorId="0" shapeId="0" xr:uid="{00000000-0006-0000-0600-000072000000}">
      <text>
        <r>
          <rPr>
            <sz val="11"/>
            <rFont val="Calibri"/>
          </rPr>
          <t>The macOS system must be configured so that the sudo command requires smart card authentication.</t>
        </r>
      </text>
    </comment>
    <comment ref="J48" authorId="0" shapeId="0" xr:uid="{00000000-0006-0000-0600-000073000000}">
      <text>
        <r>
          <rPr>
            <sz val="11"/>
            <rFont val="Calibri"/>
          </rPr>
          <t>The macOS system must enforce password complexity by requiring that at least one numeric character be used.</t>
        </r>
      </text>
    </comment>
    <comment ref="K48" authorId="0" shapeId="0" xr:uid="{00000000-0006-0000-0600-000074000000}">
      <text>
        <r>
          <rPr>
            <sz val="11"/>
            <rFont val="Calibri"/>
          </rPr>
          <t>The macOS system must enforce a 60-day maximum password lifetime restriction.</t>
        </r>
      </text>
    </comment>
    <comment ref="L48" authorId="0" shapeId="0" xr:uid="{00000000-0006-0000-0600-000075000000}">
      <text>
        <r>
          <rPr>
            <sz val="11"/>
            <rFont val="Calibri"/>
          </rPr>
          <t>The macOS system must prohibit password reuse for a minimum of five generations.</t>
        </r>
      </text>
    </comment>
    <comment ref="M48" authorId="0" shapeId="0" xr:uid="{00000000-0006-0000-0600-000076000000}">
      <text>
        <r>
          <rPr>
            <sz val="11"/>
            <rFont val="Calibri"/>
          </rPr>
          <t>The macOS system must enforce a minimum 15-character password length.</t>
        </r>
      </text>
    </comment>
    <comment ref="N48" authorId="0" shapeId="0" xr:uid="{00000000-0006-0000-0600-000077000000}">
      <text>
        <r>
          <rPr>
            <sz val="11"/>
            <rFont val="Calibri"/>
          </rPr>
          <t>The macOS system must enforce password complexity by requiring that at least one special character be used.</t>
        </r>
      </text>
    </comment>
    <comment ref="J49" authorId="0" shapeId="0" xr:uid="{00000000-0006-0000-0600-000078000000}">
      <text>
        <r>
          <rPr>
            <sz val="11"/>
            <rFont val="Calibri"/>
          </rPr>
          <t>The macOS system must be configured to prevent displaying password hints.</t>
        </r>
      </text>
    </comment>
    <comment ref="J88" authorId="0" shapeId="0" xr:uid="{00000000-0006-0000-0600-000079000000}">
      <text>
        <r>
          <rPr>
            <sz val="11"/>
            <rFont val="Calibri"/>
          </rPr>
          <t>The macOS Application Firewall must be enabled.</t>
        </r>
      </text>
    </comment>
    <comment ref="J90" authorId="0" shapeId="0" xr:uid="{00000000-0006-0000-0600-00007A000000}">
      <text>
        <r>
          <rPr>
            <sz val="11"/>
            <rFont val="Calibri"/>
          </rPr>
          <t>The macOS Application Firewall must be enabled.</t>
        </r>
      </text>
    </comment>
    <comment ref="J91" authorId="0" shapeId="0" xr:uid="{00000000-0006-0000-0600-00007B000000}">
      <text>
        <r>
          <rPr>
            <sz val="11"/>
            <rFont val="Calibri"/>
          </rPr>
          <t>The macOS system must implement approved ciphers within the SSH server configuration to protect the confidentiality of SSH connections.</t>
        </r>
      </text>
    </comment>
    <comment ref="K91" authorId="0" shapeId="0" xr:uid="{00000000-0006-0000-0600-00007C000000}">
      <text>
        <r>
          <rPr>
            <sz val="11"/>
            <rFont val="Calibri"/>
          </rPr>
          <t>The macOS system must implement approved Message Authentication Codes (MACs) within the SSH server configuration.</t>
        </r>
      </text>
    </comment>
    <comment ref="L91" authorId="0" shapeId="0" xr:uid="{00000000-0006-0000-0600-00007D000000}">
      <text>
        <r>
          <rPr>
            <sz val="11"/>
            <rFont val="Calibri"/>
          </rPr>
          <t>The macOS system must implement approved Key Exchange Algorithms within the SSH server configuration.</t>
        </r>
      </text>
    </comment>
    <comment ref="M91" authorId="0" shapeId="0" xr:uid="{00000000-0006-0000-0600-00007E000000}">
      <text>
        <r>
          <rPr>
            <sz val="11"/>
            <rFont val="Calibri"/>
          </rPr>
          <t>The macOS system must implement approved ciphers within the SSH client configuration to protect the confidentiality of SSH connections.</t>
        </r>
      </text>
    </comment>
    <comment ref="N91" authorId="0" shapeId="0" xr:uid="{00000000-0006-0000-0600-00007F000000}">
      <text>
        <r>
          <rPr>
            <sz val="11"/>
            <rFont val="Calibri"/>
          </rPr>
          <t>The macOS system must implement approved Message Authentication Codes (MACs) within the SSH client configuration.</t>
        </r>
      </text>
    </comment>
    <comment ref="O91" authorId="0" shapeId="0" xr:uid="{00000000-0006-0000-0600-000080000000}">
      <text>
        <r>
          <rPr>
            <sz val="11"/>
            <rFont val="Calibri"/>
          </rPr>
          <t>The macOS system must implement approved Key Exchange Algorithms within the SSH client configuration.</t>
        </r>
      </text>
    </comment>
    <comment ref="J92" authorId="0" shapeId="0" xr:uid="{00000000-0006-0000-0600-000081000000}">
      <text>
        <r>
          <rPr>
            <sz val="11"/>
            <rFont val="Calibri"/>
          </rPr>
          <t>The macOS system must be configured with the SSH daemon ClientAliveInterval option set to 900 or less.</t>
        </r>
      </text>
    </comment>
    <comment ref="K92" authorId="0" shapeId="0" xr:uid="{00000000-0006-0000-0600-000082000000}">
      <text>
        <r>
          <rPr>
            <sz val="11"/>
            <rFont val="Calibri"/>
          </rPr>
          <t>The macOS system must be configured with the SSH daemon ClientAliveCountMax option set to 1.</t>
        </r>
      </text>
    </comment>
    <comment ref="J94" authorId="0" shapeId="0" xr:uid="{00000000-0006-0000-0600-000083000000}">
      <text>
        <r>
          <rPr>
            <sz val="11"/>
            <rFont val="Calibri"/>
          </rPr>
          <t>The macOS system must be configured with dedicated user accounts to decrypt the hard disk upon startup.</t>
        </r>
      </text>
    </comment>
    <comment ref="K94" authorId="0" shapeId="0" xr:uid="{00000000-0006-0000-0600-000084000000}">
      <text>
        <r>
          <rPr>
            <sz val="11"/>
            <rFont val="Calibri"/>
          </rPr>
          <t>The macOS system must be configured to disable password forwarding for FileVault2.</t>
        </r>
      </text>
    </comment>
    <comment ref="L94" authorId="0" shapeId="0" xr:uid="{00000000-0006-0000-0600-000085000000}">
      <text>
        <r>
          <rPr>
            <sz val="11"/>
            <rFont val="Calibri"/>
          </rPr>
          <t>The macOS system must implement cryptographic mechanisms to protect the confidentiality and integrity of all information at rest.</t>
        </r>
      </text>
    </comment>
    <comment ref="J95" authorId="0" shapeId="0" xr:uid="{00000000-0006-0000-0600-000086000000}">
      <text>
        <r>
          <rPr>
            <sz val="11"/>
            <rFont val="Calibri"/>
          </rPr>
          <t>The macOS system must implement approved ciphers within the SSH server configuration to protect the confidentiality of SSH connections.</t>
        </r>
      </text>
    </comment>
    <comment ref="K95" authorId="0" shapeId="0" xr:uid="{00000000-0006-0000-0600-000087000000}">
      <text>
        <r>
          <rPr>
            <sz val="11"/>
            <rFont val="Calibri"/>
          </rPr>
          <t>The macOS system must implement approved Message Authentication Codes (MACs) within the SSH server configuration.</t>
        </r>
      </text>
    </comment>
    <comment ref="L95" authorId="0" shapeId="0" xr:uid="{00000000-0006-0000-0600-000088000000}">
      <text>
        <r>
          <rPr>
            <sz val="11"/>
            <rFont val="Calibri"/>
          </rPr>
          <t>The macOS system must implement approved Key Exchange Algorithms within the SSH server configuration.</t>
        </r>
      </text>
    </comment>
    <comment ref="M95" authorId="0" shapeId="0" xr:uid="{00000000-0006-0000-0600-000089000000}">
      <text>
        <r>
          <rPr>
            <sz val="11"/>
            <rFont val="Calibri"/>
          </rPr>
          <t>The macOS system must issue or obtain public key certificates under an appropriate certificate policy from an approved service provider.</t>
        </r>
      </text>
    </comment>
    <comment ref="N95" authorId="0" shapeId="0" xr:uid="{00000000-0006-0000-0600-00008A000000}">
      <text>
        <r>
          <rPr>
            <sz val="11"/>
            <rFont val="Calibri"/>
          </rPr>
          <t>The macOS system must implement approved ciphers within the SSH client configuration to protect the confidentiality of SSH connections.</t>
        </r>
      </text>
    </comment>
    <comment ref="O95" authorId="0" shapeId="0" xr:uid="{00000000-0006-0000-0600-00008B000000}">
      <text>
        <r>
          <rPr>
            <sz val="11"/>
            <rFont val="Calibri"/>
          </rPr>
          <t>The macOS system must implement approved Message Authentication Codes (MACs) within the SSH client configuration.</t>
        </r>
      </text>
    </comment>
    <comment ref="P95" authorId="0" shapeId="0" xr:uid="{00000000-0006-0000-0600-00008C000000}">
      <text>
        <r>
          <rPr>
            <sz val="11"/>
            <rFont val="Calibri"/>
          </rPr>
          <t>The macOS system must implement approved Key Exchange Algorithms within the SSH client configuration.</t>
        </r>
      </text>
    </comment>
    <comment ref="J100" authorId="0" shapeId="0" xr:uid="{00000000-0006-0000-0600-00008D000000}">
      <text>
        <r>
          <rPr>
            <sz val="11"/>
            <rFont val="Calibri"/>
          </rPr>
          <t>The macOS system must utilize an ESS solution and implement all DoD required modules.</t>
        </r>
      </text>
    </comment>
    <comment ref="K100" authorId="0" shapeId="0" xr:uid="{00000000-0006-0000-0600-00008E000000}">
      <text>
        <r>
          <rPr>
            <sz val="11"/>
            <rFont val="Calibri"/>
          </rPr>
          <t>The macOS system must allow only applications that have a valid digital signature to run.</t>
        </r>
      </text>
    </comment>
    <comment ref="L100" authorId="0" shapeId="0" xr:uid="{00000000-0006-0000-0600-00008F000000}">
      <text>
        <r>
          <rPr>
            <sz val="11"/>
            <rFont val="Calibri"/>
          </rPr>
          <t>The macOS system must enforce access restrictions.</t>
        </r>
      </text>
    </comment>
    <comment ref="M100" authorId="0" shapeId="0" xr:uid="{00000000-0006-0000-0600-000090000000}">
      <text>
        <r>
          <rPr>
            <sz val="11"/>
            <rFont val="Calibri"/>
          </rPr>
          <t>The macOS system must have the security assessment policy subsystem enabled.</t>
        </r>
      </text>
    </comment>
    <comment ref="N100" authorId="0" shapeId="0" xr:uid="{00000000-0006-0000-0600-000091000000}">
      <text>
        <r>
          <rPr>
            <sz val="11"/>
            <rFont val="Calibri"/>
          </rPr>
          <t>The macOS system must use an approved antivirus program.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macOS system must automatically remove or disable temporary and emergency user accounts after 72 hours.</t>
        </r>
      </text>
    </comment>
    <comment ref="I89" authorId="0" shapeId="0" xr:uid="{00000000-0006-0000-0700-00000E000000}">
      <text>
        <r>
          <rPr>
            <sz val="11"/>
            <rFont val="Calibri"/>
          </rPr>
          <t>The macOS system must be integrated into a directory services infrastructure.</t>
        </r>
      </text>
    </comment>
    <comment ref="J89" authorId="0" shapeId="0" xr:uid="{00000000-0006-0000-0700-000002000000}">
      <text>
        <r>
          <rPr>
            <sz val="11"/>
            <rFont val="Calibri"/>
          </rPr>
          <t>The macOS system must enforce the limit of three consecutive invalid logon attempts by a user before the user account is locked.</t>
        </r>
      </text>
    </comment>
    <comment ref="K89" authorId="0" shapeId="0" xr:uid="{00000000-0006-0000-0700-000003000000}">
      <text>
        <r>
          <rPr>
            <sz val="11"/>
            <rFont val="Calibri"/>
          </rPr>
          <t>The macOS system must be configured with the SSH daemon LoginGraceTime set to 30 or less.</t>
        </r>
      </text>
    </comment>
    <comment ref="L89" authorId="0" shapeId="0" xr:uid="{00000000-0006-0000-0700-000004000000}">
      <text>
        <r>
          <rPr>
            <sz val="11"/>
            <rFont val="Calibri"/>
          </rPr>
          <t>The macOS system must not allow an unattended or automatic logon to the system.</t>
        </r>
      </text>
    </comment>
    <comment ref="M89" authorId="0" shapeId="0" xr:uid="{00000000-0006-0000-0700-000005000000}">
      <text>
        <r>
          <rPr>
            <sz val="11"/>
            <rFont val="Calibri"/>
          </rPr>
          <t>The macOS system must issue or obtain public key certificates under an appropriate certificate policy from an approved service provider.</t>
        </r>
      </text>
    </comment>
    <comment ref="N89" authorId="0" shapeId="0" xr:uid="{00000000-0006-0000-0700-000006000000}">
      <text>
        <r>
          <rPr>
            <sz val="11"/>
            <rFont val="Calibri"/>
          </rPr>
          <t>The macOS system must enforce password complexity by requiring that at least one numeric character be used.</t>
        </r>
      </text>
    </comment>
    <comment ref="O89" authorId="0" shapeId="0" xr:uid="{00000000-0006-0000-0700-000007000000}">
      <text>
        <r>
          <rPr>
            <sz val="11"/>
            <rFont val="Calibri"/>
          </rPr>
          <t>The macOS system must enforce a 60-day maximum password lifetime restriction.</t>
        </r>
      </text>
    </comment>
    <comment ref="P89" authorId="0" shapeId="0" xr:uid="{00000000-0006-0000-0700-000008000000}">
      <text>
        <r>
          <rPr>
            <sz val="11"/>
            <rFont val="Calibri"/>
          </rPr>
          <t>The macOS system must prohibit password reuse for a minimum of five generations.</t>
        </r>
      </text>
    </comment>
    <comment ref="Q89" authorId="0" shapeId="0" xr:uid="{00000000-0006-0000-0700-000009000000}">
      <text>
        <r>
          <rPr>
            <sz val="11"/>
            <rFont val="Calibri"/>
          </rPr>
          <t>The macOS system must enforce a minimum 15-character password length.</t>
        </r>
      </text>
    </comment>
    <comment ref="R89" authorId="0" shapeId="0" xr:uid="{00000000-0006-0000-0700-00000A000000}">
      <text>
        <r>
          <rPr>
            <sz val="11"/>
            <rFont val="Calibri"/>
          </rPr>
          <t>The macOS system must enforce password complexity by requiring that at least one special character be used.</t>
        </r>
      </text>
    </comment>
    <comment ref="S89" authorId="0" shapeId="0" xr:uid="{00000000-0006-0000-0700-00000B000000}">
      <text>
        <r>
          <rPr>
            <sz val="11"/>
            <rFont val="Calibri"/>
          </rPr>
          <t>The macOS system must be configured to prevent displaying password hints.</t>
        </r>
      </text>
    </comment>
    <comment ref="T89" authorId="0" shapeId="0" xr:uid="{00000000-0006-0000-0700-00000C000000}">
      <text>
        <r>
          <rPr>
            <sz val="11"/>
            <rFont val="Calibri"/>
          </rPr>
          <t>The macOS system logon window must be configured to prompt for username and password, rather than show a list of users.</t>
        </r>
      </text>
    </comment>
    <comment ref="U89" authorId="0" shapeId="0" xr:uid="{00000000-0006-0000-0700-00000D000000}">
      <text>
        <r>
          <rPr>
            <sz val="11"/>
            <rFont val="Calibri"/>
          </rPr>
          <t>The macOS system must be configured to prevent password proximity sharing requests from nearby Apple Devices.</t>
        </r>
      </text>
    </comment>
    <comment ref="H91" authorId="0" shapeId="0" xr:uid="{00000000-0006-0000-0700-00000F000000}">
      <text>
        <r>
          <rPr>
            <sz val="11"/>
            <rFont val="Calibri"/>
          </rPr>
          <t>The macOS system must be configured to prevent Apple Watch from terminating a session lock.</t>
        </r>
      </text>
    </comment>
    <comment ref="I91" authorId="0" shapeId="0" xr:uid="{00000000-0006-0000-0700-000013000000}">
      <text>
        <r>
          <rPr>
            <sz val="11"/>
            <rFont val="Calibri"/>
          </rPr>
          <t>The macOS system must retain the session lock until the user reestablishes access using established identification and authentication procedures.</t>
        </r>
      </text>
    </comment>
    <comment ref="J91" authorId="0" shapeId="0" xr:uid="{00000000-0006-0000-0700-000014000000}">
      <text>
        <r>
          <rPr>
            <sz val="11"/>
            <rFont val="Calibri"/>
          </rPr>
          <t>The macOS system must initiate the session lock no more than five seconds after a screen saver is started.</t>
        </r>
      </text>
    </comment>
    <comment ref="K91" authorId="0" shapeId="0" xr:uid="{00000000-0006-0000-0700-000015000000}">
      <text>
        <r>
          <rPr>
            <sz val="11"/>
            <rFont val="Calibri"/>
          </rPr>
          <t>The macOS system must initiate a session lock after a 15-minute period of inactivity.</t>
        </r>
      </text>
    </comment>
    <comment ref="L91" authorId="0" shapeId="0" xr:uid="{00000000-0006-0000-0700-000016000000}">
      <text>
        <r>
          <rPr>
            <sz val="11"/>
            <rFont val="Calibri"/>
          </rPr>
          <t>The macOS system must be configured to lock the user session when a smart token is removed.</t>
        </r>
      </text>
    </comment>
    <comment ref="M91" authorId="0" shapeId="0" xr:uid="{00000000-0006-0000-0700-000017000000}">
      <text>
        <r>
          <rPr>
            <sz val="11"/>
            <rFont val="Calibri"/>
          </rPr>
          <t>The macOS system must conceal, via the session lock, information previously visible on the display with a publicly viewable image.</t>
        </r>
      </text>
    </comment>
    <comment ref="N91" authorId="0" shapeId="0" xr:uid="{00000000-0006-0000-0700-000018000000}">
      <text>
        <r>
          <rPr>
            <sz val="11"/>
            <rFont val="Calibri"/>
          </rPr>
          <t>The macOS system must be configured to disable hot corners.</t>
        </r>
      </text>
    </comment>
    <comment ref="O91" authorId="0" shapeId="0" xr:uid="{00000000-0006-0000-0700-000019000000}">
      <text>
        <r>
          <rPr>
            <sz val="11"/>
            <rFont val="Calibri"/>
          </rPr>
          <t>The macOS system must be configured with the SSH daemon ClientAliveInterval option set to 900 or less.</t>
        </r>
      </text>
    </comment>
    <comment ref="P91" authorId="0" shapeId="0" xr:uid="{00000000-0006-0000-0700-00001A000000}">
      <text>
        <r>
          <rPr>
            <sz val="11"/>
            <rFont val="Calibri"/>
          </rPr>
          <t>The macOS system must be configured with the SSH daemon ClientAliveCountMax option set to 1.</t>
        </r>
      </text>
    </comment>
    <comment ref="Q91" authorId="0" shapeId="0" xr:uid="{00000000-0006-0000-0700-00001B000000}">
      <text>
        <r>
          <rPr>
            <sz val="11"/>
            <rFont val="Calibri"/>
          </rPr>
          <t>The macOS system must be configured with the SSH daemon LoginGraceTime set to 30 or less.</t>
        </r>
      </text>
    </comment>
    <comment ref="R91" authorId="0" shapeId="0" xr:uid="{00000000-0006-0000-0700-00001C000000}">
      <text>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text>
    </comment>
    <comment ref="S91" authorId="0" shapeId="0" xr:uid="{00000000-0006-0000-0700-00001D000000}">
      <text>
        <r>
          <rPr>
            <sz val="11"/>
            <rFont val="Calibri"/>
          </rPr>
          <t>The macOS system must require individuals to be authenticated with an individual authenticator prior to using a group authenticator.</t>
        </r>
      </text>
    </comment>
    <comment ref="T91" authorId="0" shapeId="0" xr:uid="{00000000-0006-0000-0700-00001E000000}">
      <text>
        <r>
          <rPr>
            <sz val="11"/>
            <rFont val="Calibri"/>
          </rPr>
          <t>The macOS system must not allow an unattended or automatic logon to the system.</t>
        </r>
      </text>
    </comment>
    <comment ref="U91" authorId="0" shapeId="0" xr:uid="{00000000-0006-0000-0700-00001F000000}">
      <text>
        <r>
          <rPr>
            <sz val="11"/>
            <rFont val="Calibri"/>
          </rPr>
          <t>The macOS system must use multifactor authentication for local access to privileged and non-privileged accounts.</t>
        </r>
      </text>
    </comment>
    <comment ref="V91" authorId="0" shapeId="0" xr:uid="{00000000-0006-0000-0700-000010000000}">
      <text>
        <r>
          <rPr>
            <sz val="11"/>
            <rFont val="Calibri"/>
          </rPr>
          <t>The macOS system must be configured so that the login command requires smart card authentication.</t>
        </r>
      </text>
    </comment>
    <comment ref="W91" authorId="0" shapeId="0" xr:uid="{00000000-0006-0000-0700-000011000000}">
      <text>
        <r>
          <rPr>
            <sz val="11"/>
            <rFont val="Calibri"/>
          </rPr>
          <t>The macOS system must be configured so that the su command requires smart card authentication.</t>
        </r>
      </text>
    </comment>
    <comment ref="X91" authorId="0" shapeId="0" xr:uid="{00000000-0006-0000-0700-000012000000}">
      <text>
        <r>
          <rPr>
            <sz val="11"/>
            <rFont val="Calibri"/>
          </rPr>
          <t>The macOS system must be configured so that the sudo command requires smart card authentication.</t>
        </r>
      </text>
    </comment>
    <comment ref="H93" authorId="0" shapeId="0" xr:uid="{00000000-0006-0000-0700-000020000000}">
      <text>
        <r>
          <rPr>
            <sz val="11"/>
            <rFont val="Calibri"/>
          </rPr>
          <t>The macOS system must be configured so that log files must not contain access control lists (ACLs).</t>
        </r>
      </text>
    </comment>
    <comment ref="I93" authorId="0" shapeId="0" xr:uid="{00000000-0006-0000-0700-000023000000}">
      <text>
        <r>
          <rPr>
            <sz val="11"/>
            <rFont val="Calibri"/>
          </rPr>
          <t>The macOS system must be configured so that log folders must not contain access control lists (ACLs).</t>
        </r>
      </text>
    </comment>
    <comment ref="J93" authorId="0" shapeId="0" xr:uid="{00000000-0006-0000-0700-000024000000}">
      <text>
        <r>
          <rPr>
            <sz val="11"/>
            <rFont val="Calibri"/>
          </rPr>
          <t>The macOS system must be configured with dedicated user accounts to decrypt the hard disk upon startup.</t>
        </r>
      </text>
    </comment>
    <comment ref="K93" authorId="0" shapeId="0" xr:uid="{00000000-0006-0000-0700-000025000000}">
      <text>
        <r>
          <rPr>
            <sz val="11"/>
            <rFont val="Calibri"/>
          </rPr>
          <t>The macOS system must be configured to disable password forwarding for FileVault2.</t>
        </r>
      </text>
    </comment>
    <comment ref="L93" authorId="0" shapeId="0" xr:uid="{00000000-0006-0000-0700-000026000000}">
      <text>
        <r>
          <rPr>
            <sz val="11"/>
            <rFont val="Calibri"/>
          </rPr>
          <t>The macOS system must be configured with audit log files owned by root.</t>
        </r>
      </text>
    </comment>
    <comment ref="M93" authorId="0" shapeId="0" xr:uid="{00000000-0006-0000-0700-000027000000}">
      <text>
        <r>
          <rPr>
            <sz val="11"/>
            <rFont val="Calibri"/>
          </rPr>
          <t>The macOS system must be configured with audit log folders owned by root.</t>
        </r>
      </text>
    </comment>
    <comment ref="N93" authorId="0" shapeId="0" xr:uid="{00000000-0006-0000-0700-000028000000}">
      <text>
        <r>
          <rPr>
            <sz val="11"/>
            <rFont val="Calibri"/>
          </rPr>
          <t>The macOS system must be configured with audit log files group-owned by wheel.</t>
        </r>
      </text>
    </comment>
    <comment ref="O93" authorId="0" shapeId="0" xr:uid="{00000000-0006-0000-0700-000029000000}">
      <text>
        <r>
          <rPr>
            <sz val="11"/>
            <rFont val="Calibri"/>
          </rPr>
          <t>The macOS system must be configured with audit log folders group-owned by wheel.</t>
        </r>
      </text>
    </comment>
    <comment ref="P93" authorId="0" shapeId="0" xr:uid="{00000000-0006-0000-0700-00002A000000}">
      <text>
        <r>
          <rPr>
            <sz val="11"/>
            <rFont val="Calibri"/>
          </rPr>
          <t>The macOS system must be configured with audit log files set to mode 440 or less permissive.</t>
        </r>
      </text>
    </comment>
    <comment ref="Q93" authorId="0" shapeId="0" xr:uid="{00000000-0006-0000-0700-00002B000000}">
      <text>
        <r>
          <rPr>
            <sz val="11"/>
            <rFont val="Calibri"/>
          </rPr>
          <t>The macOS system must be configured with audit log folders set to mode 700 or less permissive.</t>
        </r>
      </text>
    </comment>
    <comment ref="R93" authorId="0" shapeId="0" xr:uid="{00000000-0006-0000-0700-00002C000000}">
      <text>
        <r>
          <rPr>
            <sz val="11"/>
            <rFont val="Calibri"/>
          </rPr>
          <t>The macOS system must set permissions on user home directories to prevent users from having access to read or modify another user</t>
        </r>
        <r>
          <rPr>
            <sz val="11"/>
            <color rgb="FF000000"/>
            <rFont val="Calibri"/>
          </rPr>
          <t>'</t>
        </r>
        <r>
          <rPr>
            <sz val="11"/>
            <color rgb="FF000000"/>
            <rFont val="Calibri"/>
          </rPr>
          <t>s files.</t>
        </r>
      </text>
    </comment>
    <comment ref="S93" authorId="0" shapeId="0" xr:uid="{00000000-0006-0000-0700-00002D000000}">
      <text>
        <r>
          <rPr>
            <sz val="11"/>
            <rFont val="Calibri"/>
          </rPr>
          <t>The macOS system must use multifactor authentication for local access to privileged and non-privileged accounts.</t>
        </r>
      </text>
    </comment>
    <comment ref="T93" authorId="0" shapeId="0" xr:uid="{00000000-0006-0000-0700-00002E000000}">
      <text>
        <r>
          <rPr>
            <sz val="11"/>
            <rFont val="Calibri"/>
          </rPr>
          <t>The macOS system must be configured so that the login command requires smart card authentication.</t>
        </r>
      </text>
    </comment>
    <comment ref="U93" authorId="0" shapeId="0" xr:uid="{00000000-0006-0000-0700-00002F000000}">
      <text>
        <r>
          <rPr>
            <sz val="11"/>
            <rFont val="Calibri"/>
          </rPr>
          <t>The macOS system must be configured so that the su command requires smart card authentication.</t>
        </r>
      </text>
    </comment>
    <comment ref="V93" authorId="0" shapeId="0" xr:uid="{00000000-0006-0000-0700-000030000000}">
      <text>
        <r>
          <rPr>
            <sz val="11"/>
            <rFont val="Calibri"/>
          </rPr>
          <t>The macOS system must be configured so that the sudo command requires smart card authentication.</t>
        </r>
      </text>
    </comment>
    <comment ref="W93" authorId="0" shapeId="0" xr:uid="{00000000-0006-0000-0700-000031000000}">
      <text>
        <r>
          <rPr>
            <sz val="11"/>
            <rFont val="Calibri"/>
          </rPr>
          <t>The macOS system must be configured with system log files owned by root and group-owned by wheel or admin.</t>
        </r>
      </text>
    </comment>
    <comment ref="X93" authorId="0" shapeId="0" xr:uid="{00000000-0006-0000-0700-000032000000}">
      <text>
        <r>
          <rPr>
            <sz val="11"/>
            <rFont val="Calibri"/>
          </rPr>
          <t>The macOS system must be configured with system log files set to mode 640 or less permissive.</t>
        </r>
      </text>
    </comment>
    <comment ref="Y93" authorId="0" shapeId="0" xr:uid="{00000000-0006-0000-0700-000021000000}">
      <text>
        <r>
          <rPr>
            <sz val="11"/>
            <rFont val="Calibri"/>
          </rPr>
          <t>The macOS system must be configured with the sudoers file configured to authenticate users on a per -tty basis.</t>
        </r>
      </text>
    </comment>
    <comment ref="Z93" authorId="0" shapeId="0" xr:uid="{00000000-0006-0000-0700-000022000000}">
      <text>
        <r>
          <rPr>
            <sz val="11"/>
            <rFont val="Calibri"/>
          </rPr>
          <t>The macOS system must prevent nonprivileged users from executing privileged functions to include disabling, circumventing, or altering implemented security safeguards/countermeasures.</t>
        </r>
      </text>
    </comment>
    <comment ref="H110" authorId="0" shapeId="0" xr:uid="{00000000-0006-0000-0700-000033000000}">
      <text>
        <r>
          <rPr>
            <sz val="11"/>
            <rFont val="Calibri"/>
          </rPr>
          <t>The macOS system must be configured with dedicated user accounts to decrypt the hard disk upon startup.</t>
        </r>
      </text>
    </comment>
    <comment ref="I110" authorId="0" shapeId="0" xr:uid="{00000000-0006-0000-0700-000034000000}">
      <text>
        <r>
          <rPr>
            <sz val="11"/>
            <rFont val="Calibri"/>
          </rPr>
          <t>The macOS system must be configured to disable password forwarding for FileVault2.</t>
        </r>
      </text>
    </comment>
    <comment ref="J110" authorId="0" shapeId="0" xr:uid="{00000000-0006-0000-0700-000035000000}">
      <text>
        <r>
          <rPr>
            <sz val="11"/>
            <rFont val="Calibri"/>
          </rPr>
          <t>The macOS system must set permissions on user home directories to prevent users from having access to read or modify another user</t>
        </r>
        <r>
          <rPr>
            <sz val="11"/>
            <color rgb="FF000000"/>
            <rFont val="Calibri"/>
          </rPr>
          <t>'</t>
        </r>
        <r>
          <rPr>
            <sz val="11"/>
            <color rgb="FF000000"/>
            <rFont val="Calibri"/>
          </rPr>
          <t>s files.</t>
        </r>
      </text>
    </comment>
    <comment ref="K110" authorId="0" shapeId="0" xr:uid="{00000000-0006-0000-0700-000036000000}">
      <text>
        <r>
          <rPr>
            <sz val="11"/>
            <rFont val="Calibri"/>
          </rPr>
          <t>The macOS system must implement cryptographic mechanisms to protect the confidentiality and integrity of all information at rest.</t>
        </r>
      </text>
    </comment>
    <comment ref="H111" authorId="0" shapeId="0" xr:uid="{00000000-0006-0000-0700-000037000000}">
      <text>
        <r>
          <rPr>
            <sz val="11"/>
            <rFont val="Calibri"/>
          </rPr>
          <t>The macOS system must implement approved ciphers within the SSH server configuration to protect the confidentiality of SSH connections.</t>
        </r>
      </text>
    </comment>
    <comment ref="I111" authorId="0" shapeId="0" xr:uid="{00000000-0006-0000-0700-000038000000}">
      <text>
        <r>
          <rPr>
            <sz val="11"/>
            <rFont val="Calibri"/>
          </rPr>
          <t>The macOS system must implement approved Message Authentication Codes (MACs) within the SSH server configuration.</t>
        </r>
      </text>
    </comment>
    <comment ref="J111" authorId="0" shapeId="0" xr:uid="{00000000-0006-0000-0700-000039000000}">
      <text>
        <r>
          <rPr>
            <sz val="11"/>
            <rFont val="Calibri"/>
          </rPr>
          <t>The macOS system must implement approved Key Exchange Algorithms within the SSH server configuration.</t>
        </r>
      </text>
    </comment>
    <comment ref="K111" authorId="0" shapeId="0" xr:uid="{00000000-0006-0000-0700-00003A000000}">
      <text>
        <r>
          <rPr>
            <sz val="11"/>
            <rFont val="Calibri"/>
          </rPr>
          <t>The macOS system must implement approved ciphers within the SSH client configuration to protect the confidentiality of SSH connections.</t>
        </r>
      </text>
    </comment>
    <comment ref="L111" authorId="0" shapeId="0" xr:uid="{00000000-0006-0000-0700-00003B000000}">
      <text>
        <r>
          <rPr>
            <sz val="11"/>
            <rFont val="Calibri"/>
          </rPr>
          <t>The macOS system must implement approved Message Authentication Codes (MACs) within the SSH client configuration.</t>
        </r>
      </text>
    </comment>
    <comment ref="M111" authorId="0" shapeId="0" xr:uid="{00000000-0006-0000-0700-00003C000000}">
      <text>
        <r>
          <rPr>
            <sz val="11"/>
            <rFont val="Calibri"/>
          </rPr>
          <t>The macOS system must implement approved Key Exchange Algorithms within the SSH client configuration.</t>
        </r>
      </text>
    </comment>
    <comment ref="H114" authorId="0" shapeId="0" xr:uid="{00000000-0006-0000-0700-00003D000000}">
      <text>
        <r>
          <rPr>
            <sz val="11"/>
            <rFont val="Calibri"/>
          </rPr>
          <t>The macOS system must be configured to disable Location Services.</t>
        </r>
      </text>
    </comment>
    <comment ref="I114" authorId="0" shapeId="0" xr:uid="{00000000-0006-0000-0700-00003E000000}">
      <text>
        <r>
          <rPr>
            <sz val="11"/>
            <rFont val="Calibri"/>
          </rPr>
          <t>The macOS system must be configured to disable the iCloud Calendar services.</t>
        </r>
      </text>
    </comment>
    <comment ref="J114" authorId="0" shapeId="0" xr:uid="{00000000-0006-0000-0700-00003F000000}">
      <text>
        <r>
          <rPr>
            <sz val="11"/>
            <rFont val="Calibri"/>
          </rPr>
          <t>The macOS system must be configured to disable the iCloud Reminders services.</t>
        </r>
      </text>
    </comment>
    <comment ref="K114" authorId="0" shapeId="0" xr:uid="{00000000-0006-0000-0700-000040000000}">
      <text>
        <r>
          <rPr>
            <sz val="11"/>
            <rFont val="Calibri"/>
          </rPr>
          <t>The macOS system must be configured to disable iCloud Address Book services.</t>
        </r>
      </text>
    </comment>
    <comment ref="L114" authorId="0" shapeId="0" xr:uid="{00000000-0006-0000-0700-000041000000}">
      <text>
        <r>
          <rPr>
            <sz val="11"/>
            <rFont val="Calibri"/>
          </rPr>
          <t>The macOS system must be configured to disable the Mail iCloud services.</t>
        </r>
      </text>
    </comment>
    <comment ref="M114" authorId="0" shapeId="0" xr:uid="{00000000-0006-0000-0700-000042000000}">
      <text>
        <r>
          <rPr>
            <sz val="11"/>
            <rFont val="Calibri"/>
          </rPr>
          <t>The macOS system must be configured to disable the iCloud Notes services.</t>
        </r>
      </text>
    </comment>
    <comment ref="N114" authorId="0" shapeId="0" xr:uid="{00000000-0006-0000-0700-000043000000}">
      <text>
        <r>
          <rPr>
            <sz val="11"/>
            <rFont val="Calibri"/>
          </rPr>
          <t>The macOS system must cover or disable the built-in or attached camera when not in use.</t>
        </r>
      </text>
    </comment>
    <comment ref="O114" authorId="0" shapeId="0" xr:uid="{00000000-0006-0000-0700-000044000000}">
      <text>
        <r>
          <rPr>
            <sz val="11"/>
            <rFont val="Calibri"/>
          </rPr>
          <t>The macOS system must be configured to disable Siri and dictation.</t>
        </r>
      </text>
    </comment>
    <comment ref="P114" authorId="0" shapeId="0" xr:uid="{00000000-0006-0000-0700-000045000000}">
      <text>
        <r>
          <rPr>
            <sz val="11"/>
            <rFont val="Calibri"/>
          </rPr>
          <t>The macOS system must be configured to disable sending diagnostic and usage data to Apple.</t>
        </r>
      </text>
    </comment>
    <comment ref="Q114" authorId="0" shapeId="0" xr:uid="{00000000-0006-0000-0700-000046000000}">
      <text>
        <r>
          <rPr>
            <sz val="11"/>
            <rFont val="Calibri"/>
          </rPr>
          <t>The macOS system must disable iCloud Keychain synchronization.</t>
        </r>
      </text>
    </comment>
    <comment ref="R114" authorId="0" shapeId="0" xr:uid="{00000000-0006-0000-0700-000047000000}">
      <text>
        <r>
          <rPr>
            <sz val="11"/>
            <rFont val="Calibri"/>
          </rPr>
          <t>The macOS system must disable iCloud document synchronization.</t>
        </r>
      </text>
    </comment>
    <comment ref="S114" authorId="0" shapeId="0" xr:uid="{00000000-0006-0000-0700-000048000000}">
      <text>
        <r>
          <rPr>
            <sz val="11"/>
            <rFont val="Calibri"/>
          </rPr>
          <t>The macOS system must disable iCloud bookmark synchronization.</t>
        </r>
      </text>
    </comment>
    <comment ref="T114" authorId="0" shapeId="0" xr:uid="{00000000-0006-0000-0700-000049000000}">
      <text>
        <r>
          <rPr>
            <sz val="11"/>
            <rFont val="Calibri"/>
          </rPr>
          <t>The macOS system must disable iCloud photo library.</t>
        </r>
      </text>
    </comment>
    <comment ref="U114" authorId="0" shapeId="0" xr:uid="{00000000-0006-0000-0700-00004A000000}">
      <text>
        <r>
          <rPr>
            <sz val="11"/>
            <rFont val="Calibri"/>
          </rPr>
          <t>The macOS system must restrict the ability to utilize external writeable media devices.</t>
        </r>
      </text>
    </comment>
    <comment ref="V114" authorId="0" shapeId="0" xr:uid="{00000000-0006-0000-0700-00004B000000}">
      <text>
        <r>
          <rPr>
            <sz val="11"/>
            <rFont val="Calibri"/>
          </rPr>
          <t>The macOS system must restrict the ability of individuals to write to external optical media.</t>
        </r>
      </text>
    </comment>
    <comment ref="W114" authorId="0" shapeId="0" xr:uid="{00000000-0006-0000-0700-00004C000000}">
      <text>
        <r>
          <rPr>
            <sz val="11"/>
            <rFont val="Calibri"/>
          </rPr>
          <t>The macOS system must be configured to prevent password proximity sharing requests from nearby Apple Devices.</t>
        </r>
      </text>
    </comment>
    <comment ref="H115" authorId="0" shapeId="0" xr:uid="{00000000-0006-0000-0700-00004D000000}">
      <text>
        <r>
          <rPr>
            <sz val="11"/>
            <rFont val="Calibri"/>
          </rPr>
          <t>The macOS system must allow only applications that have a valid digital signature to run.</t>
        </r>
      </text>
    </comment>
    <comment ref="I115" authorId="0" shapeId="0" xr:uid="{00000000-0006-0000-0700-00004E000000}">
      <text>
        <r>
          <rPr>
            <sz val="11"/>
            <rFont val="Calibri"/>
          </rPr>
          <t>The macOS system must enforce access restrictions.</t>
        </r>
      </text>
    </comment>
    <comment ref="J115" authorId="0" shapeId="0" xr:uid="{00000000-0006-0000-0700-00004F000000}">
      <text>
        <r>
          <rPr>
            <sz val="11"/>
            <rFont val="Calibri"/>
          </rPr>
          <t>The macOS system must have the security assessment policy subsystem enabled.</t>
        </r>
      </text>
    </comment>
    <comment ref="K115" authorId="0" shapeId="0" xr:uid="{00000000-0006-0000-0700-000050000000}">
      <text>
        <r>
          <rPr>
            <sz val="11"/>
            <rFont val="Calibri"/>
          </rPr>
          <t>The macOS system must be configured with a firmware password to prevent access to single user mode and booting from alternative media.</t>
        </r>
      </text>
    </comment>
    <comment ref="L115" authorId="0" shapeId="0" xr:uid="{00000000-0006-0000-0700-000051000000}">
      <text>
        <r>
          <rPr>
            <sz val="11"/>
            <rFont val="Calibri"/>
          </rPr>
          <t>The macOS system must enable System Integrity Protection.</t>
        </r>
      </text>
    </comment>
    <comment ref="H134" authorId="0" shapeId="0" xr:uid="{00000000-0006-0000-0700-000052000000}">
      <text>
        <r>
          <rPr>
            <sz val="11"/>
            <rFont val="Calibri"/>
          </rPr>
          <t>The macOS Application Firewall must be enabled.</t>
        </r>
      </text>
    </comment>
    <comment ref="H142" authorId="0" shapeId="0" xr:uid="{00000000-0006-0000-0700-000053000000}">
      <text>
        <r>
          <rPr>
            <sz val="11"/>
            <rFont val="Calibri"/>
          </rPr>
          <t>The macOS system must display the Standard Mandatory DoD Notice and Consent Banner before granting remote access to the operating system.</t>
        </r>
      </text>
    </comment>
    <comment ref="I142" authorId="0" shapeId="0" xr:uid="{00000000-0006-0000-0700-000054000000}">
      <text>
        <r>
          <rPr>
            <sz val="11"/>
            <rFont val="Calibri"/>
          </rPr>
          <t>The macOS system must display the Standard Mandatory DoD Notice and Consent Banner before granting access to the system via SSH.</t>
        </r>
      </text>
    </comment>
    <comment ref="J142" authorId="0" shapeId="0" xr:uid="{00000000-0006-0000-0700-000055000000}">
      <text>
        <r>
          <rPr>
            <sz val="11"/>
            <rFont val="Calibri"/>
          </rPr>
          <t>The macOS system must be configured so that any connection to the system must display the Standard Mandatory DoD Notice and Consent Banner before granting GUI access to the system.</t>
        </r>
      </text>
    </comment>
    <comment ref="K142" authorId="0" shapeId="0" xr:uid="{00000000-0006-0000-0700-000056000000}">
      <text>
        <r>
          <rPr>
            <sz val="11"/>
            <rFont val="Calibri"/>
          </rPr>
          <t>The macOS system must be configured to disable the system preference pane for Apple ID.</t>
        </r>
      </text>
    </comment>
    <comment ref="L142" authorId="0" shapeId="0" xr:uid="{00000000-0006-0000-0700-000057000000}">
      <text>
        <r>
          <rPr>
            <sz val="11"/>
            <rFont val="Calibri"/>
          </rPr>
          <t>The macOS system must be configured to disable the system preference pane for Internet Accounts.</t>
        </r>
      </text>
    </comment>
    <comment ref="M142" authorId="0" shapeId="0" xr:uid="{00000000-0006-0000-0700-000058000000}">
      <text>
        <r>
          <rPr>
            <sz val="11"/>
            <rFont val="Calibri"/>
          </rPr>
          <t>The macOS system must be configured to disable the Cloud Setup services.</t>
        </r>
      </text>
    </comment>
    <comment ref="N142" authorId="0" shapeId="0" xr:uid="{00000000-0006-0000-0700-000059000000}">
      <text>
        <r>
          <rPr>
            <sz val="11"/>
            <rFont val="Calibri"/>
          </rPr>
          <t>The macOS system must be configured to disable the Privacy Setup services.</t>
        </r>
      </text>
    </comment>
    <comment ref="O142" authorId="0" shapeId="0" xr:uid="{00000000-0006-0000-0700-00005A000000}">
      <text>
        <r>
          <rPr>
            <sz val="11"/>
            <rFont val="Calibri"/>
          </rPr>
          <t>The macOS system must be configured to disable the Cloud Storage Setup services.</t>
        </r>
      </text>
    </comment>
    <comment ref="P142" authorId="0" shapeId="0" xr:uid="{00000000-0006-0000-0700-00005B000000}">
      <text>
        <r>
          <rPr>
            <sz val="11"/>
            <rFont val="Calibri"/>
          </rPr>
          <t>The macOS system must be configured to disable the Siri Setup services.</t>
        </r>
      </text>
    </comment>
    <comment ref="Q142" authorId="0" shapeId="0" xr:uid="{00000000-0006-0000-0700-00005C000000}">
      <text>
        <r>
          <rPr>
            <sz val="11"/>
            <rFont val="Calibri"/>
          </rPr>
          <t>The macOS system must be configured to disable the system preference pane for TouchID.</t>
        </r>
      </text>
    </comment>
    <comment ref="R142" authorId="0" shapeId="0" xr:uid="{00000000-0006-0000-0700-00005D000000}">
      <text>
        <r>
          <rPr>
            <sz val="11"/>
            <rFont val="Calibri"/>
          </rPr>
          <t>The macOS system must be configured to disable the system preference pane for Wallet and ApplePay.</t>
        </r>
      </text>
    </comment>
    <comment ref="S142" authorId="0" shapeId="0" xr:uid="{00000000-0006-0000-0700-00005E000000}">
      <text>
        <r>
          <rPr>
            <sz val="11"/>
            <rFont val="Calibri"/>
          </rPr>
          <t>The macOS system must be configured to disable the system preference pane for Siri.</t>
        </r>
      </text>
    </comment>
    <comment ref="T142" authorId="0" shapeId="0" xr:uid="{00000000-0006-0000-0700-00005F000000}">
      <text>
        <r>
          <rPr>
            <sz val="11"/>
            <rFont val="Calibri"/>
          </rPr>
          <t>The macOS system must be configured with a firmware password to prevent access to single user mode and booting from alternative media.</t>
        </r>
      </text>
    </comment>
    <comment ref="U142" authorId="0" shapeId="0" xr:uid="{00000000-0006-0000-0700-000060000000}">
      <text>
        <r>
          <rPr>
            <sz val="11"/>
            <rFont val="Calibri"/>
          </rPr>
          <t>The macOS system must be configured to disable prompts to configure Touch ID.</t>
        </r>
      </text>
    </comment>
    <comment ref="V142" authorId="0" shapeId="0" xr:uid="{00000000-0006-0000-0700-000061000000}">
      <text>
        <r>
          <rPr>
            <sz val="11"/>
            <rFont val="Calibri"/>
          </rPr>
          <t>The macOS system must be configured to disable prompts to configure ScreenTime.</t>
        </r>
      </text>
    </comment>
    <comment ref="W142" authorId="0" shapeId="0" xr:uid="{00000000-0006-0000-0700-000062000000}">
      <text>
        <r>
          <rPr>
            <sz val="11"/>
            <rFont val="Calibri"/>
          </rPr>
          <t>The macOS system must be configured to disable promts to configure Unlock with Watch.</t>
        </r>
      </text>
    </comment>
    <comment ref="X142" authorId="0" shapeId="0" xr:uid="{00000000-0006-0000-0700-000063000000}">
      <text>
        <r>
          <rPr>
            <sz val="11"/>
            <rFont val="Calibri"/>
          </rPr>
          <t>The macOS system must be configured to prevent users from erasing all system content and settings.</t>
        </r>
      </text>
    </comment>
    <comment ref="H145" authorId="0" shapeId="0" xr:uid="{00000000-0006-0000-0700-000064000000}">
      <text>
        <r>
          <rPr>
            <sz val="11"/>
            <rFont val="Calibri"/>
          </rPr>
          <t>The macOS system must be configured so that log files must not contain access control lists (ACLs).</t>
        </r>
      </text>
    </comment>
    <comment ref="I145" authorId="0" shapeId="0" xr:uid="{00000000-0006-0000-0700-000065000000}">
      <text>
        <r>
          <rPr>
            <sz val="11"/>
            <rFont val="Calibri"/>
          </rPr>
          <t>The macOS system must be configured so that log folders must not contain access control lists (ACLs).</t>
        </r>
      </text>
    </comment>
    <comment ref="J145" authorId="0" shapeId="0" xr:uid="{00000000-0006-0000-0700-000066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K145" authorId="0" shapeId="0" xr:uid="{00000000-0006-0000-0700-000067000000}">
      <text>
        <r>
          <rPr>
            <sz val="11"/>
            <rFont val="Calibri"/>
          </rPr>
          <t>The macOS system must monitor remote access methods and generate audit records when successful/unsuccessful attempts to access/modify privileges occur.</t>
        </r>
      </text>
    </comment>
    <comment ref="L145" authorId="0" shapeId="0" xr:uid="{00000000-0006-0000-0700-000068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M145" authorId="0" shapeId="0" xr:uid="{00000000-0006-0000-0700-000069000000}">
      <text>
        <r>
          <rPr>
            <sz val="11"/>
            <rFont val="Calibri"/>
          </rPr>
          <t>The macOS system must shut down by default upon audit failure (unless availability is an overriding concern).</t>
        </r>
      </text>
    </comment>
    <comment ref="N145" authorId="0" shapeId="0" xr:uid="{00000000-0006-0000-0700-00006A000000}">
      <text>
        <r>
          <rPr>
            <sz val="11"/>
            <rFont val="Calibri"/>
          </rPr>
          <t>The macOS system must be configured with audit log files owned by root.</t>
        </r>
      </text>
    </comment>
    <comment ref="O145" authorId="0" shapeId="0" xr:uid="{00000000-0006-0000-0700-00006B000000}">
      <text>
        <r>
          <rPr>
            <sz val="11"/>
            <rFont val="Calibri"/>
          </rPr>
          <t>The macOS system must be configured with audit log folders owned by root.</t>
        </r>
      </text>
    </comment>
    <comment ref="P145" authorId="0" shapeId="0" xr:uid="{00000000-0006-0000-0700-00006C000000}">
      <text>
        <r>
          <rPr>
            <sz val="11"/>
            <rFont val="Calibri"/>
          </rPr>
          <t>The macOS system must be configured with audit log files group-owned by wheel.</t>
        </r>
      </text>
    </comment>
    <comment ref="Q145" authorId="0" shapeId="0" xr:uid="{00000000-0006-0000-0700-00006D000000}">
      <text>
        <r>
          <rPr>
            <sz val="11"/>
            <rFont val="Calibri"/>
          </rPr>
          <t>The macOS system must be configured with audit log folders group-owned by wheel.</t>
        </r>
      </text>
    </comment>
    <comment ref="R145" authorId="0" shapeId="0" xr:uid="{00000000-0006-0000-0700-00006E000000}">
      <text>
        <r>
          <rPr>
            <sz val="11"/>
            <rFont val="Calibri"/>
          </rPr>
          <t>The macOS system must be configured with audit log files set to mode 440 or less permissive.</t>
        </r>
      </text>
    </comment>
    <comment ref="S145" authorId="0" shapeId="0" xr:uid="{00000000-0006-0000-0700-00006F000000}">
      <text>
        <r>
          <rPr>
            <sz val="11"/>
            <rFont val="Calibri"/>
          </rPr>
          <t>The macOS system must be configured with audit log folders set to mode 700 or less permissive.</t>
        </r>
      </text>
    </comment>
    <comment ref="T145" authorId="0" shapeId="0" xr:uid="{00000000-0006-0000-0700-000070000000}">
      <text>
        <r>
          <rPr>
            <sz val="11"/>
            <rFont val="Calibri"/>
          </rPr>
          <t>The macOS system must audit the enforcement actions used to restrict access associated with changes to the system.</t>
        </r>
      </text>
    </comment>
    <comment ref="U145" authorId="0" shapeId="0" xr:uid="{00000000-0006-0000-0700-000071000000}">
      <text>
        <r>
          <rPr>
            <sz val="11"/>
            <rFont val="Calibri"/>
          </rPr>
          <t>The macOS system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text>
    </comment>
    <comment ref="V145" authorId="0" shapeId="0" xr:uid="{00000000-0006-0000-0700-000072000000}">
      <text>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text>
    </comment>
    <comment ref="W145" authorId="0" shapeId="0" xr:uid="{00000000-0006-0000-0700-000073000000}">
      <text>
        <r>
          <rPr>
            <sz val="11"/>
            <rFont val="Calibri"/>
          </rPr>
          <t>The macOS system must provide an immediate real-time alert to the System Administrator (SA) and Information System Security Officer (ISSO), at a minimum, of all audit failure events requiring real-time alerts.</t>
        </r>
      </text>
    </comment>
    <comment ref="X145" authorId="0" shapeId="0" xr:uid="{00000000-0006-0000-0700-000074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Y145" authorId="0" shapeId="0" xr:uid="{00000000-0006-0000-0700-000075000000}">
      <text>
        <r>
          <rPr>
            <sz val="11"/>
            <rFont val="Calibri"/>
          </rPr>
          <t>The macOS system must be configured with system log files owned by root and group-owned by wheel or admin.</t>
        </r>
      </text>
    </comment>
    <comment ref="Z145" authorId="0" shapeId="0" xr:uid="{00000000-0006-0000-0700-000076000000}">
      <text>
        <r>
          <rPr>
            <sz val="11"/>
            <rFont val="Calibri"/>
          </rPr>
          <t>The macOS system must be configured with system log files set to mode 640 or less permissive.</t>
        </r>
      </text>
    </comment>
    <comment ref="H146" authorId="0" shapeId="0" xr:uid="{00000000-0006-0000-0700-000077000000}">
      <text>
        <r>
          <rPr>
            <sz val="11"/>
            <rFont val="Calibri"/>
          </rPr>
          <t>The macOS system must utilize an ESS solution and implement all DoD required modules.</t>
        </r>
      </text>
    </comment>
    <comment ref="I146" authorId="0" shapeId="0" xr:uid="{00000000-0006-0000-0700-000078000000}">
      <text>
        <r>
          <rPr>
            <sz val="11"/>
            <rFont val="Calibri"/>
          </rPr>
          <t>The macOS system must allow only applications that have a valid digital signature to run.</t>
        </r>
      </text>
    </comment>
    <comment ref="J146" authorId="0" shapeId="0" xr:uid="{00000000-0006-0000-0700-000079000000}">
      <text>
        <r>
          <rPr>
            <sz val="11"/>
            <rFont val="Calibri"/>
          </rPr>
          <t>The macOS system must enforce access restrictions.</t>
        </r>
      </text>
    </comment>
    <comment ref="K146" authorId="0" shapeId="0" xr:uid="{00000000-0006-0000-0700-00007A000000}">
      <text>
        <r>
          <rPr>
            <sz val="11"/>
            <rFont val="Calibri"/>
          </rPr>
          <t>The macOS system must have the security assessment policy subsystem enabled.</t>
        </r>
      </text>
    </comment>
    <comment ref="L146" authorId="0" shapeId="0" xr:uid="{00000000-0006-0000-0700-00007B000000}">
      <text>
        <r>
          <rPr>
            <sz val="11"/>
            <rFont val="Calibri"/>
          </rPr>
          <t>The macOS system must use an approved antivirus program.</t>
        </r>
      </text>
    </comment>
    <comment ref="M146" authorId="0" shapeId="0" xr:uid="{00000000-0006-0000-0700-00007C000000}">
      <text>
        <r>
          <rPr>
            <sz val="11"/>
            <rFont val="Calibri"/>
          </rPr>
          <t>The macOS system must enable System Integrity Protection.</t>
        </r>
      </text>
    </comment>
    <comment ref="H149" authorId="0" shapeId="0" xr:uid="{00000000-0006-0000-0700-00007D000000}">
      <text>
        <r>
          <rPr>
            <sz val="11"/>
            <rFont val="Calibri"/>
          </rPr>
          <t>The macOS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 ref="H151" authorId="0" shapeId="0" xr:uid="{00000000-0006-0000-0700-00007E000000}">
      <text>
        <r>
          <rPr>
            <sz val="11"/>
            <rFont val="Calibri"/>
          </rPr>
          <t>The macOS system must be configured to disable SMB File Sharing unless it is required.</t>
        </r>
      </text>
    </comment>
    <comment ref="I151" authorId="0" shapeId="0" xr:uid="{00000000-0006-0000-0700-000084000000}">
      <text>
        <r>
          <rPr>
            <sz val="11"/>
            <rFont val="Calibri"/>
          </rPr>
          <t>The macOS system must be configured to disable the Network File System (NFS) daemon unless it is required.</t>
        </r>
      </text>
    </comment>
    <comment ref="J151" authorId="0" shapeId="0" xr:uid="{00000000-0006-0000-0700-000085000000}">
      <text>
        <r>
          <rPr>
            <sz val="11"/>
            <rFont val="Calibri"/>
          </rPr>
          <t>The macOS system must be configured to disable Bonjour multicast advertising.</t>
        </r>
      </text>
    </comment>
    <comment ref="K151" authorId="0" shapeId="0" xr:uid="{00000000-0006-0000-0700-000086000000}">
      <text>
        <r>
          <rPr>
            <sz val="11"/>
            <rFont val="Calibri"/>
          </rPr>
          <t>The macOS system must be configured to disable the UUCP service.</t>
        </r>
      </text>
    </comment>
    <comment ref="L151" authorId="0" shapeId="0" xr:uid="{00000000-0006-0000-0700-000087000000}">
      <text>
        <r>
          <rPr>
            <sz val="11"/>
            <rFont val="Calibri"/>
          </rPr>
          <t>The macOS system must be configured to disable Internet Sharing.</t>
        </r>
      </text>
    </comment>
    <comment ref="M151" authorId="0" shapeId="0" xr:uid="{00000000-0006-0000-0700-000088000000}">
      <text>
        <r>
          <rPr>
            <sz val="11"/>
            <rFont val="Calibri"/>
          </rPr>
          <t>The macOS system must be configured to disable Web Sharing.</t>
        </r>
      </text>
    </comment>
    <comment ref="N151" authorId="0" shapeId="0" xr:uid="{00000000-0006-0000-0700-000089000000}">
      <text>
        <r>
          <rPr>
            <sz val="11"/>
            <rFont val="Calibri"/>
          </rPr>
          <t>The macOS system must be configured to disable AirDrop.</t>
        </r>
      </text>
    </comment>
    <comment ref="O151" authorId="0" shapeId="0" xr:uid="{00000000-0006-0000-0700-00008A000000}">
      <text>
        <r>
          <rPr>
            <sz val="11"/>
            <rFont val="Calibri"/>
          </rPr>
          <t>The macOS system must be configured to disable the iCloud Calendar services.</t>
        </r>
      </text>
    </comment>
    <comment ref="P151" authorId="0" shapeId="0" xr:uid="{00000000-0006-0000-0700-00008B000000}">
      <text>
        <r>
          <rPr>
            <sz val="11"/>
            <rFont val="Calibri"/>
          </rPr>
          <t>The macOS system must be configured to disable the iCloud Reminders services.</t>
        </r>
      </text>
    </comment>
    <comment ref="Q151" authorId="0" shapeId="0" xr:uid="{00000000-0006-0000-0700-00008C000000}">
      <text>
        <r>
          <rPr>
            <sz val="11"/>
            <rFont val="Calibri"/>
          </rPr>
          <t>The macOS system must be configured to disable iCloud Address Book services.</t>
        </r>
      </text>
    </comment>
    <comment ref="R151" authorId="0" shapeId="0" xr:uid="{00000000-0006-0000-0700-00008D000000}">
      <text>
        <r>
          <rPr>
            <sz val="11"/>
            <rFont val="Calibri"/>
          </rPr>
          <t>The macOS system must be configured to disable the Mail iCloud services.</t>
        </r>
      </text>
    </comment>
    <comment ref="S151" authorId="0" shapeId="0" xr:uid="{00000000-0006-0000-0700-00008E000000}">
      <text>
        <r>
          <rPr>
            <sz val="11"/>
            <rFont val="Calibri"/>
          </rPr>
          <t>The macOS system must be configured to disable the iCloud Notes services.</t>
        </r>
      </text>
    </comment>
    <comment ref="T151" authorId="0" shapeId="0" xr:uid="{00000000-0006-0000-0700-00008F000000}">
      <text>
        <r>
          <rPr>
            <sz val="11"/>
            <rFont val="Calibri"/>
          </rPr>
          <t>The macOS system must be configured to disable Siri and dictation.</t>
        </r>
      </text>
    </comment>
    <comment ref="U151" authorId="0" shapeId="0" xr:uid="{00000000-0006-0000-0700-000090000000}">
      <text>
        <r>
          <rPr>
            <sz val="11"/>
            <rFont val="Calibri"/>
          </rPr>
          <t>The macOS system must be configured to disable Remote Apple Events.</t>
        </r>
      </text>
    </comment>
    <comment ref="V151" authorId="0" shapeId="0" xr:uid="{00000000-0006-0000-0700-000091000000}">
      <text>
        <r>
          <rPr>
            <sz val="11"/>
            <rFont val="Calibri"/>
          </rPr>
          <t>The macOS system must be configured to disable the tftp service.</t>
        </r>
      </text>
    </comment>
    <comment ref="W151" authorId="0" shapeId="0" xr:uid="{00000000-0006-0000-0700-000092000000}">
      <text>
        <r>
          <rPr>
            <sz val="11"/>
            <rFont val="Calibri"/>
          </rPr>
          <t>The macOS system must disable iCloud Keychain synchronization.</t>
        </r>
      </text>
    </comment>
    <comment ref="X151" authorId="0" shapeId="0" xr:uid="{00000000-0006-0000-0700-000093000000}">
      <text>
        <r>
          <rPr>
            <sz val="11"/>
            <rFont val="Calibri"/>
          </rPr>
          <t>The macOS system must disable iCloud document synchronization.</t>
        </r>
      </text>
    </comment>
    <comment ref="Y151" authorId="0" shapeId="0" xr:uid="{00000000-0006-0000-0700-000094000000}">
      <text>
        <r>
          <rPr>
            <sz val="11"/>
            <rFont val="Calibri"/>
          </rPr>
          <t>The macOS system must disable iCloud bookmark synchronization.</t>
        </r>
      </text>
    </comment>
    <comment ref="Z151" authorId="0" shapeId="0" xr:uid="{00000000-0006-0000-0700-000095000000}">
      <text>
        <r>
          <rPr>
            <sz val="11"/>
            <rFont val="Calibri"/>
          </rPr>
          <t>The macOS system must disable iCloud photo library.</t>
        </r>
      </text>
    </comment>
    <comment ref="AA151" authorId="0" shapeId="0" xr:uid="{00000000-0006-0000-0700-00007F000000}">
      <text>
        <r>
          <rPr>
            <sz val="11"/>
            <rFont val="Calibri"/>
          </rPr>
          <t>The macOS system must disable the Screen Sharing feature.</t>
        </r>
      </text>
    </comment>
    <comment ref="AB151" authorId="0" shapeId="0" xr:uid="{00000000-0006-0000-0700-000080000000}">
      <text>
        <r>
          <rPr>
            <sz val="11"/>
            <rFont val="Calibri"/>
          </rPr>
          <t>The macOS system must restrict the ability to utilize external writeable media devices.</t>
        </r>
      </text>
    </comment>
    <comment ref="AC151" authorId="0" shapeId="0" xr:uid="{00000000-0006-0000-0700-000081000000}">
      <text>
        <r>
          <rPr>
            <sz val="11"/>
            <rFont val="Calibri"/>
          </rPr>
          <t>The macOS system must restrict the ability of individuals to write to external optical media.</t>
        </r>
      </text>
    </comment>
    <comment ref="AD151" authorId="0" shapeId="0" xr:uid="{00000000-0006-0000-0700-000082000000}">
      <text>
        <r>
          <rPr>
            <sz val="11"/>
            <rFont val="Calibri"/>
          </rPr>
          <t>The macOS system must be configured to prevent activity continuation between Apple Devices.</t>
        </r>
      </text>
    </comment>
    <comment ref="AE151" authorId="0" shapeId="0" xr:uid="{00000000-0006-0000-0700-000083000000}">
      <text>
        <r>
          <rPr>
            <sz val="11"/>
            <rFont val="Calibri"/>
          </rPr>
          <t>The macOS system must be configured with Bluetooth turned off unless approved by the organization.</t>
        </r>
      </text>
    </comment>
    <comment ref="H152" authorId="0" shapeId="0" xr:uid="{00000000-0006-0000-0700-000096000000}">
      <text>
        <r>
          <rPr>
            <sz val="11"/>
            <rFont val="Calibri"/>
          </rPr>
          <t>The macOS Application Firewall must be enabled.</t>
        </r>
      </text>
    </comment>
    <comment ref="H167" authorId="0" shapeId="0" xr:uid="{00000000-0006-0000-0700-000097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I167" authorId="0" shapeId="0" xr:uid="{00000000-0006-0000-0700-000098000000}">
      <text>
        <r>
          <rPr>
            <sz val="11"/>
            <rFont val="Calibri"/>
          </rPr>
          <t>The macOS system must monitor remote access methods and generate audit records when successful/unsuccessful attempts to access/modify privileges occur.</t>
        </r>
      </text>
    </comment>
    <comment ref="J167" authorId="0" shapeId="0" xr:uid="{00000000-0006-0000-0700-000099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K167" authorId="0" shapeId="0" xr:uid="{00000000-0006-0000-0700-00009A000000}">
      <text>
        <r>
          <rPr>
            <sz val="11"/>
            <rFont val="Calibri"/>
          </rPr>
          <t>The macOS system must audit the enforcement actions used to restrict access associated with changes to the system.</t>
        </r>
      </text>
    </comment>
    <comment ref="L167" authorId="0" shapeId="0" xr:uid="{00000000-0006-0000-0700-00009B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M167" authorId="0" shapeId="0" xr:uid="{00000000-0006-0000-0700-00009C000000}">
      <text>
        <r>
          <rPr>
            <sz val="11"/>
            <rFont val="Calibri"/>
          </rPr>
          <t>The macOS system must be configured to disable Location Services.</t>
        </r>
      </text>
    </comment>
    <comment ref="H168" authorId="0" shapeId="0" xr:uid="{00000000-0006-0000-0700-00009D000000}">
      <text>
        <r>
          <rPr>
            <sz val="11"/>
            <rFont val="Calibri"/>
          </rPr>
          <t>The macOS system must utilize an ESS solution and implement all DoD required modules.</t>
        </r>
      </text>
    </comment>
    <comment ref="I168" authorId="0" shapeId="0" xr:uid="{00000000-0006-0000-0700-00009E000000}">
      <text>
        <r>
          <rPr>
            <sz val="11"/>
            <rFont val="Calibri"/>
          </rPr>
          <t>The macOS system must use an approved antivirus program.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macOS Application Firewall must be enabled.</t>
        </r>
      </text>
    </comment>
    <comment ref="G46" authorId="0" shapeId="0" xr:uid="{00000000-0006-0000-0800-000002000000}">
      <text>
        <r>
          <rPr>
            <sz val="11"/>
            <rFont val="Calibri"/>
          </rPr>
          <t>The macOS Application Firewall must be enabled.</t>
        </r>
      </text>
    </comment>
    <comment ref="G52" authorId="0" shapeId="0" xr:uid="{00000000-0006-0000-0800-000003000000}">
      <text>
        <r>
          <rPr>
            <sz val="11"/>
            <rFont val="Calibri"/>
          </rPr>
          <t>The macOS system must be configured to disable SMB File Sharing unless it is required.</t>
        </r>
      </text>
    </comment>
    <comment ref="H52" authorId="0" shapeId="0" xr:uid="{00000000-0006-0000-0800-00000D000000}">
      <text>
        <r>
          <rPr>
            <sz val="11"/>
            <rFont val="Calibri"/>
          </rPr>
          <t>The macOS system must be configured to disable the Network File System (NFS) daemon unless it is required.</t>
        </r>
      </text>
    </comment>
    <comment ref="I52" authorId="0" shapeId="0" xr:uid="{00000000-0006-0000-0800-000004000000}">
      <text>
        <r>
          <rPr>
            <sz val="11"/>
            <rFont val="Calibri"/>
          </rPr>
          <t>The macOS system must be configured to disable Bonjour multicast advertising.</t>
        </r>
      </text>
    </comment>
    <comment ref="J52" authorId="0" shapeId="0" xr:uid="{00000000-0006-0000-0800-000005000000}">
      <text>
        <r>
          <rPr>
            <sz val="11"/>
            <rFont val="Calibri"/>
          </rPr>
          <t>The macOS system must be configured to disable the UUCP service.</t>
        </r>
      </text>
    </comment>
    <comment ref="K52" authorId="0" shapeId="0" xr:uid="{00000000-0006-0000-0800-000006000000}">
      <text>
        <r>
          <rPr>
            <sz val="11"/>
            <rFont val="Calibri"/>
          </rPr>
          <t>The macOS system must be configured to disable Internet Sharing.</t>
        </r>
      </text>
    </comment>
    <comment ref="L52" authorId="0" shapeId="0" xr:uid="{00000000-0006-0000-0800-000007000000}">
      <text>
        <r>
          <rPr>
            <sz val="11"/>
            <rFont val="Calibri"/>
          </rPr>
          <t>The macOS system must be configured to disable Web Sharing.</t>
        </r>
      </text>
    </comment>
    <comment ref="M52" authorId="0" shapeId="0" xr:uid="{00000000-0006-0000-0800-000008000000}">
      <text>
        <r>
          <rPr>
            <sz val="11"/>
            <rFont val="Calibri"/>
          </rPr>
          <t>The macOS system must be configured to disable AirDrop.</t>
        </r>
      </text>
    </comment>
    <comment ref="N52" authorId="0" shapeId="0" xr:uid="{00000000-0006-0000-0800-000009000000}">
      <text>
        <r>
          <rPr>
            <sz val="11"/>
            <rFont val="Calibri"/>
          </rPr>
          <t>The macOS system must be configured to disable Remote Apple Events.</t>
        </r>
      </text>
    </comment>
    <comment ref="O52" authorId="0" shapeId="0" xr:uid="{00000000-0006-0000-0800-00000A000000}">
      <text>
        <r>
          <rPr>
            <sz val="11"/>
            <rFont val="Calibri"/>
          </rPr>
          <t>The macOS system must be configured to disable the tftp service.</t>
        </r>
      </text>
    </comment>
    <comment ref="P52" authorId="0" shapeId="0" xr:uid="{00000000-0006-0000-0800-00000B000000}">
      <text>
        <r>
          <rPr>
            <sz val="11"/>
            <rFont val="Calibri"/>
          </rPr>
          <t>The macOS system must disable the Screen Sharing feature.</t>
        </r>
      </text>
    </comment>
    <comment ref="Q52" authorId="0" shapeId="0" xr:uid="{00000000-0006-0000-0800-00000C000000}">
      <text>
        <r>
          <rPr>
            <sz val="11"/>
            <rFont val="Calibri"/>
          </rPr>
          <t>The macOS system must be configured with Bluetooth turned off unless approved by the organization.</t>
        </r>
      </text>
    </comment>
    <comment ref="G59" authorId="0" shapeId="0" xr:uid="{00000000-0006-0000-0800-00000E000000}">
      <text>
        <r>
          <rPr>
            <sz val="11"/>
            <rFont val="Calibri"/>
          </rPr>
          <t>The macOS system must utilize an ESS solution and implement all DoD required modules.</t>
        </r>
      </text>
    </comment>
    <comment ref="H59" authorId="0" shapeId="0" xr:uid="{00000000-0006-0000-0800-00000F000000}">
      <text>
        <r>
          <rPr>
            <sz val="11"/>
            <rFont val="Calibri"/>
          </rPr>
          <t>The macOS system must allow only applications that have a valid digital signature to run.</t>
        </r>
      </text>
    </comment>
    <comment ref="I59" authorId="0" shapeId="0" xr:uid="{00000000-0006-0000-0800-000010000000}">
      <text>
        <r>
          <rPr>
            <sz val="11"/>
            <rFont val="Calibri"/>
          </rPr>
          <t>The macOS system must enforce access restrictions.</t>
        </r>
      </text>
    </comment>
    <comment ref="J59" authorId="0" shapeId="0" xr:uid="{00000000-0006-0000-0800-000011000000}">
      <text>
        <r>
          <rPr>
            <sz val="11"/>
            <rFont val="Calibri"/>
          </rPr>
          <t>The macOS system must have the security assessment policy subsystem enabled.</t>
        </r>
      </text>
    </comment>
    <comment ref="K59" authorId="0" shapeId="0" xr:uid="{00000000-0006-0000-0800-000012000000}">
      <text>
        <r>
          <rPr>
            <sz val="11"/>
            <rFont val="Calibri"/>
          </rPr>
          <t>The macOS system must use an approved antivirus program.</t>
        </r>
      </text>
    </comment>
    <comment ref="L59" authorId="0" shapeId="0" xr:uid="{00000000-0006-0000-0800-000013000000}">
      <text>
        <r>
          <rPr>
            <sz val="11"/>
            <rFont val="Calibri"/>
          </rPr>
          <t>The macOS system must enable System Integrity Protection.</t>
        </r>
      </text>
    </comment>
    <comment ref="G60" authorId="0" shapeId="0" xr:uid="{00000000-0006-0000-0800-000014000000}">
      <text>
        <r>
          <rPr>
            <sz val="11"/>
            <rFont val="Calibri"/>
          </rPr>
          <t>The macOS system must implement cryptographic mechanisms to protect the confidentiality and integrity of all information at rest.</t>
        </r>
      </text>
    </comment>
    <comment ref="G80" authorId="0" shapeId="0" xr:uid="{00000000-0006-0000-0800-000015000000}">
      <text>
        <r>
          <rPr>
            <sz val="11"/>
            <rFont val="Calibri"/>
          </rPr>
          <t>The macOS system must automatically remove or disable temporary and emergency user accounts after 72 hours.</t>
        </r>
      </text>
    </comment>
    <comment ref="H80" authorId="0" shapeId="0" xr:uid="{00000000-0006-0000-0800-000016000000}">
      <text>
        <r>
          <rPr>
            <sz val="11"/>
            <rFont val="Calibri"/>
          </rPr>
          <t>The macOS system must be integrated into a directory services infrastructure.</t>
        </r>
      </text>
    </comment>
    <comment ref="I80" authorId="0" shapeId="0" xr:uid="{00000000-0006-0000-0800-000017000000}">
      <text>
        <r>
          <rPr>
            <sz val="11"/>
            <rFont val="Calibri"/>
          </rPr>
          <t>The macOS system must not allow an unattended or automatic logon to the system.</t>
        </r>
      </text>
    </comment>
    <comment ref="G81" authorId="0" shapeId="0" xr:uid="{00000000-0006-0000-0800-000018000000}">
      <text>
        <r>
          <rPr>
            <sz val="11"/>
            <rFont val="Calibri"/>
          </rPr>
          <t>The macOS system must not allow an unattended or automatic logon to the system.</t>
        </r>
      </text>
    </comment>
    <comment ref="H81" authorId="0" shapeId="0" xr:uid="{00000000-0006-0000-0800-000019000000}">
      <text>
        <r>
          <rPr>
            <sz val="11"/>
            <rFont val="Calibri"/>
          </rPr>
          <t>The macOS system logon window must be configured to prompt for username and password, rather than show a list of users.</t>
        </r>
      </text>
    </comment>
    <comment ref="G85" authorId="0" shapeId="0" xr:uid="{00000000-0006-0000-0800-00001A000000}">
      <text>
        <r>
          <rPr>
            <sz val="11"/>
            <rFont val="Calibri"/>
          </rPr>
          <t>The macOS system must be configured with dedicated user accounts to decrypt the hard disk upon startup.</t>
        </r>
      </text>
    </comment>
    <comment ref="H85" authorId="0" shapeId="0" xr:uid="{00000000-0006-0000-0800-00001B000000}">
      <text>
        <r>
          <rPr>
            <sz val="11"/>
            <rFont val="Calibri"/>
          </rPr>
          <t>The macOS system must be configured to disable password forwarding for FileVault2.</t>
        </r>
      </text>
    </comment>
    <comment ref="I85" authorId="0" shapeId="0" xr:uid="{00000000-0006-0000-0800-00001C000000}">
      <text>
        <r>
          <rPr>
            <sz val="11"/>
            <rFont val="Calibri"/>
          </rPr>
          <t>The macOS system must be configured with the sudoers file configured to authenticate users on a per -tty basis.</t>
        </r>
      </text>
    </comment>
    <comment ref="J85" authorId="0" shapeId="0" xr:uid="{00000000-0006-0000-0800-00001D000000}">
      <text>
        <r>
          <rPr>
            <sz val="11"/>
            <rFont val="Calibri"/>
          </rPr>
          <t>The macOS system must prevent nonprivileged users from executing privileged functions to include disabling, circumventing, or altering implemented security safeguards/countermeasures.</t>
        </r>
      </text>
    </comment>
    <comment ref="G86" authorId="0" shapeId="0" xr:uid="{00000000-0006-0000-0800-00001E000000}">
      <text>
        <r>
          <rPr>
            <sz val="11"/>
            <rFont val="Calibri"/>
          </rPr>
          <t>The macOS system must be configured with the sudoers file configured to authenticate users on a per -tty basis.</t>
        </r>
      </text>
    </comment>
    <comment ref="H86" authorId="0" shapeId="0" xr:uid="{00000000-0006-0000-0800-00001F000000}">
      <text>
        <r>
          <rPr>
            <sz val="11"/>
            <rFont val="Calibri"/>
          </rPr>
          <t>The macOS system must prevent nonprivileged users from executing privileged functions to include disabling, circumventing, or altering implemented security safeguards/countermeasures.</t>
        </r>
      </text>
    </comment>
    <comment ref="G87" authorId="0" shapeId="0" xr:uid="{00000000-0006-0000-0800-000020000000}">
      <text>
        <r>
          <rPr>
            <sz val="11"/>
            <rFont val="Calibri"/>
          </rPr>
          <t>The macOS system must be configured to prevent Apple Watch from terminating a session lock.</t>
        </r>
      </text>
    </comment>
    <comment ref="H87" authorId="0" shapeId="0" xr:uid="{00000000-0006-0000-0800-000021000000}">
      <text>
        <r>
          <rPr>
            <sz val="11"/>
            <rFont val="Calibri"/>
          </rPr>
          <t>The macOS system must retain the session lock until the user reestablishes access using established identification and authentication procedures.</t>
        </r>
      </text>
    </comment>
    <comment ref="I87" authorId="0" shapeId="0" xr:uid="{00000000-0006-0000-0800-000022000000}">
      <text>
        <r>
          <rPr>
            <sz val="11"/>
            <rFont val="Calibri"/>
          </rPr>
          <t>The macOS system must initiate the session lock no more than five seconds after a screen saver is started.</t>
        </r>
      </text>
    </comment>
    <comment ref="J87" authorId="0" shapeId="0" xr:uid="{00000000-0006-0000-0800-000023000000}">
      <text>
        <r>
          <rPr>
            <sz val="11"/>
            <rFont val="Calibri"/>
          </rPr>
          <t>The macOS system must initiate a session lock after a 15-minute period of inactivity.</t>
        </r>
      </text>
    </comment>
    <comment ref="K87" authorId="0" shapeId="0" xr:uid="{00000000-0006-0000-0800-000024000000}">
      <text>
        <r>
          <rPr>
            <sz val="11"/>
            <rFont val="Calibri"/>
          </rPr>
          <t>The macOS system must conceal, via the session lock, information previously visible on the display with a publicly viewable image.</t>
        </r>
      </text>
    </comment>
    <comment ref="L87" authorId="0" shapeId="0" xr:uid="{00000000-0006-0000-0800-000025000000}">
      <text>
        <r>
          <rPr>
            <sz val="11"/>
            <rFont val="Calibri"/>
          </rPr>
          <t>The macOS system must be configured to disable hot corners.</t>
        </r>
      </text>
    </comment>
    <comment ref="G91" authorId="0" shapeId="0" xr:uid="{00000000-0006-0000-0800-000026000000}">
      <text>
        <r>
          <rPr>
            <sz val="11"/>
            <rFont val="Calibri"/>
          </rPr>
          <t>The macOS system must be configured to lock the user session when a smart token is removed.</t>
        </r>
      </text>
    </comment>
    <comment ref="H91" authorId="0" shapeId="0" xr:uid="{00000000-0006-0000-0800-000028000000}">
      <text>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text>
    </comment>
    <comment ref="I91" authorId="0" shapeId="0" xr:uid="{00000000-0006-0000-0800-000029000000}">
      <text>
        <r>
          <rPr>
            <sz val="11"/>
            <rFont val="Calibri"/>
          </rPr>
          <t>The macOS system must require individuals to be authenticated with an individual authenticator prior to using a group authenticator.</t>
        </r>
      </text>
    </comment>
    <comment ref="J91" authorId="0" shapeId="0" xr:uid="{00000000-0006-0000-0800-00002A000000}">
      <text>
        <r>
          <rPr>
            <sz val="11"/>
            <rFont val="Calibri"/>
          </rPr>
          <t>The macOS system must enforce password complexity by requiring that at least one numeric character be used.</t>
        </r>
      </text>
    </comment>
    <comment ref="K91" authorId="0" shapeId="0" xr:uid="{00000000-0006-0000-0800-00002B000000}">
      <text>
        <r>
          <rPr>
            <sz val="11"/>
            <rFont val="Calibri"/>
          </rPr>
          <t>The macOS system must enforce a 60-day maximum password lifetime restriction.</t>
        </r>
      </text>
    </comment>
    <comment ref="L91" authorId="0" shapeId="0" xr:uid="{00000000-0006-0000-0800-00002C000000}">
      <text>
        <r>
          <rPr>
            <sz val="11"/>
            <rFont val="Calibri"/>
          </rPr>
          <t>The macOS system must prohibit password reuse for a minimum of five generations.</t>
        </r>
      </text>
    </comment>
    <comment ref="M91" authorId="0" shapeId="0" xr:uid="{00000000-0006-0000-0800-00002D000000}">
      <text>
        <r>
          <rPr>
            <sz val="11"/>
            <rFont val="Calibri"/>
          </rPr>
          <t>The macOS system must enforce a minimum 15-character password length.</t>
        </r>
      </text>
    </comment>
    <comment ref="N91" authorId="0" shapeId="0" xr:uid="{00000000-0006-0000-0800-00002E000000}">
      <text>
        <r>
          <rPr>
            <sz val="11"/>
            <rFont val="Calibri"/>
          </rPr>
          <t>The macOS system must enforce password complexity by requiring that at least one special character be used.</t>
        </r>
      </text>
    </comment>
    <comment ref="O91" authorId="0" shapeId="0" xr:uid="{00000000-0006-0000-0800-00002F000000}">
      <text>
        <r>
          <rPr>
            <sz val="11"/>
            <rFont val="Calibri"/>
          </rPr>
          <t>The macOS system must use multifactor authentication for local access to privileged and non-privileged accounts.</t>
        </r>
      </text>
    </comment>
    <comment ref="P91" authorId="0" shapeId="0" xr:uid="{00000000-0006-0000-0800-000030000000}">
      <text>
        <r>
          <rPr>
            <sz val="11"/>
            <rFont val="Calibri"/>
          </rPr>
          <t>The macOS system must be configured so that the login command requires smart card authentication.</t>
        </r>
      </text>
    </comment>
    <comment ref="Q91" authorId="0" shapeId="0" xr:uid="{00000000-0006-0000-0800-000031000000}">
      <text>
        <r>
          <rPr>
            <sz val="11"/>
            <rFont val="Calibri"/>
          </rPr>
          <t>The macOS system must be configured so that the su command requires smart card authentication.</t>
        </r>
      </text>
    </comment>
    <comment ref="R91" authorId="0" shapeId="0" xr:uid="{00000000-0006-0000-0800-000027000000}">
      <text>
        <r>
          <rPr>
            <sz val="11"/>
            <rFont val="Calibri"/>
          </rPr>
          <t>The macOS system must be configured so that the sudo command requires smart card authentication.</t>
        </r>
      </text>
    </comment>
    <comment ref="G92" authorId="0" shapeId="0" xr:uid="{00000000-0006-0000-0800-000032000000}">
      <text>
        <r>
          <rPr>
            <sz val="11"/>
            <rFont val="Calibri"/>
          </rPr>
          <t>The macOS system must enforce the limit of three consecutive invalid logon attempts by a user before the user account is locked.</t>
        </r>
      </text>
    </comment>
    <comment ref="H92" authorId="0" shapeId="0" xr:uid="{00000000-0006-0000-0800-000033000000}">
      <text>
        <r>
          <rPr>
            <sz val="11"/>
            <rFont val="Calibri"/>
          </rPr>
          <t>The macOS system must prohibit password reuse for a minimum of five generations.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macOS Application Firewall must be enabled.</t>
        </r>
      </text>
    </comment>
    <comment ref="L59" authorId="0" shapeId="0" xr:uid="{00000000-0006-0000-0A00-000002000000}">
      <text>
        <r>
          <rPr>
            <sz val="11"/>
            <rFont val="Calibri"/>
          </rPr>
          <t>The macOS system must implement cryptographic mechanisms to protect the confidentiality and integrity of all information at rest.</t>
        </r>
      </text>
    </comment>
    <comment ref="L84" authorId="0" shapeId="0" xr:uid="{00000000-0006-0000-0A00-000003000000}">
      <text>
        <r>
          <rPr>
            <sz val="11"/>
            <rFont val="Calibri"/>
          </rPr>
          <t>The macOS system must implement approved ciphers within the SSH server configuration to protect the confidentiality of SSH connections.</t>
        </r>
      </text>
    </comment>
    <comment ref="M84" authorId="0" shapeId="0" xr:uid="{00000000-0006-0000-0A00-000008000000}">
      <text>
        <r>
          <rPr>
            <sz val="11"/>
            <rFont val="Calibri"/>
          </rPr>
          <t>The macOS system must implement approved Message Authentication Codes (MACs) within the SSH server configuration.</t>
        </r>
      </text>
    </comment>
    <comment ref="N84" authorId="0" shapeId="0" xr:uid="{00000000-0006-0000-0A00-000004000000}">
      <text>
        <r>
          <rPr>
            <sz val="11"/>
            <rFont val="Calibri"/>
          </rPr>
          <t>The macOS system must implement approved Key Exchange Algorithms within the SSH server configuration.</t>
        </r>
      </text>
    </comment>
    <comment ref="O84" authorId="0" shapeId="0" xr:uid="{00000000-0006-0000-0A00-000005000000}">
      <text>
        <r>
          <rPr>
            <sz val="11"/>
            <rFont val="Calibri"/>
          </rPr>
          <t>The macOS system must implement approved ciphers within the SSH client configuration to protect the confidentiality of SSH connections.</t>
        </r>
      </text>
    </comment>
    <comment ref="P84" authorId="0" shapeId="0" xr:uid="{00000000-0006-0000-0A00-000006000000}">
      <text>
        <r>
          <rPr>
            <sz val="11"/>
            <rFont val="Calibri"/>
          </rPr>
          <t>The macOS system must implement approved Message Authentication Codes (MACs) within the SSH client configuration.</t>
        </r>
      </text>
    </comment>
    <comment ref="Q84" authorId="0" shapeId="0" xr:uid="{00000000-0006-0000-0A00-000007000000}">
      <text>
        <r>
          <rPr>
            <sz val="11"/>
            <rFont val="Calibri"/>
          </rPr>
          <t>The macOS system must implement approved Key Exchange Algorithms within the SSH client configuration.</t>
        </r>
      </text>
    </comment>
    <comment ref="L93" authorId="0" shapeId="0" xr:uid="{00000000-0006-0000-0A00-000009000000}">
      <text>
        <r>
          <rPr>
            <sz val="11"/>
            <rFont val="Calibri"/>
          </rPr>
          <t>The macOS system must utilize an ESS solution and implement all DoD required modules.</t>
        </r>
      </text>
    </comment>
    <comment ref="M93" authorId="0" shapeId="0" xr:uid="{00000000-0006-0000-0A00-00000A000000}">
      <text>
        <r>
          <rPr>
            <sz val="11"/>
            <rFont val="Calibri"/>
          </rPr>
          <t>The macOS system must use an approved antivirus program.</t>
        </r>
      </text>
    </comment>
    <comment ref="L119" authorId="0" shapeId="0" xr:uid="{00000000-0006-0000-0A00-00000B000000}">
      <text>
        <r>
          <rPr>
            <sz val="11"/>
            <rFont val="Calibri"/>
          </rPr>
          <t>The macOS system must allow only applications that have a valid digital signature to run.</t>
        </r>
      </text>
    </comment>
    <comment ref="M119" authorId="0" shapeId="0" xr:uid="{00000000-0006-0000-0A00-00000C000000}">
      <text>
        <r>
          <rPr>
            <sz val="11"/>
            <rFont val="Calibri"/>
          </rPr>
          <t>The macOS system must enforce access restrictions.</t>
        </r>
      </text>
    </comment>
    <comment ref="N119" authorId="0" shapeId="0" xr:uid="{00000000-0006-0000-0A00-00000D000000}">
      <text>
        <r>
          <rPr>
            <sz val="11"/>
            <rFont val="Calibri"/>
          </rPr>
          <t>The macOS system must have the security assessment policy subsystem enabled.</t>
        </r>
      </text>
    </comment>
    <comment ref="L153" authorId="0" shapeId="0" xr:uid="{00000000-0006-0000-0A00-00000E000000}">
      <text>
        <r>
          <rPr>
            <sz val="11"/>
            <rFont val="Calibri"/>
          </rPr>
          <t>The macOS system must automatically remove or disable temporary and emergency user accounts after 72 hours.</t>
        </r>
      </text>
    </comment>
    <comment ref="L159" authorId="0" shapeId="0" xr:uid="{00000000-0006-0000-0A00-00000F000000}">
      <text>
        <r>
          <rPr>
            <sz val="11"/>
            <rFont val="Calibri"/>
          </rPr>
          <t>The macOS system must be configured to prevent Apple Watch from terminating a session lock.</t>
        </r>
      </text>
    </comment>
    <comment ref="M159" authorId="0" shapeId="0" xr:uid="{00000000-0006-0000-0A00-000010000000}">
      <text>
        <r>
          <rPr>
            <sz val="11"/>
            <rFont val="Calibri"/>
          </rPr>
          <t>The macOS system must retain the session lock until the user reestablishes access using established identification and authentication procedures.</t>
        </r>
      </text>
    </comment>
    <comment ref="N159" authorId="0" shapeId="0" xr:uid="{00000000-0006-0000-0A00-000011000000}">
      <text>
        <r>
          <rPr>
            <sz val="11"/>
            <rFont val="Calibri"/>
          </rPr>
          <t>The macOS system must initiate the session lock no more than five seconds after a screen saver is started.</t>
        </r>
      </text>
    </comment>
    <comment ref="O159" authorId="0" shapeId="0" xr:uid="{00000000-0006-0000-0A00-000012000000}">
      <text>
        <r>
          <rPr>
            <sz val="11"/>
            <rFont val="Calibri"/>
          </rPr>
          <t>The macOS system must initiate a session lock after a 15-minute period of inactivity.</t>
        </r>
      </text>
    </comment>
    <comment ref="P159" authorId="0" shapeId="0" xr:uid="{00000000-0006-0000-0A00-000013000000}">
      <text>
        <r>
          <rPr>
            <sz val="11"/>
            <rFont val="Calibri"/>
          </rPr>
          <t>The macOS system must conceal, via the session lock, information previously visible on the display with a publicly viewable image.</t>
        </r>
      </text>
    </comment>
    <comment ref="L164" authorId="0" shapeId="0" xr:uid="{00000000-0006-0000-0A00-000014000000}">
      <text>
        <r>
          <rPr>
            <sz val="11"/>
            <rFont val="Calibri"/>
          </rPr>
          <t>The macOS system must enforce the limit of three consecutive invalid logon attempts by a user before the user account is locked.</t>
        </r>
      </text>
    </comment>
    <comment ref="L166" authorId="0" shapeId="0" xr:uid="{00000000-0006-0000-0A00-000015000000}">
      <text>
        <r>
          <rPr>
            <sz val="11"/>
            <rFont val="Calibri"/>
          </rPr>
          <t>The macOS system must enforce a minimum 15-character password length.</t>
        </r>
      </text>
    </comment>
    <comment ref="L167" authorId="0" shapeId="0" xr:uid="{00000000-0006-0000-0A00-000016000000}">
      <text>
        <r>
          <rPr>
            <sz val="11"/>
            <rFont val="Calibri"/>
          </rPr>
          <t>The macOS system must prohibit password reuse for a minimum of five generations.</t>
        </r>
      </text>
    </comment>
    <comment ref="L169" authorId="0" shapeId="0" xr:uid="{00000000-0006-0000-0A00-000017000000}">
      <text>
        <r>
          <rPr>
            <sz val="11"/>
            <rFont val="Calibri"/>
          </rPr>
          <t>The macOS system must enforce a 60-day maximum password lifetime restriction.</t>
        </r>
      </text>
    </comment>
    <comment ref="L174" authorId="0" shapeId="0" xr:uid="{00000000-0006-0000-0A00-000018000000}">
      <text>
        <r>
          <rPr>
            <sz val="11"/>
            <rFont val="Calibri"/>
          </rPr>
          <t>The macOS system must use multifactor authentication for local access to privileged and non-privileged accounts.</t>
        </r>
      </text>
    </comment>
    <comment ref="M174" authorId="0" shapeId="0" xr:uid="{00000000-0006-0000-0A00-000019000000}">
      <text>
        <r>
          <rPr>
            <sz val="11"/>
            <rFont val="Calibri"/>
          </rPr>
          <t>The macOS system must be configured so that the login command requires smart card authentication.</t>
        </r>
      </text>
    </comment>
    <comment ref="N174" authorId="0" shapeId="0" xr:uid="{00000000-0006-0000-0A00-00001A000000}">
      <text>
        <r>
          <rPr>
            <sz val="11"/>
            <rFont val="Calibri"/>
          </rPr>
          <t>The macOS system must be configured so that the su command requires smart card authentication.</t>
        </r>
      </text>
    </comment>
    <comment ref="O174" authorId="0" shapeId="0" xr:uid="{00000000-0006-0000-0A00-00001B000000}">
      <text>
        <r>
          <rPr>
            <sz val="11"/>
            <rFont val="Calibri"/>
          </rPr>
          <t>The macOS system must be configured so that the sudo command requires smart card authentication.</t>
        </r>
      </text>
    </comment>
    <comment ref="L175" authorId="0" shapeId="0" xr:uid="{00000000-0006-0000-0A00-00001C000000}">
      <text>
        <r>
          <rPr>
            <sz val="11"/>
            <rFont val="Calibri"/>
          </rPr>
          <t>The macOS system must use multifactor authentication for local access to privileged and non-privileged accounts.</t>
        </r>
      </text>
    </comment>
    <comment ref="M175" authorId="0" shapeId="0" xr:uid="{00000000-0006-0000-0A00-00001D000000}">
      <text>
        <r>
          <rPr>
            <sz val="11"/>
            <rFont val="Calibri"/>
          </rPr>
          <t>The macOS system must be configured so that the login command requires smart card authentication.</t>
        </r>
      </text>
    </comment>
    <comment ref="N175" authorId="0" shapeId="0" xr:uid="{00000000-0006-0000-0A00-00001E000000}">
      <text>
        <r>
          <rPr>
            <sz val="11"/>
            <rFont val="Calibri"/>
          </rPr>
          <t>The macOS system must be configured so that the su command requires smart card authentication.</t>
        </r>
      </text>
    </comment>
    <comment ref="O175" authorId="0" shapeId="0" xr:uid="{00000000-0006-0000-0A00-00001F000000}">
      <text>
        <r>
          <rPr>
            <sz val="11"/>
            <rFont val="Calibri"/>
          </rPr>
          <t>The macOS system must be configured so that the sudo command requires smart card authentication.</t>
        </r>
      </text>
    </comment>
    <comment ref="L180" authorId="0" shapeId="0" xr:uid="{00000000-0006-0000-0A00-000020000000}">
      <text>
        <r>
          <rPr>
            <sz val="11"/>
            <rFont val="Calibri"/>
          </rPr>
          <t>The macOS system must be configured with the SSH daemon ClientAliveInterval option set to 900 or less.</t>
        </r>
      </text>
    </comment>
    <comment ref="L221" authorId="0" shapeId="0" xr:uid="{00000000-0006-0000-0A00-000021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M221" authorId="0" shapeId="0" xr:uid="{00000000-0006-0000-0A00-000022000000}">
      <text>
        <r>
          <rPr>
            <sz val="11"/>
            <rFont val="Calibri"/>
          </rPr>
          <t>The macOS system must monitor remote access methods and generate audit records when successful/unsuccessful attempts to access/modify privileges occur.</t>
        </r>
      </text>
    </comment>
    <comment ref="N221" authorId="0" shapeId="0" xr:uid="{00000000-0006-0000-0A00-000023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O221" authorId="0" shapeId="0" xr:uid="{00000000-0006-0000-0A00-000024000000}">
      <text>
        <r>
          <rPr>
            <sz val="11"/>
            <rFont val="Calibri"/>
          </rPr>
          <t>The macOS system must audit the enforcement actions used to restrict access associated with changes to the system.</t>
        </r>
      </text>
    </comment>
    <comment ref="P221" authorId="0" shapeId="0" xr:uid="{00000000-0006-0000-0A00-000025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L229" authorId="0" shapeId="0" xr:uid="{00000000-0006-0000-0A00-000026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M229" authorId="0" shapeId="0" xr:uid="{00000000-0006-0000-0A00-000027000000}">
      <text>
        <r>
          <rPr>
            <sz val="11"/>
            <rFont val="Calibri"/>
          </rPr>
          <t>The macOS system must monitor remote access methods and generate audit records when successful/unsuccessful attempts to access/modify privileges occur.</t>
        </r>
      </text>
    </comment>
    <comment ref="N229" authorId="0" shapeId="0" xr:uid="{00000000-0006-0000-0A00-000028000000}">
      <text>
        <r>
          <rPr>
            <sz val="11"/>
            <rFont val="Calibri"/>
          </rPr>
          <t>The macOS system must audit the enforcement actions used to restrict access associated with changes to the system.</t>
        </r>
      </text>
    </comment>
    <comment ref="O229" authorId="0" shapeId="0" xr:uid="{00000000-0006-0000-0A00-000029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L231" authorId="0" shapeId="0" xr:uid="{00000000-0006-0000-0A00-00002A000000}">
      <text>
        <r>
          <rPr>
            <sz val="11"/>
            <rFont val="Calibri"/>
          </rPr>
          <t>The macOS system must be configured so that log files must not contain access control lists (ACLs).</t>
        </r>
      </text>
    </comment>
    <comment ref="M231" authorId="0" shapeId="0" xr:uid="{00000000-0006-0000-0A00-00002F000000}">
      <text>
        <r>
          <rPr>
            <sz val="11"/>
            <rFont val="Calibri"/>
          </rPr>
          <t>The macOS system must be configured so that log folders must not contain access control lists (ACLs).</t>
        </r>
      </text>
    </comment>
    <comment ref="N231" authorId="0" shapeId="0" xr:uid="{00000000-0006-0000-0A00-000030000000}">
      <text>
        <r>
          <rPr>
            <sz val="11"/>
            <rFont val="Calibri"/>
          </rPr>
          <t>The macOS system must be configured with audit log files owned by root.</t>
        </r>
      </text>
    </comment>
    <comment ref="O231" authorId="0" shapeId="0" xr:uid="{00000000-0006-0000-0A00-000031000000}">
      <text>
        <r>
          <rPr>
            <sz val="11"/>
            <rFont val="Calibri"/>
          </rPr>
          <t>The macOS system must be configured with audit log folders owned by root.</t>
        </r>
      </text>
    </comment>
    <comment ref="P231" authorId="0" shapeId="0" xr:uid="{00000000-0006-0000-0A00-000032000000}">
      <text>
        <r>
          <rPr>
            <sz val="11"/>
            <rFont val="Calibri"/>
          </rPr>
          <t>The macOS system must be configured with audit log files group-owned by wheel.</t>
        </r>
      </text>
    </comment>
    <comment ref="Q231" authorId="0" shapeId="0" xr:uid="{00000000-0006-0000-0A00-000033000000}">
      <text>
        <r>
          <rPr>
            <sz val="11"/>
            <rFont val="Calibri"/>
          </rPr>
          <t>The macOS system must be configured with audit log folders group-owned by wheel.</t>
        </r>
      </text>
    </comment>
    <comment ref="R231" authorId="0" shapeId="0" xr:uid="{00000000-0006-0000-0A00-00002B000000}">
      <text>
        <r>
          <rPr>
            <sz val="11"/>
            <rFont val="Calibri"/>
          </rPr>
          <t>The macOS system must be configured with audit log files set to mode 440 or less permissive.</t>
        </r>
      </text>
    </comment>
    <comment ref="S231" authorId="0" shapeId="0" xr:uid="{00000000-0006-0000-0A00-00002C000000}">
      <text>
        <r>
          <rPr>
            <sz val="11"/>
            <rFont val="Calibri"/>
          </rPr>
          <t>The macOS system must be configured with audit log folders set to mode 700 or less permissive.</t>
        </r>
      </text>
    </comment>
    <comment ref="T231" authorId="0" shapeId="0" xr:uid="{00000000-0006-0000-0A00-00002D000000}">
      <text>
        <r>
          <rPr>
            <sz val="11"/>
            <rFont val="Calibri"/>
          </rPr>
          <t>The macOS system must be configured with system log files owned by root and group-owned by wheel or admin.</t>
        </r>
      </text>
    </comment>
    <comment ref="U231" authorId="0" shapeId="0" xr:uid="{00000000-0006-0000-0A00-00002E000000}">
      <text>
        <r>
          <rPr>
            <sz val="11"/>
            <rFont val="Calibri"/>
          </rPr>
          <t>The macOS system must be configured with system log files set to mode 640 or less permissive.</t>
        </r>
      </text>
    </comment>
    <comment ref="L242" authorId="0" shapeId="0" xr:uid="{00000000-0006-0000-0A00-000034000000}">
      <text>
        <r>
          <rPr>
            <sz val="11"/>
            <rFont val="Calibri"/>
          </rPr>
          <t>The macOS system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text>
    </comment>
    <comment ref="M242" authorId="0" shapeId="0" xr:uid="{00000000-0006-0000-0A00-000035000000}">
      <text>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text>
    </comment>
    <comment ref="N242" authorId="0" shapeId="0" xr:uid="{00000000-0006-0000-0A00-000036000000}">
      <text>
        <r>
          <rPr>
            <sz val="11"/>
            <rFont val="Calibri"/>
          </rPr>
          <t>The macOS system must provide an immediate real-time alert to the System Administrator (SA) and Information System Security Officer (ISSO), at a minimum, of all audit failure events requiring real-time alerts.</t>
        </r>
      </text>
    </comment>
    <comment ref="L244" authorId="0" shapeId="0" xr:uid="{00000000-0006-0000-0A00-000037000000}">
      <text>
        <r>
          <rPr>
            <sz val="11"/>
            <rFont val="Calibri"/>
          </rPr>
          <t>The macOS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 ref="L286" authorId="0" shapeId="0" xr:uid="{00000000-0006-0000-0A00-000038000000}">
      <text>
        <r>
          <rPr>
            <sz val="11"/>
            <rFont val="Calibri"/>
          </rPr>
          <t>The macOS system must display the Standard Mandatory DoD Notice and Consent Banner before granting remote access to the operating system.</t>
        </r>
      </text>
    </comment>
    <comment ref="M286" authorId="0" shapeId="0" xr:uid="{00000000-0006-0000-0A00-000039000000}">
      <text>
        <r>
          <rPr>
            <sz val="11"/>
            <rFont val="Calibri"/>
          </rPr>
          <t>The macOS system must display the Standard Mandatory DoD Notice and Consent Banner before granting access to the system via SSH.</t>
        </r>
      </text>
    </comment>
    <comment ref="N286" authorId="0" shapeId="0" xr:uid="{00000000-0006-0000-0A00-00003A000000}">
      <text>
        <r>
          <rPr>
            <sz val="11"/>
            <rFont val="Calibri"/>
          </rPr>
          <t>The macOS system must be configured so that any connection to the system must display the Standard Mandatory DoD Notice and Consent Banner before granting GUI access to the system.</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82" authorId="0" shapeId="0" xr:uid="{00000000-0006-0000-0B00-000001000000}">
      <text>
        <r>
          <rPr>
            <sz val="11"/>
            <rFont val="Calibri"/>
          </rPr>
          <t>The macOS system must be configured to disable Location Services.</t>
        </r>
      </text>
    </comment>
    <comment ref="H184" authorId="0" shapeId="0" xr:uid="{00000000-0006-0000-0B00-000002000000}">
      <text>
        <r>
          <rPr>
            <sz val="11"/>
            <rFont val="Calibri"/>
          </rPr>
          <t>The macOS system must cover or disable the built-in or attached camera when not in use.</t>
        </r>
      </text>
    </comment>
    <comment ref="I184" authorId="0" shapeId="0" xr:uid="{00000000-0006-0000-0B00-000008000000}">
      <text>
        <r>
          <rPr>
            <sz val="11"/>
            <rFont val="Calibri"/>
          </rPr>
          <t>The macOS system must be configured to disable Siri and dictation.</t>
        </r>
      </text>
    </comment>
    <comment ref="J184" authorId="0" shapeId="0" xr:uid="{00000000-0006-0000-0B00-000003000000}">
      <text>
        <r>
          <rPr>
            <sz val="11"/>
            <rFont val="Calibri"/>
          </rPr>
          <t>The macOS system must be configured to disable sending diagnostic and usage data to Apple.</t>
        </r>
      </text>
    </comment>
    <comment ref="K184" authorId="0" shapeId="0" xr:uid="{00000000-0006-0000-0B00-000004000000}">
      <text>
        <r>
          <rPr>
            <sz val="11"/>
            <rFont val="Calibri"/>
          </rPr>
          <t>The macOS system must disable iCloud Keychain synchronization.</t>
        </r>
      </text>
    </comment>
    <comment ref="L184" authorId="0" shapeId="0" xr:uid="{00000000-0006-0000-0B00-000005000000}">
      <text>
        <r>
          <rPr>
            <sz val="11"/>
            <rFont val="Calibri"/>
          </rPr>
          <t>The macOS system must disable iCloud document synchronization.</t>
        </r>
      </text>
    </comment>
    <comment ref="M184" authorId="0" shapeId="0" xr:uid="{00000000-0006-0000-0B00-000006000000}">
      <text>
        <r>
          <rPr>
            <sz val="11"/>
            <rFont val="Calibri"/>
          </rPr>
          <t>The macOS system must disable iCloud photo library.</t>
        </r>
      </text>
    </comment>
    <comment ref="N184" authorId="0" shapeId="0" xr:uid="{00000000-0006-0000-0B00-000007000000}">
      <text>
        <r>
          <rPr>
            <sz val="11"/>
            <rFont val="Calibri"/>
          </rPr>
          <t>The macOS system must be configured to prevent password proximity sharing requests from nearby Apple Devices.</t>
        </r>
      </text>
    </comment>
    <comment ref="H202" authorId="0" shapeId="0" xr:uid="{00000000-0006-0000-0B00-000009000000}">
      <text>
        <r>
          <rPr>
            <sz val="11"/>
            <rFont val="Calibri"/>
          </rPr>
          <t>The macOS system must utilize an ESS solution and implement all DoD required modules.</t>
        </r>
      </text>
    </comment>
    <comment ref="I202" authorId="0" shapeId="0" xr:uid="{00000000-0006-0000-0B00-00000A000000}">
      <text>
        <r>
          <rPr>
            <sz val="11"/>
            <rFont val="Calibri"/>
          </rPr>
          <t>The macOS system must use an approved antivirus program.</t>
        </r>
      </text>
    </comment>
    <comment ref="J202" authorId="0" shapeId="0" xr:uid="{00000000-0006-0000-0B00-00000B000000}">
      <text>
        <r>
          <rPr>
            <sz val="11"/>
            <rFont val="Calibri"/>
          </rPr>
          <t>The macOS system must enable System Integrity Protection.</t>
        </r>
      </text>
    </comment>
    <comment ref="H205" authorId="0" shapeId="0" xr:uid="{00000000-0006-0000-0B00-00000C000000}">
      <text>
        <r>
          <rPr>
            <sz val="11"/>
            <rFont val="Calibri"/>
          </rPr>
          <t>The macOS system must utilize an ESS solution and implement all DoD required modules.</t>
        </r>
      </text>
    </comment>
    <comment ref="I205" authorId="0" shapeId="0" xr:uid="{00000000-0006-0000-0B00-00000D000000}">
      <text>
        <r>
          <rPr>
            <sz val="11"/>
            <rFont val="Calibri"/>
          </rPr>
          <t>The macOS system must use an approved antivirus program.</t>
        </r>
      </text>
    </comment>
    <comment ref="H210" authorId="0" shapeId="0" xr:uid="{00000000-0006-0000-0B00-00000E000000}">
      <text>
        <r>
          <rPr>
            <sz val="11"/>
            <rFont val="Calibri"/>
          </rPr>
          <t>The macOS Application Firewall must be enabled.</t>
        </r>
      </text>
    </comment>
    <comment ref="H211" authorId="0" shapeId="0" xr:uid="{00000000-0006-0000-0B00-00000F000000}">
      <text>
        <r>
          <rPr>
            <sz val="11"/>
            <rFont val="Calibri"/>
          </rPr>
          <t>The macOS Application Firewall must be enabled.</t>
        </r>
      </text>
    </comment>
    <comment ref="H212" authorId="0" shapeId="0" xr:uid="{00000000-0006-0000-0B00-000010000000}">
      <text>
        <r>
          <rPr>
            <sz val="11"/>
            <rFont val="Calibri"/>
          </rPr>
          <t>The macOS system must be configured with dedicated user accounts to decrypt the hard disk upon startup.</t>
        </r>
      </text>
    </comment>
    <comment ref="I212" authorId="0" shapeId="0" xr:uid="{00000000-0006-0000-0B00-000011000000}">
      <text>
        <r>
          <rPr>
            <sz val="11"/>
            <rFont val="Calibri"/>
          </rPr>
          <t>The macOS system must be configured to disable password forwarding for FileVault2.</t>
        </r>
      </text>
    </comment>
    <comment ref="J212" authorId="0" shapeId="0" xr:uid="{00000000-0006-0000-0B00-000012000000}">
      <text>
        <r>
          <rPr>
            <sz val="11"/>
            <rFont val="Calibri"/>
          </rPr>
          <t>The macOS system must implement cryptographic mechanisms to protect the confidentiality and integrity of all information at rest.</t>
        </r>
      </text>
    </comment>
    <comment ref="H218" authorId="0" shapeId="0" xr:uid="{00000000-0006-0000-0B00-000013000000}">
      <text>
        <r>
          <rPr>
            <sz val="11"/>
            <rFont val="Calibri"/>
          </rPr>
          <t>The macOS system must implement approved ciphers within the SSH server configuration to protect the confidentiality of SSH connections.</t>
        </r>
      </text>
    </comment>
    <comment ref="I218" authorId="0" shapeId="0" xr:uid="{00000000-0006-0000-0B00-000014000000}">
      <text>
        <r>
          <rPr>
            <sz val="11"/>
            <rFont val="Calibri"/>
          </rPr>
          <t>The macOS system must implement approved Message Authentication Codes (MACs) within the SSH server configuration.</t>
        </r>
      </text>
    </comment>
    <comment ref="J218" authorId="0" shapeId="0" xr:uid="{00000000-0006-0000-0B00-000015000000}">
      <text>
        <r>
          <rPr>
            <sz val="11"/>
            <rFont val="Calibri"/>
          </rPr>
          <t>The macOS system must implement approved Key Exchange Algorithms within the SSH server configuration.</t>
        </r>
      </text>
    </comment>
    <comment ref="K218" authorId="0" shapeId="0" xr:uid="{00000000-0006-0000-0B00-000016000000}">
      <text>
        <r>
          <rPr>
            <sz val="11"/>
            <rFont val="Calibri"/>
          </rPr>
          <t>The macOS system must be configured with Bluetooth turned off unless approved by the organization.</t>
        </r>
      </text>
    </comment>
    <comment ref="L218" authorId="0" shapeId="0" xr:uid="{00000000-0006-0000-0B00-000017000000}">
      <text>
        <r>
          <rPr>
            <sz val="11"/>
            <rFont val="Calibri"/>
          </rPr>
          <t>The macOS system must implement approved ciphers within the SSH client configuration to protect the confidentiality of SSH connections.</t>
        </r>
      </text>
    </comment>
    <comment ref="M218" authorId="0" shapeId="0" xr:uid="{00000000-0006-0000-0B00-000018000000}">
      <text>
        <r>
          <rPr>
            <sz val="11"/>
            <rFont val="Calibri"/>
          </rPr>
          <t>The macOS system must implement approved Message Authentication Codes (MACs) within the SSH client configuration.</t>
        </r>
      </text>
    </comment>
    <comment ref="N218" authorId="0" shapeId="0" xr:uid="{00000000-0006-0000-0B00-000019000000}">
      <text>
        <r>
          <rPr>
            <sz val="11"/>
            <rFont val="Calibri"/>
          </rPr>
          <t>The macOS system must implement approved Key Exchange Algorithms within the SSH client configuration.</t>
        </r>
      </text>
    </comment>
    <comment ref="H231" authorId="0" shapeId="0" xr:uid="{00000000-0006-0000-0B00-00001A000000}">
      <text>
        <r>
          <rPr>
            <sz val="11"/>
            <rFont val="Calibri"/>
          </rPr>
          <t>The macOS system must allow only applications that have a valid digital signature to run.</t>
        </r>
      </text>
    </comment>
    <comment ref="I231" authorId="0" shapeId="0" xr:uid="{00000000-0006-0000-0B00-00001B000000}">
      <text>
        <r>
          <rPr>
            <sz val="11"/>
            <rFont val="Calibri"/>
          </rPr>
          <t>The macOS system must enforce access restrictions.</t>
        </r>
      </text>
    </comment>
    <comment ref="J231" authorId="0" shapeId="0" xr:uid="{00000000-0006-0000-0B00-00001C000000}">
      <text>
        <r>
          <rPr>
            <sz val="11"/>
            <rFont val="Calibri"/>
          </rPr>
          <t>The macOS system must have the security assessment policy subsystem enabled.</t>
        </r>
      </text>
    </comment>
    <comment ref="H232" authorId="0" shapeId="0" xr:uid="{00000000-0006-0000-0B00-00001D000000}">
      <text>
        <r>
          <rPr>
            <sz val="11"/>
            <rFont val="Calibri"/>
          </rPr>
          <t>The macOS system must allow only applications that have a valid digital signature to run.</t>
        </r>
      </text>
    </comment>
    <comment ref="I232" authorId="0" shapeId="0" xr:uid="{00000000-0006-0000-0B00-00001E000000}">
      <text>
        <r>
          <rPr>
            <sz val="11"/>
            <rFont val="Calibri"/>
          </rPr>
          <t>The macOS system must enforce access restrictions.</t>
        </r>
      </text>
    </comment>
    <comment ref="J232" authorId="0" shapeId="0" xr:uid="{00000000-0006-0000-0B00-00001F000000}">
      <text>
        <r>
          <rPr>
            <sz val="11"/>
            <rFont val="Calibri"/>
          </rPr>
          <t>The macOS system must have the security assessment policy subsystem enabled.</t>
        </r>
      </text>
    </comment>
    <comment ref="H239" authorId="0" shapeId="0" xr:uid="{00000000-0006-0000-0B00-000020000000}">
      <text>
        <r>
          <rPr>
            <sz val="11"/>
            <rFont val="Calibri"/>
          </rPr>
          <t>The macOS system must display the Standard Mandatory DoD Notice and Consent Banner before granting remote access to the operating system.</t>
        </r>
      </text>
    </comment>
    <comment ref="I239" authorId="0" shapeId="0" xr:uid="{00000000-0006-0000-0B00-00002B000000}">
      <text>
        <r>
          <rPr>
            <sz val="11"/>
            <rFont val="Calibri"/>
          </rPr>
          <t>The macOS system must display the Standard Mandatory DoD Notice and Consent Banner before granting access to the system via SSH.</t>
        </r>
      </text>
    </comment>
    <comment ref="J239" authorId="0" shapeId="0" xr:uid="{00000000-0006-0000-0B00-00002C000000}">
      <text>
        <r>
          <rPr>
            <sz val="11"/>
            <rFont val="Calibri"/>
          </rPr>
          <t>The macOS system must be configured so that any connection to the system must display the Standard Mandatory DoD Notice and Consent Banner before granting GUI access to the system.</t>
        </r>
      </text>
    </comment>
    <comment ref="K239" authorId="0" shapeId="0" xr:uid="{00000000-0006-0000-0B00-00002D000000}">
      <text>
        <r>
          <rPr>
            <sz val="11"/>
            <rFont val="Calibri"/>
          </rPr>
          <t>The macOS system must be configured to disable the system preference pane for Apple ID.</t>
        </r>
      </text>
    </comment>
    <comment ref="L239" authorId="0" shapeId="0" xr:uid="{00000000-0006-0000-0B00-00002E000000}">
      <text>
        <r>
          <rPr>
            <sz val="11"/>
            <rFont val="Calibri"/>
          </rPr>
          <t>The macOS system must be configured to disable the system preference pane for Internet Accounts.</t>
        </r>
      </text>
    </comment>
    <comment ref="M239" authorId="0" shapeId="0" xr:uid="{00000000-0006-0000-0B00-00002F000000}">
      <text>
        <r>
          <rPr>
            <sz val="11"/>
            <rFont val="Calibri"/>
          </rPr>
          <t>The macOS system must be configured to disable the Cloud Setup services.</t>
        </r>
      </text>
    </comment>
    <comment ref="N239" authorId="0" shapeId="0" xr:uid="{00000000-0006-0000-0B00-000030000000}">
      <text>
        <r>
          <rPr>
            <sz val="11"/>
            <rFont val="Calibri"/>
          </rPr>
          <t>The macOS system must be configured to disable the Privacy Setup services.</t>
        </r>
      </text>
    </comment>
    <comment ref="O239" authorId="0" shapeId="0" xr:uid="{00000000-0006-0000-0B00-000021000000}">
      <text>
        <r>
          <rPr>
            <sz val="11"/>
            <rFont val="Calibri"/>
          </rPr>
          <t>The macOS system must be configured to disable the Cloud Storage Setup services.</t>
        </r>
      </text>
    </comment>
    <comment ref="P239" authorId="0" shapeId="0" xr:uid="{00000000-0006-0000-0B00-000022000000}">
      <text>
        <r>
          <rPr>
            <sz val="11"/>
            <rFont val="Calibri"/>
          </rPr>
          <t>The macOS system must be configured to disable the Siri Setup services.</t>
        </r>
      </text>
    </comment>
    <comment ref="Q239" authorId="0" shapeId="0" xr:uid="{00000000-0006-0000-0B00-000023000000}">
      <text>
        <r>
          <rPr>
            <sz val="11"/>
            <rFont val="Calibri"/>
          </rPr>
          <t>The macOS system must be configured to disable the system preference pane for TouchID.</t>
        </r>
      </text>
    </comment>
    <comment ref="R239" authorId="0" shapeId="0" xr:uid="{00000000-0006-0000-0B00-000024000000}">
      <text>
        <r>
          <rPr>
            <sz val="11"/>
            <rFont val="Calibri"/>
          </rPr>
          <t>The macOS system must be configured to disable the system preference pane for Wallet and ApplePay.</t>
        </r>
      </text>
    </comment>
    <comment ref="S239" authorId="0" shapeId="0" xr:uid="{00000000-0006-0000-0B00-000025000000}">
      <text>
        <r>
          <rPr>
            <sz val="11"/>
            <rFont val="Calibri"/>
          </rPr>
          <t>The macOS system must be configured to disable the system preference pane for Siri.</t>
        </r>
      </text>
    </comment>
    <comment ref="T239" authorId="0" shapeId="0" xr:uid="{00000000-0006-0000-0B00-000026000000}">
      <text>
        <r>
          <rPr>
            <sz val="11"/>
            <rFont val="Calibri"/>
          </rPr>
          <t>The macOS system must be configured with a firmware password to prevent access to single user mode and booting from alternative media.</t>
        </r>
      </text>
    </comment>
    <comment ref="U239" authorId="0" shapeId="0" xr:uid="{00000000-0006-0000-0B00-000027000000}">
      <text>
        <r>
          <rPr>
            <sz val="11"/>
            <rFont val="Calibri"/>
          </rPr>
          <t>The macOS system must be configured to disable prompts to configure Touch ID.</t>
        </r>
      </text>
    </comment>
    <comment ref="V239" authorId="0" shapeId="0" xr:uid="{00000000-0006-0000-0B00-000028000000}">
      <text>
        <r>
          <rPr>
            <sz val="11"/>
            <rFont val="Calibri"/>
          </rPr>
          <t>The macOS system must be configured to disable prompts to configure ScreenTime.</t>
        </r>
      </text>
    </comment>
    <comment ref="W239" authorId="0" shapeId="0" xr:uid="{00000000-0006-0000-0B00-000029000000}">
      <text>
        <r>
          <rPr>
            <sz val="11"/>
            <rFont val="Calibri"/>
          </rPr>
          <t>The macOS system must be configured to disable promts to configure Unlock with Watch.</t>
        </r>
      </text>
    </comment>
    <comment ref="X239" authorId="0" shapeId="0" xr:uid="{00000000-0006-0000-0B00-00002A000000}">
      <text>
        <r>
          <rPr>
            <sz val="11"/>
            <rFont val="Calibri"/>
          </rPr>
          <t>The macOS system must be configured to prevent users from erasing all system content and settings.</t>
        </r>
      </text>
    </comment>
    <comment ref="H241" authorId="0" shapeId="0" xr:uid="{00000000-0006-0000-0B00-000031000000}">
      <text>
        <r>
          <rPr>
            <sz val="11"/>
            <rFont val="Calibri"/>
          </rPr>
          <t>The macOS system must be configured to prevent Apple Watch from terminating a session lock.</t>
        </r>
      </text>
    </comment>
    <comment ref="I241" authorId="0" shapeId="0" xr:uid="{00000000-0006-0000-0B00-000032000000}">
      <text>
        <r>
          <rPr>
            <sz val="11"/>
            <rFont val="Calibri"/>
          </rPr>
          <t>The macOS system must retain the session lock until the user reestablishes access using established identification and authentication procedures.</t>
        </r>
      </text>
    </comment>
    <comment ref="J241" authorId="0" shapeId="0" xr:uid="{00000000-0006-0000-0B00-000033000000}">
      <text>
        <r>
          <rPr>
            <sz val="11"/>
            <rFont val="Calibri"/>
          </rPr>
          <t>The macOS system must initiate the session lock no more than five seconds after a screen saver is started.</t>
        </r>
      </text>
    </comment>
    <comment ref="K241" authorId="0" shapeId="0" xr:uid="{00000000-0006-0000-0B00-000034000000}">
      <text>
        <r>
          <rPr>
            <sz val="11"/>
            <rFont val="Calibri"/>
          </rPr>
          <t>The macOS system must initiate a session lock after a 15-minute period of inactivity.</t>
        </r>
      </text>
    </comment>
    <comment ref="L241" authorId="0" shapeId="0" xr:uid="{00000000-0006-0000-0B00-000035000000}">
      <text>
        <r>
          <rPr>
            <sz val="11"/>
            <rFont val="Calibri"/>
          </rPr>
          <t>The macOS system must be configured to lock the user session when a smart token is removed.</t>
        </r>
      </text>
    </comment>
    <comment ref="M241" authorId="0" shapeId="0" xr:uid="{00000000-0006-0000-0B00-000036000000}">
      <text>
        <r>
          <rPr>
            <sz val="11"/>
            <rFont val="Calibri"/>
          </rPr>
          <t>The macOS system must conceal, via the session lock, information previously visible on the display with a publicly viewable image.</t>
        </r>
      </text>
    </comment>
    <comment ref="N241" authorId="0" shapeId="0" xr:uid="{00000000-0006-0000-0B00-000037000000}">
      <text>
        <r>
          <rPr>
            <sz val="11"/>
            <rFont val="Calibri"/>
          </rPr>
          <t>The macOS system must be configured to disable hot corners.</t>
        </r>
      </text>
    </comment>
    <comment ref="O241" authorId="0" shapeId="0" xr:uid="{00000000-0006-0000-0B00-000038000000}">
      <text>
        <r>
          <rPr>
            <sz val="11"/>
            <rFont val="Calibri"/>
          </rPr>
          <t>The macOS system must be configured with the SSH daemon ClientAliveInterval option set to 900 or less.</t>
        </r>
      </text>
    </comment>
    <comment ref="P241" authorId="0" shapeId="0" xr:uid="{00000000-0006-0000-0B00-000039000000}">
      <text>
        <r>
          <rPr>
            <sz val="11"/>
            <rFont val="Calibri"/>
          </rPr>
          <t>The macOS system must be configured with the SSH daemon ClientAliveCountMax option set to 1.</t>
        </r>
      </text>
    </comment>
    <comment ref="H268" authorId="0" shapeId="0" xr:uid="{00000000-0006-0000-0B00-00003A000000}">
      <text>
        <r>
          <rPr>
            <sz val="11"/>
            <rFont val="Calibri"/>
          </rPr>
          <t>The macOS system must be configured to disable SMB File Sharing unless it is required.</t>
        </r>
      </text>
    </comment>
    <comment ref="I268" authorId="0" shapeId="0" xr:uid="{00000000-0006-0000-0B00-00003B000000}">
      <text>
        <r>
          <rPr>
            <sz val="11"/>
            <rFont val="Calibri"/>
          </rPr>
          <t>The macOS system must be configured to disable the Network File System (NFS) daemon unless it is required.</t>
        </r>
      </text>
    </comment>
    <comment ref="J268" authorId="0" shapeId="0" xr:uid="{00000000-0006-0000-0B00-00003C000000}">
      <text>
        <r>
          <rPr>
            <sz val="11"/>
            <rFont val="Calibri"/>
          </rPr>
          <t>The macOS system must be configured to disable Bonjour multicast advertising.</t>
        </r>
      </text>
    </comment>
    <comment ref="K268" authorId="0" shapeId="0" xr:uid="{00000000-0006-0000-0B00-00003D000000}">
      <text>
        <r>
          <rPr>
            <sz val="11"/>
            <rFont val="Calibri"/>
          </rPr>
          <t>The macOS system must be configured to disable the UUCP service.</t>
        </r>
      </text>
    </comment>
    <comment ref="L268" authorId="0" shapeId="0" xr:uid="{00000000-0006-0000-0B00-00003E000000}">
      <text>
        <r>
          <rPr>
            <sz val="11"/>
            <rFont val="Calibri"/>
          </rPr>
          <t>The macOS system must be configured to disable Internet Sharing.</t>
        </r>
      </text>
    </comment>
    <comment ref="M268" authorId="0" shapeId="0" xr:uid="{00000000-0006-0000-0B00-00003F000000}">
      <text>
        <r>
          <rPr>
            <sz val="11"/>
            <rFont val="Calibri"/>
          </rPr>
          <t>The macOS system must be configured to disable Web Sharing.</t>
        </r>
      </text>
    </comment>
    <comment ref="N268" authorId="0" shapeId="0" xr:uid="{00000000-0006-0000-0B00-000040000000}">
      <text>
        <r>
          <rPr>
            <sz val="11"/>
            <rFont val="Calibri"/>
          </rPr>
          <t>The macOS system must be configured to disable AirDrop.</t>
        </r>
      </text>
    </comment>
    <comment ref="O268" authorId="0" shapeId="0" xr:uid="{00000000-0006-0000-0B00-000041000000}">
      <text>
        <r>
          <rPr>
            <sz val="11"/>
            <rFont val="Calibri"/>
          </rPr>
          <t>The macOS system must be configured to disable Remote Apple Events.</t>
        </r>
      </text>
    </comment>
    <comment ref="P268" authorId="0" shapeId="0" xr:uid="{00000000-0006-0000-0B00-000042000000}">
      <text>
        <r>
          <rPr>
            <sz val="11"/>
            <rFont val="Calibri"/>
          </rPr>
          <t>The macOS system must be configured to disable the tftp service.</t>
        </r>
      </text>
    </comment>
    <comment ref="Q268" authorId="0" shapeId="0" xr:uid="{00000000-0006-0000-0B00-000043000000}">
      <text>
        <r>
          <rPr>
            <sz val="11"/>
            <rFont val="Calibri"/>
          </rPr>
          <t>The macOS system must disable the Screen Sharing feature.</t>
        </r>
      </text>
    </comment>
    <comment ref="R268" authorId="0" shapeId="0" xr:uid="{00000000-0006-0000-0B00-000044000000}">
      <text>
        <r>
          <rPr>
            <sz val="11"/>
            <rFont val="Calibri"/>
          </rPr>
          <t>The macOS system must restrict the ability to utilize external writeable media devices.</t>
        </r>
      </text>
    </comment>
    <comment ref="S268" authorId="0" shapeId="0" xr:uid="{00000000-0006-0000-0B00-000045000000}">
      <text>
        <r>
          <rPr>
            <sz val="11"/>
            <rFont val="Calibri"/>
          </rPr>
          <t>The macOS system must restrict the ability of individuals to write to external optical media.</t>
        </r>
      </text>
    </comment>
    <comment ref="T268" authorId="0" shapeId="0" xr:uid="{00000000-0006-0000-0B00-000046000000}">
      <text>
        <r>
          <rPr>
            <sz val="11"/>
            <rFont val="Calibri"/>
          </rPr>
          <t>The macOS system must be configured to prevent activity continuation between Apple Devices.</t>
        </r>
      </text>
    </comment>
    <comment ref="H285" authorId="0" shapeId="0" xr:uid="{00000000-0006-0000-0B00-000047000000}">
      <text>
        <r>
          <rPr>
            <sz val="11"/>
            <rFont val="Calibri"/>
          </rPr>
          <t>The macOS system must automatically remove or disable temporary and emergency user accounts after 72 hours.</t>
        </r>
      </text>
    </comment>
    <comment ref="I285" authorId="0" shapeId="0" xr:uid="{00000000-0006-0000-0B00-000048000000}">
      <text>
        <r>
          <rPr>
            <sz val="11"/>
            <rFont val="Calibri"/>
          </rPr>
          <t>The macOS system must be integrated into a directory services infrastructure.</t>
        </r>
      </text>
    </comment>
    <comment ref="J285" authorId="0" shapeId="0" xr:uid="{00000000-0006-0000-0B00-000049000000}">
      <text>
        <r>
          <rPr>
            <sz val="11"/>
            <rFont val="Calibri"/>
          </rPr>
          <t>The macOS system must not allow an unattended or automatic logon to the system.</t>
        </r>
      </text>
    </comment>
    <comment ref="H287" authorId="0" shapeId="0" xr:uid="{00000000-0006-0000-0B00-00004A000000}">
      <text>
        <r>
          <rPr>
            <sz val="11"/>
            <rFont val="Calibri"/>
          </rPr>
          <t>The macOS system must be configured with the SSH daemon LoginGraceTime set to 30 or less.</t>
        </r>
      </text>
    </comment>
    <comment ref="I287" authorId="0" shapeId="0" xr:uid="{00000000-0006-0000-0B00-00004B000000}">
      <text>
        <r>
          <rPr>
            <sz val="11"/>
            <rFont val="Calibri"/>
          </rPr>
          <t>The macOS system must not allow an unattended or automatic logon to the system.</t>
        </r>
      </text>
    </comment>
    <comment ref="J287" authorId="0" shapeId="0" xr:uid="{00000000-0006-0000-0B00-00004C000000}">
      <text>
        <r>
          <rPr>
            <sz val="11"/>
            <rFont val="Calibri"/>
          </rPr>
          <t>The macOS system logon window must be configured to prompt for username and password, rather than show a list of users.</t>
        </r>
      </text>
    </comment>
    <comment ref="H293" authorId="0" shapeId="0" xr:uid="{00000000-0006-0000-0B00-00004D000000}">
      <text>
        <r>
          <rPr>
            <sz val="11"/>
            <rFont val="Calibri"/>
          </rPr>
          <t>The macOS system must issue or obtain public key certificates under an appropriate certificate policy from an approved service provider.</t>
        </r>
      </text>
    </comment>
    <comment ref="I293" authorId="0" shapeId="0" xr:uid="{00000000-0006-0000-0B00-00004E000000}">
      <text>
        <r>
          <rPr>
            <sz val="11"/>
            <rFont val="Calibri"/>
          </rPr>
          <t>The macOS system must be configured to prevent displaying password hints.</t>
        </r>
      </text>
    </comment>
    <comment ref="J293" authorId="0" shapeId="0" xr:uid="{00000000-0006-0000-0B00-00004F000000}">
      <text>
        <r>
          <rPr>
            <sz val="11"/>
            <rFont val="Calibri"/>
          </rPr>
          <t>The macOS system must be configured to prevent password proximity sharing requests from nearby Apple Devices.</t>
        </r>
      </text>
    </comment>
    <comment ref="H294" authorId="0" shapeId="0" xr:uid="{00000000-0006-0000-0B00-000050000000}">
      <text>
        <r>
          <rPr>
            <sz val="11"/>
            <rFont val="Calibri"/>
          </rPr>
          <t>The macOS system must be configured to lock the user session when a smart token is removed.</t>
        </r>
      </text>
    </comment>
    <comment ref="I294" authorId="0" shapeId="0" xr:uid="{00000000-0006-0000-0B00-000051000000}">
      <text>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text>
    </comment>
    <comment ref="J294" authorId="0" shapeId="0" xr:uid="{00000000-0006-0000-0B00-000052000000}">
      <text>
        <r>
          <rPr>
            <sz val="11"/>
            <rFont val="Calibri"/>
          </rPr>
          <t>The macOS system must require individuals to be authenticated with an individual authenticator prior to using a group authenticator.</t>
        </r>
      </text>
    </comment>
    <comment ref="K294" authorId="0" shapeId="0" xr:uid="{00000000-0006-0000-0B00-000053000000}">
      <text>
        <r>
          <rPr>
            <sz val="11"/>
            <rFont val="Calibri"/>
          </rPr>
          <t>The macOS system must use multifactor authentication for local access to privileged and non-privileged accounts.</t>
        </r>
      </text>
    </comment>
    <comment ref="L294" authorId="0" shapeId="0" xr:uid="{00000000-0006-0000-0B00-000054000000}">
      <text>
        <r>
          <rPr>
            <sz val="11"/>
            <rFont val="Calibri"/>
          </rPr>
          <t>The macOS system must be configured so that the login command requires smart card authentication.</t>
        </r>
      </text>
    </comment>
    <comment ref="M294" authorId="0" shapeId="0" xr:uid="{00000000-0006-0000-0B00-000055000000}">
      <text>
        <r>
          <rPr>
            <sz val="11"/>
            <rFont val="Calibri"/>
          </rPr>
          <t>The macOS system must be configured so that the su command requires smart card authentication.</t>
        </r>
      </text>
    </comment>
    <comment ref="N294" authorId="0" shapeId="0" xr:uid="{00000000-0006-0000-0B00-000056000000}">
      <text>
        <r>
          <rPr>
            <sz val="11"/>
            <rFont val="Calibri"/>
          </rPr>
          <t>The macOS system must be configured so that the sudo command requires smart card authentication.</t>
        </r>
      </text>
    </comment>
    <comment ref="H295" authorId="0" shapeId="0" xr:uid="{00000000-0006-0000-0B00-000057000000}">
      <text>
        <r>
          <rPr>
            <sz val="11"/>
            <rFont val="Calibri"/>
          </rPr>
          <t>The macOS system must enforce the limit of three consecutive invalid logon attempts by a user before the user account is locked.</t>
        </r>
      </text>
    </comment>
    <comment ref="I295" authorId="0" shapeId="0" xr:uid="{00000000-0006-0000-0B00-000058000000}">
      <text>
        <r>
          <rPr>
            <sz val="11"/>
            <rFont val="Calibri"/>
          </rPr>
          <t>The macOS system must enforce password complexity by requiring that at least one numeric character be used.</t>
        </r>
      </text>
    </comment>
    <comment ref="J295" authorId="0" shapeId="0" xr:uid="{00000000-0006-0000-0B00-000059000000}">
      <text>
        <r>
          <rPr>
            <sz val="11"/>
            <rFont val="Calibri"/>
          </rPr>
          <t>The macOS system must enforce a 60-day maximum password lifetime restriction.</t>
        </r>
      </text>
    </comment>
    <comment ref="K295" authorId="0" shapeId="0" xr:uid="{00000000-0006-0000-0B00-00005A000000}">
      <text>
        <r>
          <rPr>
            <sz val="11"/>
            <rFont val="Calibri"/>
          </rPr>
          <t>The macOS system must prohibit password reuse for a minimum of five generations.</t>
        </r>
      </text>
    </comment>
    <comment ref="L295" authorId="0" shapeId="0" xr:uid="{00000000-0006-0000-0B00-00005B000000}">
      <text>
        <r>
          <rPr>
            <sz val="11"/>
            <rFont val="Calibri"/>
          </rPr>
          <t>The macOS system must enforce a minimum 15-character password length.</t>
        </r>
      </text>
    </comment>
    <comment ref="M295" authorId="0" shapeId="0" xr:uid="{00000000-0006-0000-0B00-00005C000000}">
      <text>
        <r>
          <rPr>
            <sz val="11"/>
            <rFont val="Calibri"/>
          </rPr>
          <t>The macOS system must enforce password complexity by requiring that at least one special character be used.</t>
        </r>
      </text>
    </comment>
    <comment ref="H296" authorId="0" shapeId="0" xr:uid="{00000000-0006-0000-0B00-00005D000000}">
      <text>
        <r>
          <rPr>
            <sz val="11"/>
            <rFont val="Calibri"/>
          </rPr>
          <t>The macOS system must enforce password complexity by requiring that at least one numeric character be used.</t>
        </r>
      </text>
    </comment>
    <comment ref="I296" authorId="0" shapeId="0" xr:uid="{00000000-0006-0000-0B00-00005E000000}">
      <text>
        <r>
          <rPr>
            <sz val="11"/>
            <rFont val="Calibri"/>
          </rPr>
          <t>The macOS system must enforce a 60-day maximum password lifetime restriction.</t>
        </r>
      </text>
    </comment>
    <comment ref="J296" authorId="0" shapeId="0" xr:uid="{00000000-0006-0000-0B00-00005F000000}">
      <text>
        <r>
          <rPr>
            <sz val="11"/>
            <rFont val="Calibri"/>
          </rPr>
          <t>The macOS system must prohibit password reuse for a minimum of five generations.</t>
        </r>
      </text>
    </comment>
    <comment ref="K296" authorId="0" shapeId="0" xr:uid="{00000000-0006-0000-0B00-000060000000}">
      <text>
        <r>
          <rPr>
            <sz val="11"/>
            <rFont val="Calibri"/>
          </rPr>
          <t>The macOS system must enforce a minimum 15-character password length.</t>
        </r>
      </text>
    </comment>
    <comment ref="L296" authorId="0" shapeId="0" xr:uid="{00000000-0006-0000-0B00-000061000000}">
      <text>
        <r>
          <rPr>
            <sz val="11"/>
            <rFont val="Calibri"/>
          </rPr>
          <t>The macOS system must enforce password complexity by requiring that at least one special character be used.</t>
        </r>
      </text>
    </comment>
    <comment ref="H308" authorId="0" shapeId="0" xr:uid="{00000000-0006-0000-0B00-000062000000}">
      <text>
        <r>
          <rPr>
            <sz val="11"/>
            <rFont val="Calibri"/>
          </rPr>
          <t>The macOS system must be configured with dedicated user accounts to decrypt the hard disk upon startup.</t>
        </r>
      </text>
    </comment>
    <comment ref="I308" authorId="0" shapeId="0" xr:uid="{00000000-0006-0000-0B00-000063000000}">
      <text>
        <r>
          <rPr>
            <sz val="11"/>
            <rFont val="Calibri"/>
          </rPr>
          <t>The macOS system must be configured to disable password forwarding for FileVault2.</t>
        </r>
      </text>
    </comment>
    <comment ref="J308" authorId="0" shapeId="0" xr:uid="{00000000-0006-0000-0B00-000064000000}">
      <text>
        <r>
          <rPr>
            <sz val="11"/>
            <rFont val="Calibri"/>
          </rPr>
          <t>The macOS system must use multifactor authentication for local access to privileged and non-privileged accounts.</t>
        </r>
      </text>
    </comment>
    <comment ref="K308" authorId="0" shapeId="0" xr:uid="{00000000-0006-0000-0B00-000065000000}">
      <text>
        <r>
          <rPr>
            <sz val="11"/>
            <rFont val="Calibri"/>
          </rPr>
          <t>The macOS system must be configured so that the login command requires smart card authentication.</t>
        </r>
      </text>
    </comment>
    <comment ref="L308" authorId="0" shapeId="0" xr:uid="{00000000-0006-0000-0B00-000066000000}">
      <text>
        <r>
          <rPr>
            <sz val="11"/>
            <rFont val="Calibri"/>
          </rPr>
          <t>The macOS system must be configured so that the su command requires smart card authentication.</t>
        </r>
      </text>
    </comment>
    <comment ref="M308" authorId="0" shapeId="0" xr:uid="{00000000-0006-0000-0B00-000067000000}">
      <text>
        <r>
          <rPr>
            <sz val="11"/>
            <rFont val="Calibri"/>
          </rPr>
          <t>The macOS system must be configured so that the sudo command requires smart card authentication.</t>
        </r>
      </text>
    </comment>
    <comment ref="N308" authorId="0" shapeId="0" xr:uid="{00000000-0006-0000-0B00-000068000000}">
      <text>
        <r>
          <rPr>
            <sz val="11"/>
            <rFont val="Calibri"/>
          </rPr>
          <t>The macOS system must be configured with the sudoers file configured to authenticate users on a per -tty basis.</t>
        </r>
      </text>
    </comment>
    <comment ref="O308" authorId="0" shapeId="0" xr:uid="{00000000-0006-0000-0B00-000069000000}">
      <text>
        <r>
          <rPr>
            <sz val="11"/>
            <rFont val="Calibri"/>
          </rPr>
          <t>The macOS system must prevent nonprivileged users from executing privileged functions to include disabling, circumventing, or altering implemented security safeguards/countermeasures.</t>
        </r>
      </text>
    </comment>
    <comment ref="H312" authorId="0" shapeId="0" xr:uid="{00000000-0006-0000-0B00-00006A000000}">
      <text>
        <r>
          <rPr>
            <sz val="11"/>
            <rFont val="Calibri"/>
          </rPr>
          <t>The macOS system must be configured with the sudoers file configured to authenticate users on a per -tty basis.</t>
        </r>
      </text>
    </comment>
    <comment ref="I312" authorId="0" shapeId="0" xr:uid="{00000000-0006-0000-0B00-00006B000000}">
      <text>
        <r>
          <rPr>
            <sz val="11"/>
            <rFont val="Calibri"/>
          </rPr>
          <t>The macOS system must prevent nonprivileged users from executing privileged functions to include disabling, circumventing, or altering implemented security safeguards/countermeasures.</t>
        </r>
      </text>
    </comment>
    <comment ref="H345" authorId="0" shapeId="0" xr:uid="{00000000-0006-0000-0B00-00006C000000}">
      <text>
        <r>
          <rPr>
            <sz val="11"/>
            <rFont val="Calibri"/>
          </rPr>
          <t>The macOS system must be configured so that log files must not contain access control lists (ACLs).</t>
        </r>
      </text>
    </comment>
    <comment ref="I345" authorId="0" shapeId="0" xr:uid="{00000000-0006-0000-0B00-00006D000000}">
      <text>
        <r>
          <rPr>
            <sz val="11"/>
            <rFont val="Calibri"/>
          </rPr>
          <t>The macOS system must be configured so that log folders must not contain access control lists (ACLs).</t>
        </r>
      </text>
    </comment>
    <comment ref="J345" authorId="0" shapeId="0" xr:uid="{00000000-0006-0000-0B00-00006E000000}">
      <text>
        <r>
          <rPr>
            <sz val="11"/>
            <rFont val="Calibri"/>
          </rPr>
          <t>The macOS system must be configured with audit log files owned by root.</t>
        </r>
      </text>
    </comment>
    <comment ref="K345" authorId="0" shapeId="0" xr:uid="{00000000-0006-0000-0B00-00006F000000}">
      <text>
        <r>
          <rPr>
            <sz val="11"/>
            <rFont val="Calibri"/>
          </rPr>
          <t>The macOS system must be configured with audit log folders owned by root.</t>
        </r>
      </text>
    </comment>
    <comment ref="L345" authorId="0" shapeId="0" xr:uid="{00000000-0006-0000-0B00-000070000000}">
      <text>
        <r>
          <rPr>
            <sz val="11"/>
            <rFont val="Calibri"/>
          </rPr>
          <t>The macOS system must be configured with audit log files group-owned by wheel.</t>
        </r>
      </text>
    </comment>
    <comment ref="M345" authorId="0" shapeId="0" xr:uid="{00000000-0006-0000-0B00-000071000000}">
      <text>
        <r>
          <rPr>
            <sz val="11"/>
            <rFont val="Calibri"/>
          </rPr>
          <t>The macOS system must be configured with audit log folders group-owned by wheel.</t>
        </r>
      </text>
    </comment>
    <comment ref="N345" authorId="0" shapeId="0" xr:uid="{00000000-0006-0000-0B00-000072000000}">
      <text>
        <r>
          <rPr>
            <sz val="11"/>
            <rFont val="Calibri"/>
          </rPr>
          <t>The macOS system must be configured with audit log files set to mode 440 or less permissive.</t>
        </r>
      </text>
    </comment>
    <comment ref="O345" authorId="0" shapeId="0" xr:uid="{00000000-0006-0000-0B00-000073000000}">
      <text>
        <r>
          <rPr>
            <sz val="11"/>
            <rFont val="Calibri"/>
          </rPr>
          <t>The macOS system must be configured with audit log folders set to mode 700 or less permissive.</t>
        </r>
      </text>
    </comment>
    <comment ref="P345" authorId="0" shapeId="0" xr:uid="{00000000-0006-0000-0B00-000074000000}">
      <text>
        <r>
          <rPr>
            <sz val="11"/>
            <rFont val="Calibri"/>
          </rPr>
          <t>The macOS system must set permissions on user home directories to prevent users from having access to read or modify another user</t>
        </r>
        <r>
          <rPr>
            <sz val="11"/>
            <color rgb="FF000000"/>
            <rFont val="Calibri"/>
          </rPr>
          <t>'</t>
        </r>
        <r>
          <rPr>
            <sz val="11"/>
            <color rgb="FF000000"/>
            <rFont val="Calibri"/>
          </rPr>
          <t>s files.</t>
        </r>
      </text>
    </comment>
    <comment ref="Q345" authorId="0" shapeId="0" xr:uid="{00000000-0006-0000-0B00-000075000000}">
      <text>
        <r>
          <rPr>
            <sz val="11"/>
            <rFont val="Calibri"/>
          </rPr>
          <t>The macOS system must be configured with system log files owned by root and group-owned by wheel or admin.</t>
        </r>
      </text>
    </comment>
    <comment ref="R345" authorId="0" shapeId="0" xr:uid="{00000000-0006-0000-0B00-000076000000}">
      <text>
        <r>
          <rPr>
            <sz val="11"/>
            <rFont val="Calibri"/>
          </rPr>
          <t>The macOS system must be configured with system log files set to mode 640 or less permissive.</t>
        </r>
      </text>
    </comment>
    <comment ref="H355" authorId="0" shapeId="0" xr:uid="{00000000-0006-0000-0B00-000077000000}">
      <text>
        <r>
          <rPr>
            <sz val="11"/>
            <rFont val="Calibri"/>
          </rPr>
          <t>The macOS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 ref="H356" authorId="0" shapeId="0" xr:uid="{00000000-0006-0000-0B00-000078000000}">
      <text>
        <r>
          <rPr>
            <sz val="11"/>
            <rFont val="Calibri"/>
          </rPr>
          <t>The macOS system must be configured so that log files must not contain access control lists (ACLs).</t>
        </r>
      </text>
    </comment>
    <comment ref="I356" authorId="0" shapeId="0" xr:uid="{00000000-0006-0000-0B00-000079000000}">
      <text>
        <r>
          <rPr>
            <sz val="11"/>
            <rFont val="Calibri"/>
          </rPr>
          <t>The macOS system must be configured so that log folders must not contain access control lists (ACLs).</t>
        </r>
      </text>
    </comment>
    <comment ref="J356" authorId="0" shapeId="0" xr:uid="{00000000-0006-0000-0B00-00007A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K356" authorId="0" shapeId="0" xr:uid="{00000000-0006-0000-0B00-00007B000000}">
      <text>
        <r>
          <rPr>
            <sz val="11"/>
            <rFont val="Calibri"/>
          </rPr>
          <t>The macOS system must monitor remote access methods and generate audit records when successful/unsuccessful attempts to access/modify privileges occur.</t>
        </r>
      </text>
    </comment>
    <comment ref="L356" authorId="0" shapeId="0" xr:uid="{00000000-0006-0000-0B00-00007C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M356" authorId="0" shapeId="0" xr:uid="{00000000-0006-0000-0B00-00007D000000}">
      <text>
        <r>
          <rPr>
            <sz val="11"/>
            <rFont val="Calibri"/>
          </rPr>
          <t>The macOS system must be configured with audit log files owned by root.</t>
        </r>
      </text>
    </comment>
    <comment ref="N356" authorId="0" shapeId="0" xr:uid="{00000000-0006-0000-0B00-00007E000000}">
      <text>
        <r>
          <rPr>
            <sz val="11"/>
            <rFont val="Calibri"/>
          </rPr>
          <t>The macOS system must be configured with audit log folders owned by root.</t>
        </r>
      </text>
    </comment>
    <comment ref="O356" authorId="0" shapeId="0" xr:uid="{00000000-0006-0000-0B00-00007F000000}">
      <text>
        <r>
          <rPr>
            <sz val="11"/>
            <rFont val="Calibri"/>
          </rPr>
          <t>The macOS system must be configured with audit log files group-owned by wheel.</t>
        </r>
      </text>
    </comment>
    <comment ref="P356" authorId="0" shapeId="0" xr:uid="{00000000-0006-0000-0B00-000080000000}">
      <text>
        <r>
          <rPr>
            <sz val="11"/>
            <rFont val="Calibri"/>
          </rPr>
          <t>The macOS system must be configured with audit log folders group-owned by wheel.</t>
        </r>
      </text>
    </comment>
    <comment ref="Q356" authorId="0" shapeId="0" xr:uid="{00000000-0006-0000-0B00-000081000000}">
      <text>
        <r>
          <rPr>
            <sz val="11"/>
            <rFont val="Calibri"/>
          </rPr>
          <t>The macOS system must be configured with audit log files set to mode 440 or less permissive.</t>
        </r>
      </text>
    </comment>
    <comment ref="R356" authorId="0" shapeId="0" xr:uid="{00000000-0006-0000-0B00-000082000000}">
      <text>
        <r>
          <rPr>
            <sz val="11"/>
            <rFont val="Calibri"/>
          </rPr>
          <t>The macOS system must be configured with audit log folders set to mode 700 or less permissive.</t>
        </r>
      </text>
    </comment>
    <comment ref="S356" authorId="0" shapeId="0" xr:uid="{00000000-0006-0000-0B00-000083000000}">
      <text>
        <r>
          <rPr>
            <sz val="11"/>
            <rFont val="Calibri"/>
          </rPr>
          <t>The macOS system must audit the enforcement actions used to restrict access associated with changes to the system.</t>
        </r>
      </text>
    </comment>
    <comment ref="T356" authorId="0" shapeId="0" xr:uid="{00000000-0006-0000-0B00-000084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U356" authorId="0" shapeId="0" xr:uid="{00000000-0006-0000-0B00-000085000000}">
      <text>
        <r>
          <rPr>
            <sz val="11"/>
            <rFont val="Calibri"/>
          </rPr>
          <t>The macOS system must be configured with system log files owned by root and group-owned by wheel or admin.</t>
        </r>
      </text>
    </comment>
    <comment ref="V356" authorId="0" shapeId="0" xr:uid="{00000000-0006-0000-0B00-000086000000}">
      <text>
        <r>
          <rPr>
            <sz val="11"/>
            <rFont val="Calibri"/>
          </rPr>
          <t>The macOS system must be configured with system log files set to mode 640 or less permissive.</t>
        </r>
      </text>
    </comment>
    <comment ref="H361" authorId="0" shapeId="0" xr:uid="{00000000-0006-0000-0B00-000087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I361" authorId="0" shapeId="0" xr:uid="{00000000-0006-0000-0B00-000088000000}">
      <text>
        <r>
          <rPr>
            <sz val="11"/>
            <rFont val="Calibri"/>
          </rPr>
          <t>The macOS system must monitor remote access methods and generate audit records when successful/unsuccessful attempts to access/modify privileges occur.</t>
        </r>
      </text>
    </comment>
    <comment ref="J361" authorId="0" shapeId="0" xr:uid="{00000000-0006-0000-0B00-000089000000}">
      <text>
        <r>
          <rPr>
            <sz val="11"/>
            <rFont val="Calibri"/>
          </rPr>
          <t>The macOS system must audit the enforcement actions used to restrict access associated with changes to the system.</t>
        </r>
      </text>
    </comment>
    <comment ref="K361" authorId="0" shapeId="0" xr:uid="{00000000-0006-0000-0B00-00008A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H363" authorId="0" shapeId="0" xr:uid="{00000000-0006-0000-0B00-00008B000000}">
      <text>
        <r>
          <rPr>
            <sz val="11"/>
            <rFont val="Calibri"/>
          </rPr>
          <t>The macOS system must shut down by default upon audit failure (unless availability is an overriding concern).</t>
        </r>
      </text>
    </comment>
    <comment ref="I363" authorId="0" shapeId="0" xr:uid="{00000000-0006-0000-0B00-00008C000000}">
      <text>
        <r>
          <rPr>
            <sz val="11"/>
            <rFont val="Calibri"/>
          </rPr>
          <t>The macOS system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text>
    </comment>
    <comment ref="J363" authorId="0" shapeId="0" xr:uid="{00000000-0006-0000-0B00-00008D000000}">
      <text>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text>
    </comment>
    <comment ref="K363" authorId="0" shapeId="0" xr:uid="{00000000-0006-0000-0B00-00008E000000}">
      <text>
        <r>
          <rPr>
            <sz val="11"/>
            <rFont val="Calibri"/>
          </rPr>
          <t>The macOS system must provide an immediate real-time alert to the System Administrator (SA) and Information System Security Officer (ISSO), at a minimum, of all audit failure events requiring real-time alerts.</t>
        </r>
      </text>
    </comment>
    <comment ref="H442" authorId="0" shapeId="0" xr:uid="{00000000-0006-0000-0B00-00008F000000}">
      <text>
        <r>
          <rPr>
            <sz val="11"/>
            <rFont val="Calibri"/>
          </rPr>
          <t>The macOS system must be configured to disable the iCloud Calendar services.</t>
        </r>
      </text>
    </comment>
    <comment ref="I442" authorId="0" shapeId="0" xr:uid="{00000000-0006-0000-0B00-000090000000}">
      <text>
        <r>
          <rPr>
            <sz val="11"/>
            <rFont val="Calibri"/>
          </rPr>
          <t>The macOS system must be configured to disable the iCloud Reminders services.</t>
        </r>
      </text>
    </comment>
    <comment ref="J442" authorId="0" shapeId="0" xr:uid="{00000000-0006-0000-0B00-000091000000}">
      <text>
        <r>
          <rPr>
            <sz val="11"/>
            <rFont val="Calibri"/>
          </rPr>
          <t>The macOS system must be configured to disable iCloud Address Book services.</t>
        </r>
      </text>
    </comment>
    <comment ref="K442" authorId="0" shapeId="0" xr:uid="{00000000-0006-0000-0B00-000092000000}">
      <text>
        <r>
          <rPr>
            <sz val="11"/>
            <rFont val="Calibri"/>
          </rPr>
          <t>The macOS system must be configured to disable the Mail iCloud services.</t>
        </r>
      </text>
    </comment>
    <comment ref="L442" authorId="0" shapeId="0" xr:uid="{00000000-0006-0000-0B00-000093000000}">
      <text>
        <r>
          <rPr>
            <sz val="11"/>
            <rFont val="Calibri"/>
          </rPr>
          <t>The macOS system must be configured to disable the iCloud Notes services.</t>
        </r>
      </text>
    </comment>
    <comment ref="M442" authorId="0" shapeId="0" xr:uid="{00000000-0006-0000-0B00-000094000000}">
      <text>
        <r>
          <rPr>
            <sz val="11"/>
            <rFont val="Calibri"/>
          </rPr>
          <t>The macOS system must disable iCloud Keychain synchronization.</t>
        </r>
      </text>
    </comment>
    <comment ref="N442" authorId="0" shapeId="0" xr:uid="{00000000-0006-0000-0B00-000095000000}">
      <text>
        <r>
          <rPr>
            <sz val="11"/>
            <rFont val="Calibri"/>
          </rPr>
          <t>The macOS system must disable iCloud document synchronization.</t>
        </r>
      </text>
    </comment>
    <comment ref="O442" authorId="0" shapeId="0" xr:uid="{00000000-0006-0000-0B00-000096000000}">
      <text>
        <r>
          <rPr>
            <sz val="11"/>
            <rFont val="Calibri"/>
          </rPr>
          <t>The macOS system must disable iCloud bookmark synchronization.</t>
        </r>
      </text>
    </comment>
    <comment ref="P442" authorId="0" shapeId="0" xr:uid="{00000000-0006-0000-0B00-000097000000}">
      <text>
        <r>
          <rPr>
            <sz val="11"/>
            <rFont val="Calibri"/>
          </rPr>
          <t>The macOS system must disable iCloud photo library.</t>
        </r>
      </text>
    </comment>
  </commentList>
</comments>
</file>

<file path=xl/sharedStrings.xml><?xml version="1.0" encoding="utf-8"?>
<sst xmlns="http://schemas.openxmlformats.org/spreadsheetml/2006/main" count="12722" uniqueCount="6223">
  <si>
    <t>Id</t>
  </si>
  <si>
    <t>Title</t>
  </si>
  <si>
    <t>Severity</t>
  </si>
  <si>
    <t>MoSCoW</t>
  </si>
  <si>
    <t>OpsImpact</t>
  </si>
  <si>
    <t>Phase</t>
  </si>
  <si>
    <t>ImplStatus</t>
  </si>
  <si>
    <t>Notes</t>
  </si>
  <si>
    <t>Remediation</t>
  </si>
  <si>
    <t>Description</t>
  </si>
  <si>
    <t>Audit</t>
  </si>
  <si>
    <t>Status</t>
  </si>
  <si>
    <t>LogID</t>
  </si>
  <si>
    <t>V-252436</t>
  </si>
  <si>
    <r>
      <rPr>
        <sz val="11"/>
        <rFont val="Calibri"/>
      </rPr>
      <t>The macOS system must be configured to prevent Apple Watch from terminating a session lock.</t>
    </r>
  </si>
  <si>
    <t>CAT II (Medium)</t>
  </si>
  <si>
    <t>Unassigned</t>
  </si>
  <si>
    <t>Unassessed</t>
  </si>
  <si>
    <t>Pending</t>
  </si>
  <si>
    <t/>
  </si>
  <si>
    <r>
      <rPr>
        <sz val="11"/>
        <color rgb="FF000000"/>
        <rFont val="Calibri"/>
      </rPr>
      <t>This setting is enforced using the “Restrictions Policy" configuration profile.</t>
    </r>
  </si>
  <si>
    <r>
      <rPr>
        <sz val="11"/>
        <color rgb="FF000000"/>
        <rFont val="Calibri"/>
      </rPr>
      <t>Users must be prompted to enter their passwords when unlocking the screen saver. The screen saver acts as a session lock and prevents unauthorized users from accessing the current user's account.</t>
    </r>
  </si>
  <si>
    <r>
      <rPr>
        <sz val="11"/>
        <color rgb="FF000000"/>
        <rFont val="Calibri"/>
      </rPr>
      <t>To check if the system is configured to prevent Apple Watch from terminating a session lock, run the following command:</t>
    </r>
    <r>
      <rPr>
        <sz val="11"/>
        <color rgb="FF000000"/>
        <rFont val="Calibri"/>
      </rPr>
      <t xml:space="preserve">
</t>
    </r>
    <r>
      <rPr>
        <sz val="11"/>
        <color rgb="FF000000"/>
        <rFont val="Calibri"/>
      </rPr>
      <t>/usr/sbin/system_profiler SPConfigurationProfileDataType | /usr/bin/grep "allowAutoUnlock"</t>
    </r>
    <r>
      <rPr>
        <sz val="11"/>
        <color rgb="FF000000"/>
        <rFont val="Calibri"/>
      </rPr>
      <t xml:space="preserve">
</t>
    </r>
    <r>
      <rPr>
        <sz val="11"/>
        <color rgb="FF000000"/>
        <rFont val="Calibri"/>
      </rPr>
      <t>allowAutoUnlock = 0;</t>
    </r>
    <r>
      <rPr>
        <sz val="11"/>
        <color rgb="FF000000"/>
        <rFont val="Calibri"/>
      </rPr>
      <t xml:space="preserve">
</t>
    </r>
    <r>
      <rPr>
        <sz val="11"/>
        <color rgb="FF000000"/>
        <rFont val="Calibri"/>
      </rPr>
      <t>If there is no result or "allowAutoUnlock" is not set to "0", this is a finding.</t>
    </r>
  </si>
  <si>
    <t>V-252437</t>
  </si>
  <si>
    <r>
      <rPr>
        <sz val="11"/>
        <rFont val="Calibri"/>
      </rPr>
      <t>The macOS system must retain the session lock until the user reestablishes access using established identification and authentication procedures.</t>
    </r>
  </si>
  <si>
    <r>
      <rPr>
        <sz val="11"/>
        <color rgb="FF000000"/>
        <rFont val="Calibri"/>
      </rPr>
      <t>This setting is enforced using the "Login Window Policy" configuration profile.</t>
    </r>
  </si>
  <si>
    <r>
      <rPr>
        <sz val="11"/>
        <color rgb="FF000000"/>
        <rFont val="Calibri"/>
      </rPr>
      <t>To check if the system will prompt users to enter their passwords to unlock the screen saver, run the following command:</t>
    </r>
    <r>
      <rPr>
        <sz val="11"/>
        <color rgb="FF000000"/>
        <rFont val="Calibri"/>
      </rPr>
      <t xml:space="preserve">
</t>
    </r>
    <r>
      <rPr>
        <sz val="11"/>
        <color rgb="FF000000"/>
        <rFont val="Calibri"/>
      </rPr>
      <t>/usr/sbin/system_profiler SPConfigurationProfileDataType | /usr/bin/grep askForPassword</t>
    </r>
    <r>
      <rPr>
        <sz val="11"/>
        <color rgb="FF000000"/>
        <rFont val="Calibri"/>
      </rPr>
      <t xml:space="preserve">
</t>
    </r>
    <r>
      <rPr>
        <sz val="11"/>
        <color rgb="FF000000"/>
        <rFont val="Calibri"/>
      </rPr>
      <t>If there is no result, or if "askForPassword" is not set to "1", this is a finding.</t>
    </r>
  </si>
  <si>
    <t>V-252438</t>
  </si>
  <si>
    <r>
      <rPr>
        <sz val="11"/>
        <rFont val="Calibri"/>
      </rPr>
      <t>The macOS system must initiate the session lock no more than five seconds after a screen saver is started.</t>
    </r>
  </si>
  <si>
    <r>
      <rPr>
        <sz val="11"/>
        <color rgb="FF000000"/>
        <rFont val="Calibri"/>
      </rPr>
      <t>A screen saver must be enabled and set to require a password to unlock. An excessive grace period impacts the ability for a session to be truly locked, requiring authentication to unlock.</t>
    </r>
  </si>
  <si>
    <r>
      <rPr>
        <sz val="11"/>
        <color rgb="FF000000"/>
        <rFont val="Calibri"/>
      </rPr>
      <t>To check if the system will prompt users to enter their passwords to unlock the screen saver, run the following command:</t>
    </r>
    <r>
      <rPr>
        <sz val="11"/>
        <color rgb="FF000000"/>
        <rFont val="Calibri"/>
      </rPr>
      <t xml:space="preserve">
</t>
    </r>
    <r>
      <rPr>
        <sz val="11"/>
        <color rgb="FF000000"/>
        <rFont val="Calibri"/>
      </rPr>
      <t>/usr/sbin/system_profiler SPConfigurationProfileDataType | /usr/bin/grep askForPasswordDelay</t>
    </r>
    <r>
      <rPr>
        <sz val="11"/>
        <color rgb="FF000000"/>
        <rFont val="Calibri"/>
      </rPr>
      <t xml:space="preserve">
</t>
    </r>
    <r>
      <rPr>
        <sz val="11"/>
        <color rgb="FF000000"/>
        <rFont val="Calibri"/>
      </rPr>
      <t>If there is no result, or if "askForPasswordDelay" is not set to "5" or less, this is a finding.</t>
    </r>
  </si>
  <si>
    <t>V-252439</t>
  </si>
  <si>
    <r>
      <rPr>
        <sz val="11"/>
        <rFont val="Calibri"/>
      </rPr>
      <t>The macOS system must initiate a session lock after a 15-minute period of inactivity.</t>
    </r>
  </si>
  <si>
    <r>
      <rPr>
        <sz val="11"/>
        <color rgb="FF000000"/>
        <rFont val="Calibri"/>
      </rPr>
      <t>A screen saver must be enabled and set to require a password to unlock. The timeout should be set to 15 minutes of inactivity. This mitigates the risk that a user might forget to manually lock the screen before stepping away from the computer.</t>
    </r>
    <r>
      <rPr>
        <sz val="11"/>
        <color rgb="FF000000"/>
        <rFont val="Calibri"/>
      </rPr>
      <t xml:space="preserve">
</t>
    </r>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</si>
  <si>
    <r>
      <rPr>
        <sz val="11"/>
        <color rgb="FF000000"/>
        <rFont val="Calibri"/>
      </rPr>
      <t>To check if the system has a configuration profile configured to enable the screen saver after a time-out period, run the following command:</t>
    </r>
    <r>
      <rPr>
        <sz val="11"/>
        <color rgb="FF000000"/>
        <rFont val="Calibri"/>
      </rPr>
      <t xml:space="preserve">
</t>
    </r>
    <r>
      <rPr>
        <sz val="11"/>
        <color rgb="FF000000"/>
        <rFont val="Calibri"/>
      </rPr>
      <t>/usr/sbin/system_profiler SPConfigurationProfileDataType | /usr/bin/grep loginWindowIdleTime</t>
    </r>
    <r>
      <rPr>
        <sz val="11"/>
        <color rgb="FF000000"/>
        <rFont val="Calibri"/>
      </rPr>
      <t xml:space="preserve">
</t>
    </r>
    <r>
      <rPr>
        <sz val="11"/>
        <color rgb="FF000000"/>
        <rFont val="Calibri"/>
      </rPr>
      <t>If there is no result, or if "loginWindowIdleTime" is not set to "900" seconds or less, this is a finding.</t>
    </r>
  </si>
  <si>
    <t>V-252440</t>
  </si>
  <si>
    <r>
      <rPr>
        <sz val="11"/>
        <rFont val="Calibri"/>
      </rPr>
      <t>The macOS system must be configured to lock the user session when a smart token is removed.</t>
    </r>
  </si>
  <si>
    <r>
      <rPr>
        <sz val="11"/>
        <color rgb="FF000000"/>
        <rFont val="Calibri"/>
      </rPr>
      <t xml:space="preserve">This setting is enforced using the "Smart Card Policy" configuration profile. </t>
    </r>
    <r>
      <rPr>
        <sz val="11"/>
        <color rgb="FF000000"/>
        <rFont val="Calibri"/>
      </rPr>
      <t xml:space="preserve">
</t>
    </r>
    <r>
      <rPr>
        <sz val="11"/>
        <color rgb="FF000000"/>
        <rFont val="Calibri"/>
      </rPr>
      <t>Note: Before applying the "Smart Card Policy", the supplemental guidance provided with the STIG should be consulted to ensure continued access to the operating system.</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</si>
  <si>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operating systems need to provide users with the ability to manually invoke a session lock so users may secure their session should they need to temporarily vacate the immediate physical vicinity.</t>
    </r>
  </si>
  <si>
    <r>
      <rPr>
        <sz val="11"/>
        <color rgb="FF000000"/>
        <rFont val="Calibri"/>
      </rPr>
      <t>To check if support for session locking with removal of a token is enabled, run the following command:</t>
    </r>
    <r>
      <rPr>
        <sz val="11"/>
        <color rgb="FF000000"/>
        <rFont val="Calibri"/>
      </rPr>
      <t xml:space="preserve">
</t>
    </r>
    <r>
      <rPr>
        <sz val="11"/>
        <color rgb="FF000000"/>
        <rFont val="Calibri"/>
      </rPr>
      <t>/usr/sbin/system_profiler SPConfigurationProfileDataType | /usr/bin/grep "tokenRemovalAction = 1;"</t>
    </r>
    <r>
      <rPr>
        <sz val="11"/>
        <color rgb="FF000000"/>
        <rFont val="Calibri"/>
      </rPr>
      <t xml:space="preserve">
</t>
    </r>
    <r>
      <rPr>
        <sz val="11"/>
        <color rgb="FF000000"/>
        <rFont val="Calibri"/>
      </rPr>
      <t>If there is no result, this is a finding.</t>
    </r>
  </si>
  <si>
    <t>V-252441</t>
  </si>
  <si>
    <r>
      <rPr>
        <sz val="11"/>
        <rFont val="Calibri"/>
      </rPr>
      <t>The macOS system must conceal, via the session lock, information previously visible on the display with a publicly viewable image.</t>
    </r>
  </si>
  <si>
    <t>CAT III (Low)</t>
  </si>
  <si>
    <r>
      <rPr>
        <sz val="11"/>
        <color rgb="FF000000"/>
        <rFont val="Calibri"/>
      </rPr>
      <t>A default screen saver must be configured for all users, as the screen saver will act as a session time-out lock for the system and must conceal the contents of the screen from unauthorized users. The screen saver must not display any sensitive information or reveal the contents of the locked session screen. Publicly viewable images can include static or dynamic images such as patterns used with screen savers, photographic images, solid colors, a clock, a battery life indicator, or a blank screen.</t>
    </r>
  </si>
  <si>
    <r>
      <rPr>
        <sz val="11"/>
        <color rgb="FF000000"/>
        <rFont val="Calibri"/>
      </rPr>
      <t>To view the currently selected screen saver for the logged-on user, run the following command:</t>
    </r>
    <r>
      <rPr>
        <sz val="11"/>
        <color rgb="FF000000"/>
        <rFont val="Calibri"/>
      </rPr>
      <t xml:space="preserve">
</t>
    </r>
    <r>
      <rPr>
        <sz val="11"/>
        <color rgb="FF000000"/>
        <rFont val="Calibri"/>
      </rPr>
      <t>/usr/sbin/system_profiler SPConfigurationProfileDataType | /usr/bin/grep loginWindowModulePath</t>
    </r>
    <r>
      <rPr>
        <sz val="11"/>
        <color rgb="FF000000"/>
        <rFont val="Calibri"/>
      </rPr>
      <t xml:space="preserve">
</t>
    </r>
    <r>
      <rPr>
        <sz val="11"/>
        <color rgb="FF000000"/>
        <rFont val="Calibri"/>
      </rPr>
      <t>If there is no result or defined "modulePath", this is a finding.</t>
    </r>
  </si>
  <si>
    <t>V-252442</t>
  </si>
  <si>
    <r>
      <rPr>
        <sz val="11"/>
        <rFont val="Calibri"/>
      </rPr>
      <t>The macOS system must be configured to disable hot corners.</t>
    </r>
  </si>
  <si>
    <r>
      <rPr>
        <sz val="11"/>
        <color rgb="FF000000"/>
        <rFont val="Calibri"/>
      </rPr>
      <t>This setting is enforced using the "Custom Policy" configuration profile.</t>
    </r>
  </si>
  <si>
    <r>
      <rPr>
        <sz val="11"/>
        <color rgb="FF000000"/>
        <rFont val="Calibri"/>
      </rPr>
      <t>Although hot corners can be used to initiate a session lock or launch useful applications, they can also be configured to disable an automatic session lock from initiating. Such a configuration introduces the risk that a user might forget to manually lock the screen before stepping away from the computer.</t>
    </r>
  </si>
  <si>
    <r>
      <rPr>
        <sz val="11"/>
        <color rgb="FF000000"/>
        <rFont val="Calibri"/>
      </rPr>
      <t>To check if the system is configured to disable hot corners, run the following commands:</t>
    </r>
    <r>
      <rPr>
        <sz val="11"/>
        <color rgb="FF000000"/>
        <rFont val="Calibri"/>
      </rPr>
      <t xml:space="preserve">
</t>
    </r>
    <r>
      <rPr>
        <sz val="11"/>
        <color rgb="FF000000"/>
        <rFont val="Calibri"/>
      </rPr>
      <t>/usr/sbin/system_profiler SPConfigurationProfileDataType | /usr/bin/grep wvous</t>
    </r>
    <r>
      <rPr>
        <sz val="11"/>
        <color rgb="FF000000"/>
        <rFont val="Calibri"/>
      </rPr>
      <t xml:space="preserve">
</t>
    </r>
    <r>
      <rPr>
        <sz val="11"/>
        <color rgb="FF000000"/>
        <rFont val="Calibri"/>
      </rPr>
      <t>If the return is null, or does not equal:</t>
    </r>
    <r>
      <rPr>
        <sz val="11"/>
        <color rgb="FF000000"/>
        <rFont val="Calibri"/>
      </rPr>
      <t xml:space="preserve">
</t>
    </r>
    <r>
      <rPr>
        <sz val="11"/>
        <color rgb="FF000000"/>
        <rFont val="Calibri"/>
      </rPr>
      <t>"wvous-bl-corner = 0</t>
    </r>
    <r>
      <rPr>
        <sz val="11"/>
        <color rgb="FF000000"/>
        <rFont val="Calibri"/>
      </rPr>
      <t xml:space="preserve">
</t>
    </r>
    <r>
      <rPr>
        <sz val="11"/>
        <color rgb="FF000000"/>
        <rFont val="Calibri"/>
      </rPr>
      <t>wvous-br-corner = 0;</t>
    </r>
    <r>
      <rPr>
        <sz val="11"/>
        <color rgb="FF000000"/>
        <rFont val="Calibri"/>
      </rPr>
      <t xml:space="preserve">
</t>
    </r>
    <r>
      <rPr>
        <sz val="11"/>
        <color rgb="FF000000"/>
        <rFont val="Calibri"/>
      </rPr>
      <t>wvous-tl-corner = 0;</t>
    </r>
    <r>
      <rPr>
        <sz val="11"/>
        <color rgb="FF000000"/>
        <rFont val="Calibri"/>
      </rPr>
      <t xml:space="preserve">
</t>
    </r>
    <r>
      <rPr>
        <sz val="11"/>
        <color rgb="FF000000"/>
        <rFont val="Calibri"/>
      </rPr>
      <t xml:space="preserve">wvous-tr-corner = 0;" </t>
    </r>
    <r>
      <rPr>
        <sz val="11"/>
        <color rgb="FF000000"/>
        <rFont val="Calibri"/>
      </rPr>
      <t xml:space="preserve">
</t>
    </r>
    <r>
      <rPr>
        <sz val="11"/>
        <color rgb="FF000000"/>
        <rFont val="Calibri"/>
      </rPr>
      <t>this is a finding.</t>
    </r>
  </si>
  <si>
    <t>V-252444</t>
  </si>
  <si>
    <r>
      <rPr>
        <sz val="11"/>
        <rFont val="Calibri"/>
      </rPr>
      <t>The macOS system must automatically remove or disable temporary and emergency user accounts after 72 hours.</t>
    </r>
  </si>
  <si>
    <r>
      <rPr>
        <sz val="11"/>
        <color rgb="FF000000"/>
        <rFont val="Calibri"/>
      </rPr>
      <t>This setting may be enforced using local policy or by a directory service.</t>
    </r>
    <r>
      <rPr>
        <sz val="11"/>
        <color rgb="FF000000"/>
        <rFont val="Calibri"/>
      </rPr>
      <t xml:space="preserve">
</t>
    </r>
    <r>
      <rPr>
        <sz val="11"/>
        <color rgb="FF000000"/>
        <rFont val="Calibri"/>
      </rPr>
      <t>To set local policy to disable a temporary or emergency user, create a plain text file containing the following:</t>
    </r>
    <r>
      <rPr>
        <sz val="11"/>
        <color rgb="FF000000"/>
        <rFont val="Calibri"/>
      </rPr>
      <t xml:space="preserve">
</t>
    </r>
    <r>
      <rPr>
        <sz val="11"/>
        <color rgb="FF000000"/>
        <rFont val="Calibri"/>
      </rPr>
      <t xml:space="preserve">   &lt;dict&gt;</t>
    </r>
    <r>
      <rPr>
        <sz val="11"/>
        <color rgb="FF000000"/>
        <rFont val="Calibri"/>
      </rPr>
      <t xml:space="preserve">
</t>
    </r>
    <r>
      <rPr>
        <sz val="11"/>
        <color rgb="FF000000"/>
        <rFont val="Calibri"/>
      </rPr>
      <t xml:space="preserve">     &lt;key&gt;policyCategoryAuthentication&lt;/key&gt;</t>
    </r>
    <r>
      <rPr>
        <sz val="11"/>
        <color rgb="FF000000"/>
        <rFont val="Calibri"/>
      </rPr>
      <t xml:space="preserve">
</t>
    </r>
    <r>
      <rPr>
        <sz val="11"/>
        <color rgb="FF000000"/>
        <rFont val="Calibri"/>
      </rPr>
      <t xml:space="preserve">     &lt;array&gt;</t>
    </r>
    <r>
      <rPr>
        <sz val="11"/>
        <color rgb="FF000000"/>
        <rFont val="Calibri"/>
      </rPr>
      <t xml:space="preserve">
</t>
    </r>
    <r>
      <rPr>
        <sz val="11"/>
        <color rgb="FF000000"/>
        <rFont val="Calibri"/>
      </rPr>
      <t xml:space="preserve">       &lt;dict&gt;</t>
    </r>
    <r>
      <rPr>
        <sz val="11"/>
        <color rgb="FF000000"/>
        <rFont val="Calibri"/>
      </rPr>
      <t xml:space="preserve">
</t>
    </r>
    <r>
      <rPr>
        <sz val="11"/>
        <color rgb="FF000000"/>
        <rFont val="Calibri"/>
      </rPr>
      <t xml:space="preserve">         &lt;key&gt;policyContent&lt;/key&gt;</t>
    </r>
    <r>
      <rPr>
        <sz val="11"/>
        <color rgb="FF000000"/>
        <rFont val="Calibri"/>
      </rPr>
      <t xml:space="preserve">
</t>
    </r>
    <r>
      <rPr>
        <sz val="11"/>
        <color rgb="FF000000"/>
        <rFont val="Calibri"/>
      </rPr>
      <t xml:space="preserve">         &lt;string&gt;policyAttributeCurrentTime &amp;lt; policyAttributeCreationTime+259299&lt;/string&gt;</t>
    </r>
    <r>
      <rPr>
        <sz val="11"/>
        <color rgb="FF000000"/>
        <rFont val="Calibri"/>
      </rPr>
      <t xml:space="preserve">
</t>
    </r>
    <r>
      <rPr>
        <sz val="11"/>
        <color rgb="FF000000"/>
        <rFont val="Calibri"/>
      </rPr>
      <t xml:space="preserve">         &lt;key&gt;policyIdentifier&lt;/key&gt;</t>
    </r>
    <r>
      <rPr>
        <sz val="11"/>
        <color rgb="FF000000"/>
        <rFont val="Calibri"/>
      </rPr>
      <t xml:space="preserve">
</t>
    </r>
    <r>
      <rPr>
        <sz val="11"/>
        <color rgb="FF000000"/>
        <rFont val="Calibri"/>
      </rPr>
      <t xml:space="preserve">         &lt;string&gt;Disable Tmp Accounts &lt;/string&gt;</t>
    </r>
    <r>
      <rPr>
        <sz val="11"/>
        <color rgb="FF000000"/>
        <rFont val="Calibri"/>
      </rPr>
      <t xml:space="preserve">
</t>
    </r>
    <r>
      <rPr>
        <sz val="11"/>
        <color rgb="FF000000"/>
        <rFont val="Calibri"/>
      </rPr>
      <t xml:space="preserve">       &lt;/dict&gt;</t>
    </r>
    <r>
      <rPr>
        <sz val="11"/>
        <color rgb="FF000000"/>
        <rFont val="Calibri"/>
      </rPr>
      <t xml:space="preserve">
</t>
    </r>
    <r>
      <rPr>
        <sz val="11"/>
        <color rgb="FF000000"/>
        <rFont val="Calibri"/>
      </rPr>
      <t xml:space="preserve">     &lt;/array&gt;</t>
    </r>
    <r>
      <rPr>
        <sz val="11"/>
        <color rgb="FF000000"/>
        <rFont val="Calibri"/>
      </rPr>
      <t xml:space="preserve">
</t>
    </r>
    <r>
      <rPr>
        <sz val="11"/>
        <color rgb="FF000000"/>
        <rFont val="Calibri"/>
      </rPr>
      <t xml:space="preserve">   &lt;/dict&gt;</t>
    </r>
    <r>
      <rPr>
        <sz val="11"/>
        <color rgb="FF000000"/>
        <rFont val="Calibri"/>
      </rPr>
      <t xml:space="preserve">
</t>
    </r>
    <r>
      <rPr>
        <sz val="11"/>
        <color rgb="FF000000"/>
        <rFont val="Calibri"/>
      </rPr>
      <t>After saving the file and exiting to the command prompt, run the following command to load the new policy file, substituting the correct user name in place of "username" and the path to the file in place of "/path/to/file".</t>
    </r>
    <r>
      <rPr>
        <sz val="11"/>
        <color rgb="FF000000"/>
        <rFont val="Calibri"/>
      </rPr>
      <t xml:space="preserve">
</t>
    </r>
    <r>
      <rPr>
        <sz val="11"/>
        <color rgb="FF000000"/>
        <rFont val="Calibri"/>
      </rPr>
      <t>/usr/bin/sudo /usr/bin/pwpolicy -u username setaccountpolicies /path/to/file</t>
    </r>
  </si>
  <si>
    <r>
      <rPr>
        <sz val="11"/>
        <color rgb="FF000000"/>
        <rFont val="Calibri"/>
      </rPr>
      <t>If temporary user accounts remain active when no longer needed or for an excessive period, these accounts may be targeted by attackers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operating system must be configured to automatically terminate these types of accounts after a DoD-defined time period of 72 hours.</t>
    </r>
    <r>
      <rPr>
        <sz val="11"/>
        <color rgb="FF000000"/>
        <rFont val="Calibri"/>
      </rPr>
      <t xml:space="preserve">
</t>
    </r>
    <r>
      <rPr>
        <sz val="11"/>
        <color rgb="FF000000"/>
        <rFont val="Calibri"/>
      </rPr>
      <t>Emergency administrator accounts are privileged accounts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t>
    </r>
    <r>
      <rPr>
        <sz val="11"/>
        <color rgb="FF000000"/>
        <rFont val="Calibri"/>
      </rPr>
      <t xml:space="preserve">
</t>
    </r>
    <r>
      <rPr>
        <sz val="11"/>
        <color rgb="FF000000"/>
        <rFont val="Calibri"/>
      </rPr>
      <t>Emergency administrator accounts are different from infrequently used accounts (i.e., local logon accounts used by system administrators when network or normal logon/access is not available). Infrequently used accounts also remain available and are not subject to automatic termination dates. However, an emergency administrator account is normally a different account created for use by vendors or system maintainers.</t>
    </r>
    <r>
      <rPr>
        <sz val="11"/>
        <color rgb="FF000000"/>
        <rFont val="Calibri"/>
      </rPr>
      <t xml:space="preserve">
</t>
    </r>
    <r>
      <rPr>
        <sz val="11"/>
        <color rgb="FF000000"/>
        <rFont val="Calibri"/>
      </rPr>
      <t>To address access requirements, many operating systems may be integrated with enterprise-level authentication/access mechanisms that meet or exceed access control policy requirements.</t>
    </r>
    <r>
      <rPr>
        <sz val="11"/>
        <color rgb="FF000000"/>
        <rFont val="Calibri"/>
      </rPr>
      <t xml:space="preserve">
</t>
    </r>
    <r>
      <rPr>
        <sz val="11"/>
        <color rgb="FF000000"/>
        <rFont val="Calibri"/>
      </rPr>
      <t>Satisfies: SRG-OS-000002-GPOS-00002, SRG-OS-000123-GPOS-00064</t>
    </r>
  </si>
  <si>
    <r>
      <rPr>
        <sz val="11"/>
        <color rgb="FF000000"/>
        <rFont val="Calibri"/>
      </rPr>
      <t xml:space="preserve">Verify if a password policy is enforced by a directory service by asking the System Administrator (SA) or Information System Security Officer (ISSO). </t>
    </r>
    <r>
      <rPr>
        <sz val="11"/>
        <color rgb="FF000000"/>
        <rFont val="Calibri"/>
      </rPr>
      <t xml:space="preserve">
</t>
    </r>
    <r>
      <rPr>
        <sz val="11"/>
        <color rgb="FF000000"/>
        <rFont val="Calibri"/>
      </rPr>
      <t xml:space="preserve">If no policy is enforced by a directory service, a password policy can be set with the "pwpolicy" utility. The variable names may vary depending on how the policy was set. </t>
    </r>
    <r>
      <rPr>
        <sz val="11"/>
        <color rgb="FF000000"/>
        <rFont val="Calibri"/>
      </rPr>
      <t xml:space="preserve">
</t>
    </r>
    <r>
      <rPr>
        <sz val="11"/>
        <color rgb="FF000000"/>
        <rFont val="Calibri"/>
      </rPr>
      <t>If there are no temporary or emergency accounts defined on the system, this is Not Applicable.</t>
    </r>
    <r>
      <rPr>
        <sz val="11"/>
        <color rgb="FF000000"/>
        <rFont val="Calibri"/>
      </rPr>
      <t xml:space="preserve">
</t>
    </r>
    <r>
      <rPr>
        <sz val="11"/>
        <color rgb="FF000000"/>
        <rFont val="Calibri"/>
      </rPr>
      <t>To check if the password policy is configured to disable a temporary or emergency account after 72 hours, run the following command to output the password policy to the screen, substituting the correct user name in place of username:</t>
    </r>
    <r>
      <rPr>
        <sz val="11"/>
        <color rgb="FF000000"/>
        <rFont val="Calibri"/>
      </rPr>
      <t xml:space="preserve">
</t>
    </r>
    <r>
      <rPr>
        <sz val="11"/>
        <color rgb="FF000000"/>
        <rFont val="Calibri"/>
      </rPr>
      <t>/usr/bin/sudo /usr/bin/pwpolicy -u username getaccountpolicies | tail -n +2</t>
    </r>
    <r>
      <rPr>
        <sz val="11"/>
        <color rgb="FF000000"/>
        <rFont val="Calibri"/>
      </rPr>
      <t xml:space="preserve">
</t>
    </r>
    <r>
      <rPr>
        <sz val="11"/>
        <color rgb="FF000000"/>
        <rFont val="Calibri"/>
      </rPr>
      <t>If there is no output, and password policy is not controlled by a directory service, this is a finding.</t>
    </r>
    <r>
      <rPr>
        <sz val="11"/>
        <color rgb="FF000000"/>
        <rFont val="Calibri"/>
      </rPr>
      <t xml:space="preserve">
</t>
    </r>
    <r>
      <rPr>
        <sz val="11"/>
        <color rgb="FF000000"/>
        <rFont val="Calibri"/>
      </rPr>
      <t>Otherwise, look for the line "&lt;key&gt;policyCategoryAuthentication&lt;/key&gt;".</t>
    </r>
    <r>
      <rPr>
        <sz val="11"/>
        <color rgb="FF000000"/>
        <rFont val="Calibri"/>
      </rPr>
      <t xml:space="preserve">
</t>
    </r>
    <r>
      <rPr>
        <sz val="11"/>
        <color rgb="FF000000"/>
        <rFont val="Calibri"/>
      </rPr>
      <t>In the array that follows, there should be a &lt;dict&gt; section that contains a check &lt;string&gt; that allows users to log in if "policyAttributeCurrentTime" is less than the result of adding "policyAttributeCreationTime" to 72 hours (259299 seconds). The check might use a variable defined in its "policyParameters" section.</t>
    </r>
    <r>
      <rPr>
        <sz val="11"/>
        <color rgb="FF000000"/>
        <rFont val="Calibri"/>
      </rPr>
      <t xml:space="preserve">
</t>
    </r>
    <r>
      <rPr>
        <sz val="11"/>
        <color rgb="FF000000"/>
        <rFont val="Calibri"/>
      </rPr>
      <t>If the check does not exist or if the check adds too great an amount of time to "policyAttributeCreationTime", this is a finding.</t>
    </r>
  </si>
  <si>
    <t>V-252445</t>
  </si>
  <si>
    <r>
      <rPr>
        <sz val="11"/>
        <rFont val="Calibri"/>
      </rPr>
      <t>The macOS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</si>
  <si>
    <r>
      <rPr>
        <sz val="11"/>
        <color rgb="FF000000"/>
        <rFont val="Calibri"/>
      </rPr>
      <t>To enable the TIMED service, run the following command:</t>
    </r>
    <r>
      <rPr>
        <sz val="11"/>
        <color rgb="FF000000"/>
        <rFont val="Calibri"/>
      </rPr>
      <t xml:space="preserve">
</t>
    </r>
    <r>
      <rPr>
        <sz val="11"/>
        <color rgb="FF000000"/>
        <rFont val="Calibri"/>
      </rPr>
      <t>/usr/bin/sudo systemsetup -setusingnetworktime on</t>
    </r>
    <r>
      <rPr>
        <sz val="11"/>
        <color rgb="FF000000"/>
        <rFont val="Calibri"/>
      </rPr>
      <t xml:space="preserve">
</t>
    </r>
    <r>
      <rPr>
        <sz val="11"/>
        <color rgb="FF000000"/>
        <rFont val="Calibri"/>
      </rPr>
      <t>To configure a time server, use the following command:</t>
    </r>
    <r>
      <rPr>
        <sz val="11"/>
        <color rgb="FF000000"/>
        <rFont val="Calibri"/>
      </rPr>
      <t xml:space="preserve">
</t>
    </r>
    <r>
      <rPr>
        <sz val="11"/>
        <color rgb="FF000000"/>
        <rFont val="Calibri"/>
      </rPr>
      <t>/usr/bin/sudo systemsetup -setnetworktimeserver "server"</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</si>
  <si>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of the configured acceptable allowance (drift) may be inaccurate.</t>
    </r>
    <r>
      <rPr>
        <sz val="11"/>
        <color rgb="FF000000"/>
        <rFont val="Calibri"/>
      </rPr>
      <t xml:space="preserve">
</t>
    </r>
    <r>
      <rPr>
        <sz val="11"/>
        <color rgb="FF000000"/>
        <rFont val="Calibri"/>
      </rPr>
      <t xml:space="preserve">Synchronizing internal information system clocks provides uniformity of time stamps for information systems with multiple system clocks and systems connected over a network. </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r>
      <rPr>
        <sz val="11"/>
        <color rgb="FF000000"/>
        <rFont val="Calibri"/>
      </rPr>
      <t xml:space="preserve">
</t>
    </r>
    <r>
      <rPr>
        <sz val="11"/>
        <color rgb="FF000000"/>
        <rFont val="Calibri"/>
      </rPr>
      <t>Satisfies: SRG-OS-000355-GPOS-00143, SRG-OS-000356-GPOS-00144</t>
    </r>
  </si>
  <si>
    <r>
      <rPr>
        <sz val="11"/>
        <color rgb="FF000000"/>
        <rFont val="Calibri"/>
      </rPr>
      <t>The TIMED (NTP replacement in Big Sur) service must be enabled on all networked systems. To check if the service is running, use the following command:</t>
    </r>
    <r>
      <rPr>
        <sz val="11"/>
        <color rgb="FF000000"/>
        <rFont val="Calibri"/>
      </rPr>
      <t xml:space="preserve">
</t>
    </r>
    <r>
      <rPr>
        <sz val="11"/>
        <color rgb="FF000000"/>
        <rFont val="Calibri"/>
      </rPr>
      <t>sudo systemsetup -getusingnetworktime</t>
    </r>
    <r>
      <rPr>
        <sz val="11"/>
        <color rgb="FF000000"/>
        <rFont val="Calibri"/>
      </rPr>
      <t xml:space="preserve">
</t>
    </r>
    <r>
      <rPr>
        <sz val="11"/>
        <color rgb="FF000000"/>
        <rFont val="Calibri"/>
      </rPr>
      <t>If the following in not returned, this is a finding:</t>
    </r>
    <r>
      <rPr>
        <sz val="11"/>
        <color rgb="FF000000"/>
        <rFont val="Calibri"/>
      </rPr>
      <t xml:space="preserve">
</t>
    </r>
    <r>
      <rPr>
        <sz val="11"/>
        <color rgb="FF000000"/>
        <rFont val="Calibri"/>
      </rPr>
      <t>Network Time: On</t>
    </r>
    <r>
      <rPr>
        <sz val="11"/>
        <color rgb="FF000000"/>
        <rFont val="Calibri"/>
      </rPr>
      <t xml:space="preserve">
</t>
    </r>
    <r>
      <rPr>
        <sz val="11"/>
        <color rgb="FF000000"/>
        <rFont val="Calibri"/>
      </rPr>
      <t>To verify that an authorized Time Server is configured, run the following command:</t>
    </r>
    <r>
      <rPr>
        <sz val="11"/>
        <color rgb="FF000000"/>
        <rFont val="Calibri"/>
      </rPr>
      <t xml:space="preserve">
</t>
    </r>
    <r>
      <rPr>
        <sz val="11"/>
        <color rgb="FF000000"/>
        <rFont val="Calibri"/>
      </rPr>
      <t xml:space="preserve"> sudo systemsetup -getnetworktimeserver</t>
    </r>
    <r>
      <rPr>
        <sz val="11"/>
        <color rgb="FF000000"/>
        <rFont val="Calibri"/>
      </rPr>
      <t xml:space="preserve">
</t>
    </r>
    <r>
      <rPr>
        <sz val="11"/>
        <color rgb="FF000000"/>
        <rFont val="Calibri"/>
      </rPr>
      <t>Only approved time servers should be configured for use.</t>
    </r>
    <r>
      <rPr>
        <sz val="11"/>
        <color rgb="FF000000"/>
        <rFont val="Calibri"/>
      </rPr>
      <t xml:space="preserve">
</t>
    </r>
    <r>
      <rPr>
        <sz val="11"/>
        <color rgb="FF000000"/>
        <rFont val="Calibri"/>
      </rPr>
      <t>If no server is configured, or if an unapproved time server is in use, this is a finding.</t>
    </r>
  </si>
  <si>
    <t>V-252446</t>
  </si>
  <si>
    <r>
      <rPr>
        <sz val="11"/>
        <rFont val="Calibri"/>
      </rPr>
      <t>The macOS system must utilize an ESS solution and implement all DoD required modules.</t>
    </r>
  </si>
  <si>
    <r>
      <rPr>
        <sz val="11"/>
        <color rgb="FF000000"/>
        <rFont val="Calibri"/>
      </rPr>
      <t>Install an approved ESS solution onto the system and ensure that all components are at least updated to their DoD approved minimal versions.</t>
    </r>
  </si>
  <si>
    <r>
      <rPr>
        <sz val="11"/>
        <color rgb="FF000000"/>
        <rFont val="Calibri"/>
      </rPr>
      <t>The macOS system must employ automated mechanisms to determine the state of system components. The DoD requires the installation and use of an approved HBSS solution to be implemented on the operating system. For additional information, reference all applicable HBSS OPORDs and FRAGOs on SIPRNET.</t>
    </r>
  </si>
  <si>
    <r>
      <rPr>
        <sz val="11"/>
        <color rgb="FF000000"/>
        <rFont val="Calibri"/>
      </rPr>
      <t>Verify that there is an approved ESS solution installed on the system.</t>
    </r>
    <r>
      <rPr>
        <sz val="11"/>
        <color rgb="FF000000"/>
        <rFont val="Calibri"/>
      </rPr>
      <t xml:space="preserve">
</t>
    </r>
    <r>
      <rPr>
        <sz val="11"/>
        <color rgb="FF000000"/>
        <rFont val="Calibri"/>
      </rPr>
      <t>If there is not an approved ESS solution installed, this is a finding.</t>
    </r>
    <r>
      <rPr>
        <sz val="11"/>
        <color rgb="FF000000"/>
        <rFont val="Calibri"/>
      </rPr>
      <t xml:space="preserve">
</t>
    </r>
    <r>
      <rPr>
        <sz val="11"/>
        <color rgb="FF000000"/>
        <rFont val="Calibri"/>
      </rPr>
      <t>Verify that all installed components of the ESS Solution are at the DoD approved minimal version.</t>
    </r>
    <r>
      <rPr>
        <sz val="11"/>
        <color rgb="FF000000"/>
        <rFont val="Calibri"/>
      </rPr>
      <t xml:space="preserve">
</t>
    </r>
    <r>
      <rPr>
        <sz val="11"/>
        <color rgb="FF000000"/>
        <rFont val="Calibri"/>
      </rPr>
      <t>If the installed components are not at the DoD approved minimal versions, this is a finding.</t>
    </r>
  </si>
  <si>
    <t>V-252447</t>
  </si>
  <si>
    <r>
      <rPr>
        <sz val="11"/>
        <rFont val="Calibri"/>
      </rPr>
      <t>The macOS system must be integrated into a directory services infrastructure.</t>
    </r>
  </si>
  <si>
    <t>CAT I (High)</t>
  </si>
  <si>
    <r>
      <rPr>
        <sz val="11"/>
        <color rgb="FF000000"/>
        <rFont val="Calibri"/>
      </rPr>
      <t>Integrate the system into an existing directory services infrastructure.</t>
    </r>
  </si>
  <si>
    <r>
      <rPr>
        <sz val="11"/>
        <color rgb="FF000000"/>
        <rFont val="Calibri"/>
      </rPr>
      <t>Distinct user account databases on each separate system cause problems with username and password policy enforcement. Most approved directory services infrastructure solutions allow centralized management of users and passwords.</t>
    </r>
  </si>
  <si>
    <r>
      <rPr>
        <sz val="11"/>
        <color rgb="FF000000"/>
        <rFont val="Calibri"/>
      </rPr>
      <t xml:space="preserve">If the system is using a mandatory Smart Card Policy, this is Not Applicable. </t>
    </r>
    <r>
      <rPr>
        <sz val="11"/>
        <color rgb="FF000000"/>
        <rFont val="Calibri"/>
      </rPr>
      <t xml:space="preserve">
</t>
    </r>
    <r>
      <rPr>
        <sz val="11"/>
        <color rgb="FF000000"/>
        <rFont val="Calibri"/>
      </rPr>
      <t>To determine if the system is integrated to a directory service, run the following command:</t>
    </r>
    <r>
      <rPr>
        <sz val="11"/>
        <color rgb="FF000000"/>
        <rFont val="Calibri"/>
      </rPr>
      <t xml:space="preserve">
</t>
    </r>
    <r>
      <rPr>
        <sz val="11"/>
        <color rgb="FF000000"/>
        <rFont val="Calibri"/>
      </rPr>
      <t>/usr/bin/dscl localhost -list . | /usr/bin/grep "Active Directory"</t>
    </r>
    <r>
      <rPr>
        <sz val="11"/>
        <color rgb="FF000000"/>
        <rFont val="Calibri"/>
      </rPr>
      <t xml:space="preserve">
</t>
    </r>
    <r>
      <rPr>
        <sz val="11"/>
        <color rgb="FF000000"/>
        <rFont val="Calibri"/>
      </rPr>
      <t>If no results are returned, this is a finding.</t>
    </r>
  </si>
  <si>
    <t>V-252448</t>
  </si>
  <si>
    <r>
      <rPr>
        <sz val="11"/>
        <rFont val="Calibri"/>
      </rPr>
      <t>The macOS system must enforce the limit of three consecutive invalid logon attempts by a user before the user account is locked.</t>
    </r>
  </si>
  <si>
    <r>
      <rPr>
        <sz val="11"/>
        <color rgb="FF000000"/>
        <rFont val="Calibri"/>
      </rPr>
      <t>This setting may be enforced using the "Passcode Policy" configuration profile or by a directory service.</t>
    </r>
  </si>
  <si>
    <r>
      <rPr>
        <sz val="11"/>
        <color rgb="FF000000"/>
        <rFont val="Calibri"/>
      </rPr>
      <t>By limiting the number of failed logon attempts, the risk of unauthorized system access via user password guessing, otherwise known as brute forcing, is reduced. Limits are imposed by locking the account.</t>
    </r>
  </si>
  <si>
    <r>
      <rPr>
        <sz val="11"/>
        <color rgb="FF000000"/>
        <rFont val="Calibri"/>
      </rPr>
      <t>Password policy is set with the Passcode Policy configuration profile.</t>
    </r>
    <r>
      <rPr>
        <sz val="11"/>
        <color rgb="FF000000"/>
        <rFont val="Calibri"/>
      </rPr>
      <t xml:space="preserve">
</t>
    </r>
    <r>
      <rPr>
        <sz val="11"/>
        <color rgb="FF000000"/>
        <rFont val="Calibri"/>
      </rPr>
      <t>/usr/sbin/system_profiler SPConfigurationProfileDataType | /usr/bin/grep 'maxFailedAttempts\|minutesUntilFailedLoginReset'</t>
    </r>
    <r>
      <rPr>
        <sz val="11"/>
        <color rgb="FF000000"/>
        <rFont val="Calibri"/>
      </rPr>
      <t xml:space="preserve">
</t>
    </r>
    <r>
      <rPr>
        <sz val="11"/>
        <color rgb="FF000000"/>
        <rFont val="Calibri"/>
      </rPr>
      <t>If "maxFailedAttempts" is not set to "3" and "minutesUntilFailedLoginReset" is not set to "15", this is a finding.</t>
    </r>
  </si>
  <si>
    <t>V-252449</t>
  </si>
  <si>
    <r>
      <rPr>
        <sz val="11"/>
        <rFont val="Calibri"/>
      </rPr>
      <t>The macOS system must display the Standard Mandatory DoD Notice and Consent Banner before granting remote access to the operating system.</t>
    </r>
  </si>
  <si>
    <r>
      <rPr>
        <sz val="11"/>
        <color rgb="FF000000"/>
        <rFont val="Calibri"/>
      </rPr>
      <t>Create a text file containing the required DoD text.</t>
    </r>
    <r>
      <rPr>
        <sz val="11"/>
        <color rgb="FF000000"/>
        <rFont val="Calibri"/>
      </rPr>
      <t xml:space="preserve">
</t>
    </r>
    <r>
      <rPr>
        <sz val="11"/>
        <color rgb="FF000000"/>
        <rFont val="Calibri"/>
      </rPr>
      <t>Name the file "banner" and place it in "/etc/".</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</si>
  <si>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t>
    </r>
  </si>
  <si>
    <r>
      <rPr>
        <sz val="11"/>
        <color rgb="FF000000"/>
        <rFont val="Calibri"/>
      </rPr>
      <t>Verify the operating system displays the Standard Mandatory DoD Notice and Consent Banner before granting access to the operating system.</t>
    </r>
    <r>
      <rPr>
        <sz val="11"/>
        <color rgb="FF000000"/>
        <rFont val="Calibri"/>
      </rPr>
      <t xml:space="preserve">
</t>
    </r>
    <r>
      <rPr>
        <sz val="11"/>
        <color rgb="FF000000"/>
        <rFont val="Calibri"/>
      </rPr>
      <t>Check to see if the operating system has the correct text listed in the "/etc/banner" file with the following command:</t>
    </r>
    <r>
      <rPr>
        <sz val="11"/>
        <color rgb="FF000000"/>
        <rFont val="Calibri"/>
      </rPr>
      <t xml:space="preserve">
</t>
    </r>
    <r>
      <rPr>
        <sz val="11"/>
        <color rgb="FF000000"/>
        <rFont val="Calibri"/>
      </rPr>
      <t># more /etc/banner</t>
    </r>
    <r>
      <rPr>
        <sz val="11"/>
        <color rgb="FF000000"/>
        <rFont val="Calibri"/>
      </rPr>
      <t xml:space="preserve">
</t>
    </r>
    <r>
      <rPr>
        <sz val="11"/>
        <color rgb="FF000000"/>
        <rFont val="Calibri"/>
      </rPr>
      <t>The command should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operating system does not display a graphical logon banner or the banner does not match the Standard Mandatory DoD Notice and Consent Banner, this is a finding.</t>
    </r>
    <r>
      <rPr>
        <sz val="11"/>
        <color rgb="FF000000"/>
        <rFont val="Calibri"/>
      </rPr>
      <t xml:space="preserve">
</t>
    </r>
    <r>
      <rPr>
        <sz val="11"/>
        <color rgb="FF000000"/>
        <rFont val="Calibri"/>
      </rPr>
      <t>If the text in the "/etc/banner" file does not match the Standard Mandatory DoD Notice and Consent Banner, this is a finding.</t>
    </r>
  </si>
  <si>
    <t>V-252450</t>
  </si>
  <si>
    <r>
      <rPr>
        <sz val="11"/>
        <rFont val="Calibri"/>
      </rPr>
      <t>The macOS system must display the Standard Mandatory DoD Notice and Consent Banner before granting access to the system via SSH.</t>
    </r>
  </si>
  <si>
    <r>
      <rPr>
        <sz val="11"/>
        <color rgb="FF000000"/>
        <rFont val="Calibri"/>
      </rPr>
      <t>For systems that allow remote access through SSH run the following command:</t>
    </r>
    <r>
      <rPr>
        <sz val="11"/>
        <color rgb="FF000000"/>
        <rFont val="Calibri"/>
      </rPr>
      <t xml:space="preserve">
</t>
    </r>
    <r>
      <rPr>
        <sz val="11"/>
        <color rgb="FF000000"/>
        <rFont val="Calibri"/>
      </rPr>
      <t># /usr/bin/sudo /usr/bin/sed -i.bak 's/^#Banner.*/Banner \/etc\/banner/' /etc/ssh/sshd_config</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</si>
  <si>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t>
    </r>
    <r>
      <rPr>
        <sz val="11"/>
        <color rgb="FF000000"/>
        <rFont val="Calibri"/>
      </rPr>
      <t xml:space="preserve">
</t>
    </r>
    <r>
      <rPr>
        <sz val="11"/>
        <color rgb="FF000000"/>
        <rFont val="Calibri"/>
      </rPr>
      <t>Satisfies: SRG-OS-000023-GPOS-00006, SRG-OS-000024-GPOS-00007</t>
    </r>
  </si>
  <si>
    <r>
      <rPr>
        <sz val="11"/>
        <color rgb="FF000000"/>
        <rFont val="Calibri"/>
      </rPr>
      <t>If SSH is not being used, this is Not Applicable.</t>
    </r>
    <r>
      <rPr>
        <sz val="11"/>
        <color rgb="FF000000"/>
        <rFont val="Calibri"/>
      </rPr>
      <t xml:space="preserve">
</t>
    </r>
    <r>
      <rPr>
        <sz val="11"/>
        <color rgb="FF000000"/>
        <rFont val="Calibri"/>
      </rPr>
      <t>For systems that allow remote access through SSH, run the following command to verify that "/etc/banner" is displayed before granting access:</t>
    </r>
    <r>
      <rPr>
        <sz val="11"/>
        <color rgb="FF000000"/>
        <rFont val="Calibri"/>
      </rPr>
      <t xml:space="preserve">
</t>
    </r>
    <r>
      <rPr>
        <sz val="11"/>
        <color rgb="FF000000"/>
        <rFont val="Calibri"/>
      </rPr>
      <t>/usr/bin/grep -r Banner /etc/ssh/sshd_config*</t>
    </r>
    <r>
      <rPr>
        <sz val="11"/>
        <color rgb="FF000000"/>
        <rFont val="Calibri"/>
      </rPr>
      <t xml:space="preserve">
</t>
    </r>
    <r>
      <rPr>
        <sz val="11"/>
        <color rgb="FF000000"/>
        <rFont val="Calibri"/>
      </rPr>
      <t>Banner /etc/banner</t>
    </r>
    <r>
      <rPr>
        <sz val="11"/>
        <color rgb="FF000000"/>
        <rFont val="Calibri"/>
      </rPr>
      <t xml:space="preserve">
</t>
    </r>
    <r>
      <rPr>
        <sz val="11"/>
        <color rgb="FF000000"/>
        <rFont val="Calibri"/>
      </rPr>
      <t>If the sshd Banner configuration option does not point to "/etc/banner", this is a finding.</t>
    </r>
    <r>
      <rPr>
        <sz val="11"/>
        <color rgb="FF000000"/>
        <rFont val="Calibri"/>
      </rPr>
      <t xml:space="preserve">
</t>
    </r>
    <r>
      <rPr>
        <sz val="11"/>
        <color rgb="FF000000"/>
        <rFont val="Calibri"/>
      </rPr>
      <t>If conflicting results are returned, this is a finding.</t>
    </r>
  </si>
  <si>
    <t>V-252451</t>
  </si>
  <si>
    <r>
      <rPr>
        <sz val="11"/>
        <rFont val="Calibri"/>
      </rPr>
      <t>The macOS system must be configured so that any connection to the system must display the Standard Mandatory DoD Notice and Consent Banner before granting GUI access to the system.</t>
    </r>
  </si>
  <si>
    <r>
      <rPr>
        <sz val="11"/>
        <color rgb="FF000000"/>
        <rFont val="Calibri"/>
      </rPr>
      <t>Create an RTF file containing the required text. Name the file "PolicyBanner.rtf" or "PolicyBanner.rtfd" and place it in "/Library/Security/".</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</si>
  <si>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t>
    </r>
    <r>
      <rPr>
        <sz val="11"/>
        <color rgb="FF000000"/>
        <rFont val="Calibri"/>
      </rPr>
      <t xml:space="preserve">
</t>
    </r>
    <r>
      <rPr>
        <sz val="11"/>
        <color rgb="FF000000"/>
        <rFont val="Calibri"/>
      </rPr>
      <t>Satisfies: SRG-OS-000023-GPOS-00006, SRG-OS-000024-GPOS-00007, SRG-OS-000228-GPOS-00088</t>
    </r>
  </si>
  <si>
    <r>
      <rPr>
        <sz val="11"/>
        <color rgb="FF000000"/>
        <rFont val="Calibri"/>
      </rPr>
      <t>The policy banner will show if a "PolicyBanner.rtf" or "PolicyBanner.rtfd" exists in the "/Library/Security" folder. Run this command to show the contents of that folder:</t>
    </r>
    <r>
      <rPr>
        <sz val="11"/>
        <color rgb="FF000000"/>
        <rFont val="Calibri"/>
      </rPr>
      <t xml:space="preserve">
</t>
    </r>
    <r>
      <rPr>
        <sz val="11"/>
        <color rgb="FF000000"/>
        <rFont val="Calibri"/>
      </rPr>
      <t>/bin/ls -l /Library/Security/PolicyBanner.rtf*</t>
    </r>
    <r>
      <rPr>
        <sz val="11"/>
        <color rgb="FF000000"/>
        <rFont val="Calibri"/>
      </rPr>
      <t xml:space="preserve">
</t>
    </r>
    <r>
      <rPr>
        <sz val="11"/>
        <color rgb="FF000000"/>
        <rFont val="Calibri"/>
      </rPr>
      <t xml:space="preserve">If neither "PolicyBanner.rtf" nor "PolicyBanner.rtfd" exists, this is a finding. </t>
    </r>
    <r>
      <rPr>
        <sz val="11"/>
        <color rgb="FF000000"/>
        <rFont val="Calibri"/>
      </rPr>
      <t xml:space="preserve">
</t>
    </r>
    <r>
      <rPr>
        <sz val="11"/>
        <color rgb="FF000000"/>
        <rFont val="Calibri"/>
      </rPr>
      <t>The banner text of the document MUST read:</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 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text is not worded exactly this way, this is a finding.</t>
    </r>
  </si>
  <si>
    <t>V-252452</t>
  </si>
  <si>
    <r>
      <rPr>
        <sz val="11"/>
        <rFont val="Calibri"/>
      </rPr>
      <t>The macOS system must be configured so that log files must not contain access control lists (ACLs).</t>
    </r>
  </si>
  <si>
    <r>
      <rPr>
        <sz val="11"/>
        <color rgb="FF000000"/>
        <rFont val="Calibri"/>
      </rPr>
      <t>For any log file that contains ACLs, run the following command:</t>
    </r>
    <r>
      <rPr>
        <sz val="11"/>
        <color rgb="FF000000"/>
        <rFont val="Calibri"/>
      </rPr>
      <t xml:space="preserve">
</t>
    </r>
    <r>
      <rPr>
        <sz val="11"/>
        <color rgb="FF000000"/>
        <rFont val="Calibri"/>
      </rPr>
      <t>/usr/bin/sudo chmod -N [audit log file]</t>
    </r>
  </si>
  <si>
    <r>
      <rPr>
        <sz val="11"/>
        <color rgb="FF000000"/>
        <rFont val="Calibri"/>
      </rPr>
      <t>The audit service must be configured to create log files with the correct permissions to prevent normal users from reading audit logs. Audit logs contain sensitive data about the system and users. If log files are set to be readable and writable only by root or administrative users with sudo, the risk is mitigated.</t>
    </r>
    <r>
      <rPr>
        <sz val="11"/>
        <color rgb="FF000000"/>
        <rFont val="Calibri"/>
      </rPr>
      <t xml:space="preserve">
</t>
    </r>
    <r>
      <rPr>
        <sz val="11"/>
        <color rgb="FF000000"/>
        <rFont val="Calibri"/>
      </rPr>
      <t>Satisfies: SRG-OS-000057-GPOS-00027, SRG-OS-000206-GPOS-00084</t>
    </r>
  </si>
  <si>
    <r>
      <rPr>
        <sz val="11"/>
        <color rgb="FF000000"/>
        <rFont val="Calibri"/>
      </rPr>
      <t>To check if a log file contains ACLs, run the following commands:</t>
    </r>
    <r>
      <rPr>
        <sz val="11"/>
        <color rgb="FF000000"/>
        <rFont val="Calibri"/>
      </rPr>
      <t xml:space="preserve">
</t>
    </r>
    <r>
      <rPr>
        <sz val="11"/>
        <color rgb="FF000000"/>
        <rFont val="Calibri"/>
      </rPr>
      <t>/usr/bin/sudo ls -le $(/usr/bin/sudo /usr/bin/grep '^dir' /etc/security/audit_control | awk -F: '{print $2}') | /usr/bin/grep -v current</t>
    </r>
    <r>
      <rPr>
        <sz val="11"/>
        <color rgb="FF000000"/>
        <rFont val="Calibri"/>
      </rPr>
      <t xml:space="preserve">
</t>
    </r>
    <r>
      <rPr>
        <sz val="11"/>
        <color rgb="FF000000"/>
        <rFont val="Calibri"/>
      </rPr>
      <t>In the output from the above commands, ACLs will be listed under any file that may contain them (e.g., "0: group:admin allow list,readattr,reaadextattr,readsecurity").</t>
    </r>
    <r>
      <rPr>
        <sz val="11"/>
        <color rgb="FF000000"/>
        <rFont val="Calibri"/>
      </rPr>
      <t xml:space="preserve">
</t>
    </r>
    <r>
      <rPr>
        <sz val="11"/>
        <color rgb="FF000000"/>
        <rFont val="Calibri"/>
      </rPr>
      <t>If any such line exists, this is a finding.</t>
    </r>
  </si>
  <si>
    <t>V-252453</t>
  </si>
  <si>
    <r>
      <rPr>
        <sz val="11"/>
        <rFont val="Calibri"/>
      </rPr>
      <t>The macOS system must be configured so that log folders must not contain access control lists (ACLs).</t>
    </r>
  </si>
  <si>
    <r>
      <rPr>
        <sz val="11"/>
        <color rgb="FF000000"/>
        <rFont val="Calibri"/>
      </rPr>
      <t>For any log folder that contains ACLs, run the following command:</t>
    </r>
    <r>
      <rPr>
        <sz val="11"/>
        <color rgb="FF000000"/>
        <rFont val="Calibri"/>
      </rPr>
      <t xml:space="preserve">
</t>
    </r>
    <r>
      <rPr>
        <sz val="11"/>
        <color rgb="FF000000"/>
        <rFont val="Calibri"/>
      </rPr>
      <t>/usr/bin/sudo chmod -N [audit log folder]</t>
    </r>
  </si>
  <si>
    <r>
      <rPr>
        <sz val="11"/>
        <color rgb="FF000000"/>
        <rFont val="Calibri"/>
      </rPr>
      <t>The audit service must be configured to create log folders with the correct permissions to prevent normal users from reading audit logs. Audit logs contain sensitive data about the system and users. If log folders are set to be readable and writable only by root or administrative users with sudo, the risk is mitigated.</t>
    </r>
  </si>
  <si>
    <r>
      <rPr>
        <sz val="11"/>
        <color rgb="FF000000"/>
        <rFont val="Calibri"/>
      </rPr>
      <t>To check if a log folder contains ACLs, run the following commands:</t>
    </r>
    <r>
      <rPr>
        <sz val="11"/>
        <color rgb="FF000000"/>
        <rFont val="Calibri"/>
      </rPr>
      <t xml:space="preserve">
</t>
    </r>
    <r>
      <rPr>
        <sz val="11"/>
        <color rgb="FF000000"/>
        <rFont val="Calibri"/>
      </rPr>
      <t>/usr/bin/sudo ls -lde $(/usr/bin/sudo /usr/bin/grep '^dir' /etc/security/audit_control | awk -F: '{print $2}')</t>
    </r>
    <r>
      <rPr>
        <sz val="11"/>
        <color rgb="FF000000"/>
        <rFont val="Calibri"/>
      </rPr>
      <t xml:space="preserve">
</t>
    </r>
    <r>
      <rPr>
        <sz val="11"/>
        <color rgb="FF000000"/>
        <rFont val="Calibri"/>
      </rPr>
      <t>In the output from the above commands, ACLs will be listed under any folder that may contain them (e.g., "0: group:admin allow list,readattr,reaadextattr,readsecurity").</t>
    </r>
    <r>
      <rPr>
        <sz val="11"/>
        <color rgb="FF000000"/>
        <rFont val="Calibri"/>
      </rPr>
      <t xml:space="preserve">
</t>
    </r>
    <r>
      <rPr>
        <sz val="11"/>
        <color rgb="FF000000"/>
        <rFont val="Calibri"/>
      </rPr>
      <t>If any such line exists, this is a finding.</t>
    </r>
  </si>
  <si>
    <t>V-252454</t>
  </si>
  <si>
    <r>
      <rPr>
        <sz val="11"/>
        <rFont val="Calibri"/>
      </rPr>
      <t>The macOS system must be configured with dedicated user accounts to decrypt the hard disk upon startup.</t>
    </r>
  </si>
  <si>
    <r>
      <rPr>
        <sz val="11"/>
        <color rgb="FF000000"/>
        <rFont val="Calibri"/>
      </rPr>
      <t xml:space="preserve">Note: In previous versions of macOS, this setting was implemented differently. Systems that used the previous method should prepare the system for the new method by creating a new unlock user, verifying its ability to unlock FileVault after reboot, then deleting the old FileVault unlock user. </t>
    </r>
    <r>
      <rPr>
        <sz val="11"/>
        <color rgb="FF000000"/>
        <rFont val="Calibri"/>
      </rPr>
      <t xml:space="preserve">
</t>
    </r>
    <r>
      <rPr>
        <sz val="11"/>
        <color rgb="FF000000"/>
        <rFont val="Calibri"/>
      </rPr>
      <t>Disable the login ability of the newly created user account:</t>
    </r>
    <r>
      <rPr>
        <sz val="11"/>
        <color rgb="FF000000"/>
        <rFont val="Calibri"/>
      </rPr>
      <t xml:space="preserve">
</t>
    </r>
    <r>
      <rPr>
        <sz val="11"/>
        <color rgb="FF000000"/>
        <rFont val="Calibri"/>
      </rPr>
      <t>$ sudo /usr/bin/dscl . change /Users/&lt;FileVault_User&gt; UserShell &lt;/path/to/current/shell&gt; /usr/bin/false</t>
    </r>
    <r>
      <rPr>
        <sz val="11"/>
        <color rgb="FF000000"/>
        <rFont val="Calibri"/>
      </rPr>
      <t xml:space="preserve">
</t>
    </r>
    <r>
      <rPr>
        <sz val="11"/>
        <color rgb="FF000000"/>
        <rFont val="Calibri"/>
      </rPr>
      <t>Remove all FileVault login access from each user account defined on the system that is not a designated FileVault user:</t>
    </r>
    <r>
      <rPr>
        <sz val="11"/>
        <color rgb="FF000000"/>
        <rFont val="Calibri"/>
      </rPr>
      <t xml:space="preserve">
</t>
    </r>
    <r>
      <rPr>
        <sz val="11"/>
        <color rgb="FF000000"/>
        <rFont val="Calibri"/>
      </rPr>
      <t>$ sudo fdesetup remove -user &lt;username&gt;</t>
    </r>
  </si>
  <si>
    <r>
      <rPr>
        <sz val="11"/>
        <color rgb="FF000000"/>
        <rFont val="Calibri"/>
      </rPr>
      <t>When "FileVault" and Multifactor Authentication are configured on the operating system, a dedicated user must be configured to ensure that the implemented Multifactor Authentication rules are enforced. If a dedicated user is not configured to decrypt the hard disk upon startup, the system will allow a user to bypass Multifactor Authentication rules during initial startup and first login.</t>
    </r>
  </si>
  <si>
    <r>
      <rPr>
        <sz val="11"/>
        <color rgb="FF000000"/>
        <rFont val="Calibri"/>
      </rPr>
      <t xml:space="preserve">For Apple Silicon-based systems, this is Not Applicable. </t>
    </r>
    <r>
      <rPr>
        <sz val="11"/>
        <color rgb="FF000000"/>
        <rFont val="Calibri"/>
      </rPr>
      <t xml:space="preserve">
</t>
    </r>
    <r>
      <rPr>
        <sz val="11"/>
        <color rgb="FF000000"/>
        <rFont val="Calibri"/>
      </rPr>
      <t>For Intel-based Macs, retrieve a list of authorized FileVault users:</t>
    </r>
    <r>
      <rPr>
        <sz val="11"/>
        <color rgb="FF000000"/>
        <rFont val="Calibri"/>
      </rPr>
      <t xml:space="preserve">
</t>
    </r>
    <r>
      <rPr>
        <sz val="11"/>
        <color rgb="FF000000"/>
        <rFont val="Calibri"/>
      </rPr>
      <t>$ sudo fdesetup list</t>
    </r>
    <r>
      <rPr>
        <sz val="11"/>
        <color rgb="FF000000"/>
        <rFont val="Calibri"/>
      </rPr>
      <t xml:space="preserve">
</t>
    </r>
    <r>
      <rPr>
        <sz val="11"/>
        <color rgb="FF000000"/>
        <rFont val="Calibri"/>
      </rPr>
      <t>fvuser,85F41F44-22B3-6CB7-85A1-BCC2EA2B887A</t>
    </r>
    <r>
      <rPr>
        <sz val="11"/>
        <color rgb="FF000000"/>
        <rFont val="Calibri"/>
      </rPr>
      <t xml:space="preserve">
</t>
    </r>
    <r>
      <rPr>
        <sz val="11"/>
        <color rgb="FF000000"/>
        <rFont val="Calibri"/>
      </rPr>
      <t>If any unauthorized users are listed, this is a finding.</t>
    </r>
    <r>
      <rPr>
        <sz val="11"/>
        <color rgb="FF000000"/>
        <rFont val="Calibri"/>
      </rPr>
      <t xml:space="preserve">
</t>
    </r>
    <r>
      <rPr>
        <sz val="11"/>
        <color rgb="FF000000"/>
        <rFont val="Calibri"/>
      </rPr>
      <t>Verify that the shell for authorized FileVault users is set to “/usr/bin/false”, which prevents console logins:</t>
    </r>
    <r>
      <rPr>
        <sz val="11"/>
        <color rgb="FF000000"/>
        <rFont val="Calibri"/>
      </rPr>
      <t xml:space="preserve">
</t>
    </r>
    <r>
      <rPr>
        <sz val="11"/>
        <color rgb="FF000000"/>
        <rFont val="Calibri"/>
      </rPr>
      <t>$ sudo dscl . read /Users/&lt;FileVault_User&gt; UserShell</t>
    </r>
    <r>
      <rPr>
        <sz val="11"/>
        <color rgb="FF000000"/>
        <rFont val="Calibri"/>
      </rPr>
      <t xml:space="preserve">
</t>
    </r>
    <r>
      <rPr>
        <sz val="11"/>
        <color rgb="FF000000"/>
        <rFont val="Calibri"/>
      </rPr>
      <t>UserShell: /usr/bin/false</t>
    </r>
    <r>
      <rPr>
        <sz val="11"/>
        <color rgb="FF000000"/>
        <rFont val="Calibri"/>
      </rPr>
      <t xml:space="preserve">
</t>
    </r>
    <r>
      <rPr>
        <sz val="11"/>
        <color rgb="FF000000"/>
        <rFont val="Calibri"/>
      </rPr>
      <t>If the FileVault users' shell is not set to "/usr/bin/false", this is a finding.</t>
    </r>
  </si>
  <si>
    <t>V-252455</t>
  </si>
  <si>
    <r>
      <rPr>
        <sz val="11"/>
        <rFont val="Calibri"/>
      </rPr>
      <t>The macOS system must be configured to disable password forwarding for FileVault2.</t>
    </r>
  </si>
  <si>
    <r>
      <rPr>
        <sz val="11"/>
        <color rgb="FF000000"/>
        <rFont val="Calibri"/>
      </rPr>
      <t>This setting is enforced using the "Smart Card" configuration profile.</t>
    </r>
  </si>
  <si>
    <r>
      <rPr>
        <sz val="11"/>
        <color rgb="FF000000"/>
        <rFont val="Calibri"/>
      </rPr>
      <t>Verify that password forwarding has been disabled on the system:</t>
    </r>
    <r>
      <rPr>
        <sz val="11"/>
        <color rgb="FF000000"/>
        <rFont val="Calibri"/>
      </rPr>
      <t xml:space="preserve">
</t>
    </r>
    <r>
      <rPr>
        <sz val="11"/>
        <color rgb="FF000000"/>
        <rFont val="Calibri"/>
      </rPr>
      <t># /usr/sbin/system_profiler SPConfigurationProfileDataType | /usr/bin/grep "DisableFDEAutoLogin"</t>
    </r>
    <r>
      <rPr>
        <sz val="11"/>
        <color rgb="FF000000"/>
        <rFont val="Calibri"/>
      </rPr>
      <t xml:space="preserve">
</t>
    </r>
    <r>
      <rPr>
        <sz val="11"/>
        <color rgb="FF000000"/>
        <rFont val="Calibri"/>
      </rPr>
      <t>DisableFDEAutologin = 1;</t>
    </r>
    <r>
      <rPr>
        <sz val="11"/>
        <color rgb="FF000000"/>
        <rFont val="Calibri"/>
      </rPr>
      <t xml:space="preserve">
</t>
    </r>
    <r>
      <rPr>
        <sz val="11"/>
        <color rgb="FF000000"/>
        <rFont val="Calibri"/>
      </rPr>
      <t>If "DisableFDEAutologin" is not set to a value of "1", this is a finding.</t>
    </r>
  </si>
  <si>
    <t>V-252456</t>
  </si>
  <si>
    <r>
      <rPr>
        <sz val="11"/>
        <rFont val="Calibri"/>
      </rPr>
      <t>The macOS system must be configured with the SSH daemon ClientAliveInterval option set to 900 or less.</t>
    </r>
  </si>
  <si>
    <r>
      <rPr>
        <sz val="11"/>
        <color rgb="FF000000"/>
        <rFont val="Calibri"/>
      </rPr>
      <t>To ensure that "ClientAliveInterval" is set correctly, run the following command:</t>
    </r>
    <r>
      <rPr>
        <sz val="11"/>
        <color rgb="FF000000"/>
        <rFont val="Calibri"/>
      </rPr>
      <t xml:space="preserve">
</t>
    </r>
    <r>
      <rPr>
        <sz val="11"/>
        <color rgb="FF000000"/>
        <rFont val="Calibri"/>
      </rPr>
      <t>/usr/bin/sudo /usr/bin/sed -i.bak 's/.*ClientAliveInterval.*/ClientAliveInterval 900/' /etc/ssh/sshd_config</t>
    </r>
  </si>
  <si>
    <r>
      <rPr>
        <sz val="11"/>
        <color rgb="FF000000"/>
        <rFont val="Calibri"/>
      </rPr>
      <t>Terminating an idle session within a short time period reduces the window of opportunity for unauthorized personnel to take control of a communication session. In addition, quickly terminating an idle session or an incomplete logon attempt will also free up resources committed by the managed network element.</t>
    </r>
    <r>
      <rPr>
        <sz val="11"/>
        <color rgb="FF000000"/>
        <rFont val="Calibri"/>
      </rPr>
      <t xml:space="preserve">
</t>
    </r>
    <r>
      <rPr>
        <sz val="11"/>
        <color rgb="FF000000"/>
        <rFont val="Calibri"/>
      </rPr>
      <t>SSH options ClientAliveInterval and ClientAliveCountMax are used in combination to monitor SSH connections. If an SSH client is deemed unresponsive, sshd will terminate the connection. An example would be if a client lost network connectivity the SSH connection to the server would be unresponsive, and therefore sshd would terminate the connection after the ClientAliveCountMax and ClientAliveInterval thresholds have been met.</t>
    </r>
    <r>
      <rPr>
        <sz val="11"/>
        <color rgb="FF000000"/>
        <rFont val="Calibri"/>
      </rPr>
      <t xml:space="preserve">
</t>
    </r>
    <r>
      <rPr>
        <sz val="11"/>
        <color rgb="FF000000"/>
        <rFont val="Calibri"/>
      </rPr>
      <t>The ClientAliveInterval is a timeout measured in seconds. After which if no data is received from the client, sshd will request a response through the encrypted tunnel from the client. The default is 0, indicating no messages will be sent.</t>
    </r>
    <r>
      <rPr>
        <sz val="11"/>
        <color rgb="FF000000"/>
        <rFont val="Calibri"/>
      </rPr>
      <t xml:space="preserve">
</t>
    </r>
    <r>
      <rPr>
        <sz val="11"/>
        <color rgb="FF000000"/>
        <rFont val="Calibri"/>
      </rPr>
      <t>The ClientAliveCountMax is a number of client alive messages that can be sent from the server without receiving a reply from the client. If this threshold is met, sshd will terminate the session. Setting the ClientAliveCountMax to 0 disables connection termination.</t>
    </r>
  </si>
  <si>
    <r>
      <rPr>
        <sz val="11"/>
        <color rgb="FF000000"/>
        <rFont val="Calibri"/>
      </rPr>
      <t>If SSH is not being used, this is Not Applicable.</t>
    </r>
    <r>
      <rPr>
        <sz val="11"/>
        <color rgb="FF000000"/>
        <rFont val="Calibri"/>
      </rPr>
      <t xml:space="preserve">
</t>
    </r>
    <r>
      <rPr>
        <sz val="11"/>
        <color rgb="FF000000"/>
        <rFont val="Calibri"/>
      </rPr>
      <t>The SSH daemon "ClientAliveInterval" option must be set correctly. To check the idle timeout setting for SSH sessions, run the following:</t>
    </r>
    <r>
      <rPr>
        <sz val="11"/>
        <color rgb="FF000000"/>
        <rFont val="Calibri"/>
      </rPr>
      <t xml:space="preserve">
</t>
    </r>
    <r>
      <rPr>
        <sz val="11"/>
        <color rgb="FF000000"/>
        <rFont val="Calibri"/>
      </rPr>
      <t>/usr/bin/grep -r ^ClientAliveInterval /etc/ssh/sshd_config*</t>
    </r>
    <r>
      <rPr>
        <sz val="11"/>
        <color rgb="FF000000"/>
        <rFont val="Calibri"/>
      </rPr>
      <t xml:space="preserve">
</t>
    </r>
    <r>
      <rPr>
        <sz val="11"/>
        <color rgb="FF000000"/>
        <rFont val="Calibri"/>
      </rPr>
      <t>If "ClientAliveInterval" is not configured or has a value of "0", this is a finding.</t>
    </r>
    <r>
      <rPr>
        <sz val="11"/>
        <color rgb="FF000000"/>
        <rFont val="Calibri"/>
      </rPr>
      <t xml:space="preserve">
</t>
    </r>
    <r>
      <rPr>
        <sz val="11"/>
        <color rgb="FF000000"/>
        <rFont val="Calibri"/>
      </rPr>
      <t>If "ClientAliveInterval" is not "900" or less, this is a finding.</t>
    </r>
    <r>
      <rPr>
        <sz val="11"/>
        <color rgb="FF000000"/>
        <rFont val="Calibri"/>
      </rPr>
      <t xml:space="preserve">
</t>
    </r>
    <r>
      <rPr>
        <sz val="11"/>
        <color rgb="FF000000"/>
        <rFont val="Calibri"/>
      </rPr>
      <t>If conflicting results are returned, this is a finding.</t>
    </r>
  </si>
  <si>
    <t>V-252457</t>
  </si>
  <si>
    <r>
      <rPr>
        <sz val="11"/>
        <rFont val="Calibri"/>
      </rPr>
      <t>The macOS system must be configured with the SSH daemon ClientAliveCountMax option set to 1.</t>
    </r>
  </si>
  <si>
    <r>
      <rPr>
        <sz val="11"/>
        <color rgb="FF000000"/>
        <rFont val="Calibri"/>
      </rPr>
      <t>To ensure that the SSH idle timeout occurs precisely when the "ClientAliveCountMax" is set, run the following command:</t>
    </r>
    <r>
      <rPr>
        <sz val="11"/>
        <color rgb="FF000000"/>
        <rFont val="Calibri"/>
      </rPr>
      <t xml:space="preserve">
</t>
    </r>
    <r>
      <rPr>
        <sz val="11"/>
        <color rgb="FF000000"/>
        <rFont val="Calibri"/>
      </rPr>
      <t>/usr/bin/sudo /usr/bin/sed -i.bak 's/.*ClientAliveCountMax.*/ClientAliveCountMax 1/' /etc/ssh/sshd_config</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</si>
  <si>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or an incomplete logon attempt will also free up resources committed by the managed network element.</t>
    </r>
    <r>
      <rPr>
        <sz val="11"/>
        <color rgb="FF000000"/>
        <rFont val="Calibri"/>
      </rPr>
      <t xml:space="preserve">
</t>
    </r>
    <r>
      <rPr>
        <sz val="11"/>
        <color rgb="FF000000"/>
        <rFont val="Calibri"/>
      </rPr>
      <t>SSH options ClientAliveInterval and ClientAliveCountMax are used in combination to monitor SSH connections. If an SSH client is deemed unresponsive, sshd will terminate the connection. An example would be if a client lost network connectivity the SSH connection to the server would be unresponsive, and therefore sshd would terminate the connection after the ClientAliveCountMax and ClientAliveInterval thresholds have been met.</t>
    </r>
    <r>
      <rPr>
        <sz val="11"/>
        <color rgb="FF000000"/>
        <rFont val="Calibri"/>
      </rPr>
      <t xml:space="preserve">
</t>
    </r>
    <r>
      <rPr>
        <sz val="11"/>
        <color rgb="FF000000"/>
        <rFont val="Calibri"/>
      </rPr>
      <t>The ClientAliveInterval is a timeout measured in seconds. After which if no data is received from the client, sshd will request a response through the encrypted tunnel from the client. The default is 0, indicating no messages will be sent.</t>
    </r>
    <r>
      <rPr>
        <sz val="11"/>
        <color rgb="FF000000"/>
        <rFont val="Calibri"/>
      </rPr>
      <t xml:space="preserve">
</t>
    </r>
    <r>
      <rPr>
        <sz val="11"/>
        <color rgb="FF000000"/>
        <rFont val="Calibri"/>
      </rPr>
      <t>The ClientAliveCountMax is a number of client alive messages that can be sent from the server without receiving a reply from the client. If this threshold is met, sshd will terminate the session. Setting the ClientAliveCountMax to 0 disables connection termination.</t>
    </r>
  </si>
  <si>
    <r>
      <rPr>
        <sz val="11"/>
        <color rgb="FF000000"/>
        <rFont val="Calibri"/>
      </rPr>
      <t>If SSH is not being used, this is Not Applicable.</t>
    </r>
    <r>
      <rPr>
        <sz val="11"/>
        <color rgb="FF000000"/>
        <rFont val="Calibri"/>
      </rPr>
      <t xml:space="preserve">
</t>
    </r>
    <r>
      <rPr>
        <sz val="11"/>
        <color rgb="FF000000"/>
        <rFont val="Calibri"/>
      </rPr>
      <t>The SSH daemon "ClientAliveCountMax" option must be set correctly. To verify the SSH idle timeout will occur when the "ClientAliveCountMax" is set, run the following command:</t>
    </r>
    <r>
      <rPr>
        <sz val="11"/>
        <color rgb="FF000000"/>
        <rFont val="Calibri"/>
      </rPr>
      <t xml:space="preserve">
</t>
    </r>
    <r>
      <rPr>
        <sz val="11"/>
        <color rgb="FF000000"/>
        <rFont val="Calibri"/>
      </rPr>
      <t>/usr/bin/grep -r ^ClientAliveCountMax /etc/ssh/sshd_config*</t>
    </r>
    <r>
      <rPr>
        <sz val="11"/>
        <color rgb="FF000000"/>
        <rFont val="Calibri"/>
      </rPr>
      <t xml:space="preserve">
</t>
    </r>
    <r>
      <rPr>
        <sz val="11"/>
        <color rgb="FF000000"/>
        <rFont val="Calibri"/>
      </rPr>
      <t>If the setting is not "ClientAliveCountMax 1", this is a finding.</t>
    </r>
    <r>
      <rPr>
        <sz val="11"/>
        <color rgb="FF000000"/>
        <rFont val="Calibri"/>
      </rPr>
      <t xml:space="preserve">
</t>
    </r>
    <r>
      <rPr>
        <sz val="11"/>
        <color rgb="FF000000"/>
        <rFont val="Calibri"/>
      </rPr>
      <t>If conflicting results are returned, this is a finding.</t>
    </r>
  </si>
  <si>
    <t>V-252458</t>
  </si>
  <si>
    <r>
      <rPr>
        <sz val="11"/>
        <rFont val="Calibri"/>
      </rPr>
      <t>The macOS system must be configured with the SSH daemon LoginGraceTime set to 30 or less.</t>
    </r>
  </si>
  <si>
    <r>
      <rPr>
        <sz val="11"/>
        <color rgb="FF000000"/>
        <rFont val="Calibri"/>
      </rPr>
      <t>To ensure that "LoginGraceTime" is configured correctly, run the following command:</t>
    </r>
    <r>
      <rPr>
        <sz val="11"/>
        <color rgb="FF000000"/>
        <rFont val="Calibri"/>
      </rPr>
      <t xml:space="preserve">
</t>
    </r>
    <r>
      <rPr>
        <sz val="11"/>
        <color rgb="FF000000"/>
        <rFont val="Calibri"/>
      </rPr>
      <t>/usr/bin/sudo /usr/bin/sed -i.bak 's/.*LoginGraceTime.*/LoginGraceTime 30/' /etc/ssh/sshd_config</t>
    </r>
  </si>
  <si>
    <r>
      <rPr>
        <sz val="11"/>
        <color rgb="FF000000"/>
        <rFont val="Calibri"/>
      </rPr>
      <t>SSH should be configured to log users out after a 15-minute interval of inactivity and to wait only 30 seconds before timing out logon attempts. Terminating an idle session within a short time period reduces the window of opportunity for unauthorized personnel to take control of a management session enabled on the console or console port that has been left unattended. In addition, quickly terminating an idle session or an incomplete logon attempt will also free up resources committed by the managed network element.</t>
    </r>
  </si>
  <si>
    <r>
      <rPr>
        <sz val="11"/>
        <color rgb="FF000000"/>
        <rFont val="Calibri"/>
      </rPr>
      <t>If SSH is not being used, this is Not Applicable.</t>
    </r>
    <r>
      <rPr>
        <sz val="11"/>
        <color rgb="FF000000"/>
        <rFont val="Calibri"/>
      </rPr>
      <t xml:space="preserve">
</t>
    </r>
    <r>
      <rPr>
        <sz val="11"/>
        <color rgb="FF000000"/>
        <rFont val="Calibri"/>
      </rPr>
      <t>The SSH daemon "LoginGraceTime" must be set correctly. To check the amount of time that a user can log on through SSH, run the following command:</t>
    </r>
    <r>
      <rPr>
        <sz val="11"/>
        <color rgb="FF000000"/>
        <rFont val="Calibri"/>
      </rPr>
      <t xml:space="preserve">
</t>
    </r>
    <r>
      <rPr>
        <sz val="11"/>
        <color rgb="FF000000"/>
        <rFont val="Calibri"/>
      </rPr>
      <t>/usr/bin/grep -r ^LoginGraceTime /etc/ssh/sshd_config*</t>
    </r>
    <r>
      <rPr>
        <sz val="11"/>
        <color rgb="FF000000"/>
        <rFont val="Calibri"/>
      </rPr>
      <t xml:space="preserve">
</t>
    </r>
    <r>
      <rPr>
        <sz val="11"/>
        <color rgb="FF000000"/>
        <rFont val="Calibri"/>
      </rPr>
      <t>If the value is not set to "30" or less, this is a finding.</t>
    </r>
    <r>
      <rPr>
        <sz val="11"/>
        <color rgb="FF000000"/>
        <rFont val="Calibri"/>
      </rPr>
      <t xml:space="preserve">
</t>
    </r>
    <r>
      <rPr>
        <sz val="11"/>
        <color rgb="FF000000"/>
        <rFont val="Calibri"/>
      </rPr>
      <t>If conflicting results are returned, this is a finding.</t>
    </r>
  </si>
  <si>
    <t>V-252459</t>
  </si>
  <si>
    <r>
      <rPr>
        <sz val="11"/>
        <rFont val="Calibri"/>
      </rPr>
      <t>The macOS system must implement approved ciphers within the SSH server configuration to protect the confidentiality of SSH connections.</t>
    </r>
  </si>
  <si>
    <r>
      <rPr>
        <sz val="11"/>
        <color rgb="FF000000"/>
        <rFont val="Calibri"/>
      </rPr>
      <t>Configure the macOS system to use approved SSH ciphers by creating a plain text file in the /private/etc/ssh/sshd_config.d/ directory containing the following:</t>
    </r>
    <r>
      <rPr>
        <sz val="11"/>
        <color rgb="FF000000"/>
        <rFont val="Calibri"/>
      </rPr>
      <t xml:space="preserve">
</t>
    </r>
    <r>
      <rPr>
        <sz val="11"/>
        <color rgb="FF000000"/>
        <rFont val="Calibri"/>
      </rPr>
      <t>Ciphers aes128-gcm@openssh.com</t>
    </r>
    <r>
      <rPr>
        <sz val="11"/>
        <color rgb="FF000000"/>
        <rFont val="Calibri"/>
      </rPr>
      <t xml:space="preserve">
</t>
    </r>
    <r>
      <rPr>
        <sz val="11"/>
        <color rgb="FF000000"/>
        <rFont val="Calibri"/>
      </rPr>
      <t>The SSH service must be restarted for changes to take effect.</t>
    </r>
  </si>
  <si>
    <r>
      <rPr>
        <sz val="11"/>
        <color rgb="FF000000"/>
        <rFont val="Calibri"/>
      </rPr>
      <t>Operating systems using encryption are required to use FIPS-compliant mechanisms for authenticating to macOS.</t>
    </r>
    <r>
      <rPr>
        <sz val="11"/>
        <color rgb="FF000000"/>
        <rFont val="Calibri"/>
      </rPr>
      <t xml:space="preserve">
</t>
    </r>
    <r>
      <rPr>
        <sz val="11"/>
        <color rgb="FF000000"/>
        <rFont val="Calibri"/>
      </rPr>
      <t>For OpenSSH to utilize the Apple Corecrypto FIPS-validated algorithms, a specific configuration is required to leverage the shim implemented by macOS to bypass the non-FIPS-validated LibreSSL crypto module packaged with OpenSSH. Information regarding this configuration can be found in the manual page "apple_ssh_and_fips".</t>
    </r>
    <r>
      <rPr>
        <sz val="11"/>
        <color rgb="FF000000"/>
        <rFont val="Calibri"/>
      </rPr>
      <t xml:space="preserve">
</t>
    </r>
    <r>
      <rPr>
        <sz val="11"/>
        <color rgb="FF000000"/>
        <rFont val="Calibri"/>
      </rPr>
      <t>Satisfies: SRG-OS-000033-GPOS-00014, SRG-OS-000120-GPOS-00061, SRG-OS-000125-GPOS-00065, SRG-OS-000250-GPOS-00093, SRG-OS-000393-GPOS-00173, SRG-OS-000394-GPOS-00174</t>
    </r>
  </si>
  <si>
    <r>
      <rPr>
        <sz val="11"/>
        <color rgb="FF000000"/>
        <rFont val="Calibri"/>
      </rPr>
      <t>Verify the macOS system is configured to use approved SSH ciphers within the SSH server configuration with the following command:</t>
    </r>
    <r>
      <rPr>
        <sz val="11"/>
        <color rgb="FF000000"/>
        <rFont val="Calibri"/>
      </rPr>
      <t xml:space="preserve">
</t>
    </r>
    <r>
      <rPr>
        <sz val="11"/>
        <color rgb="FF000000"/>
        <rFont val="Calibri"/>
      </rPr>
      <t>/usr/bin/sudo /usr/sbin/sshd -T | /usr/bin/grep "ciphers"</t>
    </r>
    <r>
      <rPr>
        <sz val="11"/>
        <color rgb="FF000000"/>
        <rFont val="Calibri"/>
      </rPr>
      <t xml:space="preserve">
</t>
    </r>
    <r>
      <rPr>
        <sz val="11"/>
        <color rgb="FF000000"/>
        <rFont val="Calibri"/>
      </rPr>
      <t>ciphers aes128-gcm@openssh.com</t>
    </r>
    <r>
      <rPr>
        <sz val="11"/>
        <color rgb="FF000000"/>
        <rFont val="Calibri"/>
      </rPr>
      <t xml:space="preserve">
</t>
    </r>
    <r>
      <rPr>
        <sz val="11"/>
        <color rgb="FF000000"/>
        <rFont val="Calibri"/>
      </rPr>
      <t>If any ciphers other than "aes128-gcm@openssh.com" are listed, or the "ciphers" keyword is missing, this is a finding.</t>
    </r>
  </si>
  <si>
    <t>V-252460</t>
  </si>
  <si>
    <r>
      <rPr>
        <sz val="11"/>
        <rFont val="Calibri"/>
      </rPr>
      <t>The macOS system must implement approved Message Authentication Codes (MACs) within the SSH server configuration.</t>
    </r>
  </si>
  <si>
    <r>
      <rPr>
        <sz val="11"/>
        <color rgb="FF000000"/>
        <rFont val="Calibri"/>
      </rPr>
      <t>Configure the macOS system to use approved SSH MACs by creating a plain text file in the /private/etc/ssh/sshd_config.d/ directory containing the following:</t>
    </r>
    <r>
      <rPr>
        <sz val="11"/>
        <color rgb="FF000000"/>
        <rFont val="Calibri"/>
      </rPr>
      <t xml:space="preserve">
</t>
    </r>
    <r>
      <rPr>
        <sz val="11"/>
        <color rgb="FF000000"/>
        <rFont val="Calibri"/>
      </rPr>
      <t>MACs hmac-sha2-256</t>
    </r>
    <r>
      <rPr>
        <sz val="11"/>
        <color rgb="FF000000"/>
        <rFont val="Calibri"/>
      </rPr>
      <t xml:space="preserve">
</t>
    </r>
    <r>
      <rPr>
        <sz val="11"/>
        <color rgb="FF000000"/>
        <rFont val="Calibri"/>
      </rPr>
      <t>The SSH service must be restarted for changes to take effect.</t>
    </r>
  </si>
  <si>
    <r>
      <rPr>
        <sz val="11"/>
        <color rgb="FF000000"/>
        <rFont val="Calibri"/>
      </rPr>
      <t>Operating systems using encryption are required to use FIPS-compliant mechanisms for authenticating to macOS.</t>
    </r>
    <r>
      <rPr>
        <sz val="11"/>
        <color rgb="FF000000"/>
        <rFont val="Calibri"/>
      </rPr>
      <t xml:space="preserve">
</t>
    </r>
    <r>
      <rPr>
        <sz val="11"/>
        <color rgb="FF000000"/>
        <rFont val="Calibri"/>
      </rPr>
      <t>For OpenSSH to utilize the Apple Corecrypto FIPS-validated algorithms, a specific configuration is required to leverage the shim implemented by macOS to bypass the non-FIPS validated LibreSSL crypto module packaged with OpenSSH. Information regarding this configuration can be found in the manual page "apple_ssh_and_fips".</t>
    </r>
    <r>
      <rPr>
        <sz val="11"/>
        <color rgb="FF000000"/>
        <rFont val="Calibri"/>
      </rPr>
      <t xml:space="preserve">
</t>
    </r>
    <r>
      <rPr>
        <sz val="11"/>
        <color rgb="FF000000"/>
        <rFont val="Calibri"/>
      </rPr>
      <t>Satisfies: SRG-OS-000033-GPOS-00014, SRG-OS-000120-GPOS-00061, SRG-OS-000125-GPOS-00065, SRG-OS-000250-GPOS-00093, SRG-OS-000393-GPOS-00173, SRG-OS-000394-GPOS-00175</t>
    </r>
  </si>
  <si>
    <r>
      <rPr>
        <sz val="11"/>
        <color rgb="FF000000"/>
        <rFont val="Calibri"/>
      </rPr>
      <t>Verify the macOS system is configured to use approved SSH MACs within the SSH server configuration with the following command:</t>
    </r>
    <r>
      <rPr>
        <sz val="11"/>
        <color rgb="FF000000"/>
        <rFont val="Calibri"/>
      </rPr>
      <t xml:space="preserve">
</t>
    </r>
    <r>
      <rPr>
        <sz val="11"/>
        <color rgb="FF000000"/>
        <rFont val="Calibri"/>
      </rPr>
      <t>/usr/bin/sudo /usr/sbin/sshd -T | /usr/bin/grep "macs"</t>
    </r>
    <r>
      <rPr>
        <sz val="11"/>
        <color rgb="FF000000"/>
        <rFont val="Calibri"/>
      </rPr>
      <t xml:space="preserve">
</t>
    </r>
    <r>
      <rPr>
        <sz val="11"/>
        <color rgb="FF000000"/>
        <rFont val="Calibri"/>
      </rPr>
      <t>macs hmac-sha2-256</t>
    </r>
    <r>
      <rPr>
        <sz val="11"/>
        <color rgb="FF000000"/>
        <rFont val="Calibri"/>
      </rPr>
      <t xml:space="preserve">
</t>
    </r>
    <r>
      <rPr>
        <sz val="11"/>
        <color rgb="FF000000"/>
        <rFont val="Calibri"/>
      </rPr>
      <t>If any hashes other than "hmac-sha2-256" are listed, or the "macs" keyword is missing, this is a finding.</t>
    </r>
  </si>
  <si>
    <t>V-252461</t>
  </si>
  <si>
    <r>
      <rPr>
        <sz val="11"/>
        <rFont val="Calibri"/>
      </rPr>
      <t>The macOS system must implement approved Key Exchange Algorithms within the SSH server configuration.</t>
    </r>
  </si>
  <si>
    <r>
      <rPr>
        <sz val="11"/>
        <color rgb="FF000000"/>
        <rFont val="Calibri"/>
      </rPr>
      <t>Configure the macOS system to use approved SSH Key Exchange Algorithms by creating a plain text file in the /private/etc/ssh/sshd_config.d/ directory containing the following:</t>
    </r>
    <r>
      <rPr>
        <sz val="11"/>
        <color rgb="FF000000"/>
        <rFont val="Calibri"/>
      </rPr>
      <t xml:space="preserve">
</t>
    </r>
    <r>
      <rPr>
        <sz val="11"/>
        <color rgb="FF000000"/>
        <rFont val="Calibri"/>
      </rPr>
      <t>KexAlgorithms ecdh-sha2-nistp256</t>
    </r>
    <r>
      <rPr>
        <sz val="11"/>
        <color rgb="FF000000"/>
        <rFont val="Calibri"/>
      </rPr>
      <t xml:space="preserve">
</t>
    </r>
    <r>
      <rPr>
        <sz val="11"/>
        <color rgb="FF000000"/>
        <rFont val="Calibri"/>
      </rPr>
      <t>The SSH service must be restarted for changes to take effect.</t>
    </r>
  </si>
  <si>
    <r>
      <rPr>
        <sz val="11"/>
        <color rgb="FF000000"/>
        <rFont val="Calibri"/>
      </rPr>
      <t>Operating systems using encryption are required to use FIPS-compliant mechanisms for authenticating to macOS.</t>
    </r>
    <r>
      <rPr>
        <sz val="11"/>
        <color rgb="FF000000"/>
        <rFont val="Calibri"/>
      </rPr>
      <t xml:space="preserve">
</t>
    </r>
    <r>
      <rPr>
        <sz val="11"/>
        <color rgb="FF000000"/>
        <rFont val="Calibri"/>
      </rPr>
      <t>For OpenSSH to utilize the Apple Corecrypto FIPS-validated algorithms, a specific configuration is required to leverage the shim implemented by macOS to bypass the non-FIPS validated LibreSSL crypto module packaged with OpenSSH. Information regarding this configuration can be found in the manual page "apple_ssh_and_fips".</t>
    </r>
    <r>
      <rPr>
        <sz val="11"/>
        <color rgb="FF000000"/>
        <rFont val="Calibri"/>
      </rPr>
      <t xml:space="preserve">
</t>
    </r>
    <r>
      <rPr>
        <sz val="11"/>
        <color rgb="FF000000"/>
        <rFont val="Calibri"/>
      </rPr>
      <t>Satisfies: SRG-OS-000033-GPOS-00014, SRG-OS-000120-GPOS-00061, SRG-OS-000125-GPOS-00065, SRG-OS-000250-GPOS-00093, SRG-OS-000393-GPOS-00173, SRG-OS-000394-GPOS-00176</t>
    </r>
  </si>
  <si>
    <r>
      <rPr>
        <sz val="11"/>
        <color rgb="FF000000"/>
        <rFont val="Calibri"/>
      </rPr>
      <t>Verify the macOS system is configured to use approved SSH Key Exchange Algorithms within the SSH server configuration with the following command:</t>
    </r>
    <r>
      <rPr>
        <sz val="11"/>
        <color rgb="FF000000"/>
        <rFont val="Calibri"/>
      </rPr>
      <t xml:space="preserve">
</t>
    </r>
    <r>
      <rPr>
        <sz val="11"/>
        <color rgb="FF000000"/>
        <rFont val="Calibri"/>
      </rPr>
      <t>/usr/bin/sudo /usr/sbin/sshd -T | /usr/bin/grep "kexalgorithms"</t>
    </r>
    <r>
      <rPr>
        <sz val="11"/>
        <color rgb="FF000000"/>
        <rFont val="Calibri"/>
      </rPr>
      <t xml:space="preserve">
</t>
    </r>
    <r>
      <rPr>
        <sz val="11"/>
        <color rgb="FF000000"/>
        <rFont val="Calibri"/>
      </rPr>
      <t>kexalgorithms ecdh-sha2-nistp256</t>
    </r>
    <r>
      <rPr>
        <sz val="11"/>
        <color rgb="FF000000"/>
        <rFont val="Calibri"/>
      </rPr>
      <t xml:space="preserve">
</t>
    </r>
    <r>
      <rPr>
        <sz val="11"/>
        <color rgb="FF000000"/>
        <rFont val="Calibri"/>
      </rPr>
      <t>If any algorithms other than "ecdh-sha2-nistp256" are listed, or the "kexalgorithms" keyword is missing, this is a finding.</t>
    </r>
  </si>
  <si>
    <t>V-252462</t>
  </si>
  <si>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</si>
  <si>
    <r>
      <rPr>
        <sz val="11"/>
        <color rgb="FF000000"/>
        <rFont val="Calibri"/>
      </rPr>
      <t>To ensure the appropriate flags are enabled for auditing, run the following command:</t>
    </r>
    <r>
      <rPr>
        <sz val="11"/>
        <color rgb="FF000000"/>
        <rFont val="Calibri"/>
      </rPr>
      <t xml:space="preserve">
</t>
    </r>
    <r>
      <rPr>
        <sz val="11"/>
        <color rgb="FF000000"/>
        <rFont val="Calibri"/>
      </rPr>
      <t>/usr/bin/sudo /usr/bin/sed -i.bak '/^flags/ s/$/,ad/'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</si>
  <si>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 Audit records can be generated from various components within the information system (e.g., module or policy filter). If events associated with nonlocal administrative access or diagnostic sessions are not logged, a major tool for assessing and investigating attacks would not be available.</t>
    </r>
    <r>
      <rPr>
        <sz val="11"/>
        <color rgb="FF000000"/>
        <rFont val="Calibri"/>
      </rPr>
      <t xml:space="preserve">
</t>
    </r>
    <r>
      <rPr>
        <sz val="11"/>
        <color rgb="FF000000"/>
        <rFont val="Calibri"/>
      </rPr>
      <t>This requirement addresses auditing-related issues associated with maintenance tools used specifically for diagnostic and repair actions on organizational information systems.</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for example, the software implementing "ping," "ls," "ipconfig," or the hardware and software implementing the monitoring port of an Ethernet switch.</t>
    </r>
    <r>
      <rPr>
        <sz val="11"/>
        <color rgb="FF000000"/>
        <rFont val="Calibri"/>
      </rPr>
      <t xml:space="preserve">
</t>
    </r>
    <r>
      <rPr>
        <sz val="11"/>
        <color rgb="FF000000"/>
        <rFont val="Calibri"/>
      </rPr>
      <t>Satisfies: SRG-OS-000004-GPOS-00004, SRG-OS-000239-GPOS-00089, SRG-OS-000240-GPOS-00090, SRG-OS-000241-GPOS-00091, SRG-OS-000327-GPOS-00127, SRG-OS-000392-GPOS-00172, SRG-OS-000471-GPOS-00215, SRG-OS-000471-GPOS-00216, SRG-OS-000476-GPOS-00221, SRG-OS-000477-GPOS-00222</t>
    </r>
  </si>
  <si>
    <r>
      <rPr>
        <sz val="11"/>
        <color rgb="FF000000"/>
        <rFont val="Calibri"/>
      </rPr>
      <t>To view the currently configured flags for the audit daemon, run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Administrative and Privileged access, including administrative use of the command line tools "kextload" and "kextunload" and changes to configuration settings are logged by way of the "ad" flag.</t>
    </r>
    <r>
      <rPr>
        <sz val="11"/>
        <color rgb="FF000000"/>
        <rFont val="Calibri"/>
      </rPr>
      <t xml:space="preserve">
</t>
    </r>
    <r>
      <rPr>
        <sz val="11"/>
        <color rgb="FF000000"/>
        <rFont val="Calibri"/>
      </rPr>
      <t>If "ad" is not listed in the result of the check, this is a finding.</t>
    </r>
  </si>
  <si>
    <t>V-252463</t>
  </si>
  <si>
    <r>
      <rPr>
        <sz val="11"/>
        <rFont val="Calibri"/>
      </rPr>
      <t>The macOS system must monitor remote access methods and generate audit records when successful/unsuccessful attempts to access/modify privileges occur.</t>
    </r>
  </si>
  <si>
    <r>
      <rPr>
        <sz val="11"/>
        <color rgb="FF000000"/>
        <rFont val="Calibri"/>
      </rPr>
      <t>To ensure the appropriate flags are enabled for auditing, run the following command:</t>
    </r>
    <r>
      <rPr>
        <sz val="11"/>
        <color rgb="FF000000"/>
        <rFont val="Calibri"/>
      </rPr>
      <t xml:space="preserve">
</t>
    </r>
    <r>
      <rPr>
        <sz val="11"/>
        <color rgb="FF000000"/>
        <rFont val="Calibri"/>
      </rPr>
      <t>/usr/bin/sudo sed -i.bak '/^flags/ s/$/,lo/'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</si>
  <si>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Frequently, an attacker that successfully gains access to a system has only gained access to an account with limited privileges, such as a guest account or a service account. The attacker must attempt to change to another user account with normal or elevated privileges in order to proceed. 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SRG-OS-000032-GPOS-00013, SRG-OS-000462-GPOS-00206</t>
    </r>
  </si>
  <si>
    <r>
      <rPr>
        <sz val="11"/>
        <color rgb="FF000000"/>
        <rFont val="Calibri"/>
      </rPr>
      <t>To view the currently configured flags for the audit daemon, run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Attempts to log in as another user are logged by way of the "lo" flag.</t>
    </r>
    <r>
      <rPr>
        <sz val="11"/>
        <color rgb="FF000000"/>
        <rFont val="Calibri"/>
      </rPr>
      <t xml:space="preserve">
</t>
    </r>
    <r>
      <rPr>
        <sz val="11"/>
        <color rgb="FF000000"/>
        <rFont val="Calibri"/>
      </rPr>
      <t>If "lo" is not listed in the result of the check, this is a finding.</t>
    </r>
  </si>
  <si>
    <t>V-252464</t>
  </si>
  <si>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</si>
  <si>
    <r>
      <rPr>
        <sz val="11"/>
        <color rgb="FF000000"/>
        <rFont val="Calibri"/>
      </rPr>
      <t>To enable the audit service, run the following command:</t>
    </r>
    <r>
      <rPr>
        <sz val="11"/>
        <color rgb="FF000000"/>
        <rFont val="Calibri"/>
      </rPr>
      <t xml:space="preserve">
</t>
    </r>
    <r>
      <rPr>
        <sz val="11"/>
        <color rgb="FF000000"/>
        <rFont val="Calibri"/>
      </rPr>
      <t>/usr/bin/sudo /bin/launchctl enable system/com.apple.auditd</t>
    </r>
    <r>
      <rPr>
        <sz val="11"/>
        <color rgb="FF000000"/>
        <rFont val="Calibri"/>
      </rPr>
      <t xml:space="preserve">
</t>
    </r>
    <r>
      <rPr>
        <sz val="11"/>
        <color rgb="FF000000"/>
        <rFont val="Calibri"/>
      </rPr>
      <t>The system may need to be restarted for the update to take effect.</t>
    </r>
  </si>
  <si>
    <r>
      <rPr>
        <sz val="11"/>
        <color rgb="FF000000"/>
        <rFont val="Calibri"/>
      </rPr>
      <t>Without establishing what type of events occurred, when they occurred, and by whom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operating system audit logs provides a means of investigating an attack, recognizing resource utilization or capacity thresholds, or identifying an improperly configured operating system.</t>
    </r>
    <r>
      <rPr>
        <sz val="11"/>
        <color rgb="FF000000"/>
        <rFont val="Calibri"/>
      </rPr>
      <t xml:space="preserve">
</t>
    </r>
    <r>
      <rPr>
        <sz val="11"/>
        <color rgb="FF000000"/>
        <rFont val="Calibri"/>
      </rPr>
      <t>Satisfies: SRG-OS-000037-GPOS-00015, SRG-OS-000038-GPOS-00016, SRG-OS-000039-GPOS-00017, SRG-OS-000040-GPOS-00018, SRG-OS-000041-GPOS-00019, SRG-OS-000042-GPOS-00020, SRG-OS-000042-GPOS-00021, SRG-OS-000055-GPOS-00026, SRG-OS-000254-GPOS-00095, SRG-OS-000255-GPOS-00096, SRG-OS-000303-GPOS-00120, SRG-OS-000337-GPOS-00129, SRG-OS-000358-GPOS-00145, SRG-OS-000359-GPOS-00146</t>
    </r>
  </si>
  <si>
    <r>
      <rPr>
        <sz val="11"/>
        <color rgb="FF000000"/>
        <rFont val="Calibri"/>
      </rPr>
      <t>To check if the audit service is running, use the following command:</t>
    </r>
    <r>
      <rPr>
        <sz val="11"/>
        <color rgb="FF000000"/>
        <rFont val="Calibri"/>
      </rPr>
      <t xml:space="preserve">
</t>
    </r>
    <r>
      <rPr>
        <sz val="11"/>
        <color rgb="FF000000"/>
        <rFont val="Calibri"/>
      </rPr>
      <t>launchctl print-disabled system| grep auditd</t>
    </r>
    <r>
      <rPr>
        <sz val="11"/>
        <color rgb="FF000000"/>
        <rFont val="Calibri"/>
      </rPr>
      <t xml:space="preserve">
</t>
    </r>
    <r>
      <rPr>
        <sz val="11"/>
        <color rgb="FF000000"/>
        <rFont val="Calibri"/>
      </rPr>
      <t>If the return is not:</t>
    </r>
    <r>
      <rPr>
        <sz val="11"/>
        <color rgb="FF000000"/>
        <rFont val="Calibri"/>
      </rPr>
      <t xml:space="preserve">
</t>
    </r>
    <r>
      <rPr>
        <sz val="11"/>
        <color rgb="FF000000"/>
        <rFont val="Calibri"/>
      </rPr>
      <t>"com.apple.auditd" =&gt; false"</t>
    </r>
    <r>
      <rPr>
        <sz val="11"/>
        <color rgb="FF000000"/>
        <rFont val="Calibri"/>
      </rPr>
      <t xml:space="preserve">
</t>
    </r>
    <r>
      <rPr>
        <sz val="11"/>
        <color rgb="FF000000"/>
        <rFont val="Calibri"/>
      </rPr>
      <t xml:space="preserve"> the audit service is disabled, and this is a finding.</t>
    </r>
  </si>
  <si>
    <t>V-252465</t>
  </si>
  <si>
    <r>
      <rPr>
        <sz val="11"/>
        <rFont val="Calibri"/>
      </rPr>
      <t>The macOS system must shut down by default upon audit failure (unless availability is an overriding concern).</t>
    </r>
  </si>
  <si>
    <r>
      <rPr>
        <sz val="11"/>
        <color rgb="FF000000"/>
        <rFont val="Calibri"/>
      </rPr>
      <t>Edit the "/etc/security/audit_control file" and change the value for policy to include the setting "ahlt". To do this programmatically, run the following command:</t>
    </r>
    <r>
      <rPr>
        <sz val="11"/>
        <color rgb="FF000000"/>
        <rFont val="Calibri"/>
      </rPr>
      <t xml:space="preserve">
</t>
    </r>
    <r>
      <rPr>
        <sz val="11"/>
        <color rgb="FF000000"/>
        <rFont val="Calibri"/>
      </rPr>
      <t>sudo /usr/bin/sed -i.bak '/^policy/ s/$/,ahlt/' /etc/security/audit_control; sudo /usr/sbin/audit -s</t>
    </r>
  </si>
  <si>
    <r>
      <rPr>
        <sz val="11"/>
        <color rgb="FF000000"/>
        <rFont val="Calibri"/>
      </rPr>
      <t>The audit service should shut down the computer if it is unable to audit system events. Once audit failure occurs, user and system activity is no longer recorded and malicious activity could go undetected. Audit processing failures include software/hardware errors, failures in the audit capturing mechanisms, and audit storage capacity being reached or exceeded. Responses to audit failure depend on the nature of the failure mode.</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 xml:space="preserve">(i) If the failure was caused by the lack of audit record storage capacity, the operating system must continue generating audit records if possible (automatically restarting the audit service if necessary), overwriting the oldest audit records in a first-in-first-out manner. </t>
    </r>
    <r>
      <rPr>
        <sz val="11"/>
        <color rgb="FF000000"/>
        <rFont val="Calibri"/>
      </rPr>
      <t xml:space="preserve">
</t>
    </r>
    <r>
      <rPr>
        <sz val="11"/>
        <color rgb="FF000000"/>
        <rFont val="Calibri"/>
      </rPr>
      <t>(ii) If audit records are sent to a centralized collection server and communication with this server is lost or the server fails, the operating system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</si>
  <si>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Verify that the audit control system is configured to shut down upon failure using the following command:</t>
    </r>
    <r>
      <rPr>
        <sz val="11"/>
        <color rgb="FF000000"/>
        <rFont val="Calibri"/>
      </rPr>
      <t xml:space="preserve">
</t>
    </r>
    <r>
      <rPr>
        <sz val="11"/>
        <color rgb="FF000000"/>
        <rFont val="Calibri"/>
      </rPr>
      <t>sudo /usr/bin/grep ^policy /etc/security/audit_control | /usr/bin/grep ahlt</t>
    </r>
    <r>
      <rPr>
        <sz val="11"/>
        <color rgb="FF000000"/>
        <rFont val="Calibri"/>
      </rPr>
      <t xml:space="preserve">
</t>
    </r>
    <r>
      <rPr>
        <sz val="11"/>
        <color rgb="FF000000"/>
        <rFont val="Calibri"/>
      </rPr>
      <t>If there is no result, this is a finding.</t>
    </r>
  </si>
  <si>
    <t>V-252466</t>
  </si>
  <si>
    <r>
      <rPr>
        <sz val="11"/>
        <rFont val="Calibri"/>
      </rPr>
      <t>The macOS system must be configured with audit log files owned by root.</t>
    </r>
  </si>
  <si>
    <r>
      <rPr>
        <sz val="11"/>
        <color rgb="FF000000"/>
        <rFont val="Calibri"/>
      </rPr>
      <t>For any log file that returns an incorrect owner, run the following command:</t>
    </r>
    <r>
      <rPr>
        <sz val="11"/>
        <color rgb="FF000000"/>
        <rFont val="Calibri"/>
      </rPr>
      <t xml:space="preserve">
</t>
    </r>
    <r>
      <rPr>
        <sz val="11"/>
        <color rgb="FF000000"/>
        <rFont val="Calibri"/>
      </rPr>
      <t>/usr/bin/sudo chown root [audit log file]</t>
    </r>
    <r>
      <rPr>
        <sz val="11"/>
        <color rgb="FF000000"/>
        <rFont val="Calibri"/>
      </rPr>
      <t xml:space="preserve">
</t>
    </r>
    <r>
      <rPr>
        <sz val="11"/>
        <color rgb="FF000000"/>
        <rFont val="Calibri"/>
      </rPr>
      <t>[audit log file] is the full path to the log file in question.</t>
    </r>
  </si>
  <si>
    <r>
      <rPr>
        <sz val="11"/>
        <color rgb="FF000000"/>
        <rFont val="Calibri"/>
      </rPr>
      <t>The audit service must be configured to create log files with the correct ownership to prevent normal users from reading audit logs. Audit logs contain sensitive data about the system and users. If log files are set to only be readable and writable by root or administrative users with sudo, the risk is mitigated.</t>
    </r>
  </si>
  <si>
    <r>
      <rPr>
        <sz val="11"/>
        <color rgb="FF000000"/>
        <rFont val="Calibri"/>
      </rPr>
      <t>To check the ownership of the audit log files, run the following command:</t>
    </r>
    <r>
      <rPr>
        <sz val="11"/>
        <color rgb="FF000000"/>
        <rFont val="Calibri"/>
      </rPr>
      <t xml:space="preserve">
</t>
    </r>
    <r>
      <rPr>
        <sz val="11"/>
        <color rgb="FF000000"/>
        <rFont val="Calibri"/>
      </rPr>
      <t>/usr/bin/sudo ls -le $(/usr/bin/sudo /usr/bin/grep '^dir' /etc/security/audit_control | awk -F: '{print $2}') | grep -v current</t>
    </r>
    <r>
      <rPr>
        <sz val="11"/>
        <color rgb="FF000000"/>
        <rFont val="Calibri"/>
      </rPr>
      <t xml:space="preserve">
</t>
    </r>
    <r>
      <rPr>
        <sz val="11"/>
        <color rgb="FF000000"/>
        <rFont val="Calibri"/>
      </rPr>
      <t xml:space="preserve">The results should show the owner (third column) to be "root". </t>
    </r>
    <r>
      <rPr>
        <sz val="11"/>
        <color rgb="FF000000"/>
        <rFont val="Calibri"/>
      </rPr>
      <t xml:space="preserve">
</t>
    </r>
    <r>
      <rPr>
        <sz val="11"/>
        <color rgb="FF000000"/>
        <rFont val="Calibri"/>
      </rPr>
      <t>If they do not, this is a finding.</t>
    </r>
  </si>
  <si>
    <t>V-252467</t>
  </si>
  <si>
    <r>
      <rPr>
        <sz val="11"/>
        <rFont val="Calibri"/>
      </rPr>
      <t>The macOS system must be configured with audit log folders owned by root.</t>
    </r>
  </si>
  <si>
    <r>
      <rPr>
        <sz val="11"/>
        <color rgb="FF000000"/>
        <rFont val="Calibri"/>
      </rPr>
      <t>For any log folder that has an incorrect owner, run the following command:</t>
    </r>
    <r>
      <rPr>
        <sz val="11"/>
        <color rgb="FF000000"/>
        <rFont val="Calibri"/>
      </rPr>
      <t xml:space="preserve">
</t>
    </r>
    <r>
      <rPr>
        <sz val="11"/>
        <color rgb="FF000000"/>
        <rFont val="Calibri"/>
      </rPr>
      <t>/usr/bin/sudo chown root [audit log folder]</t>
    </r>
  </si>
  <si>
    <r>
      <rPr>
        <sz val="11"/>
        <color rgb="FF000000"/>
        <rFont val="Calibri"/>
      </rPr>
      <t>The audit service must be configured to create log files with the correct ownership to prevent normal users from reading audit logs. Audit logs contain sensitive data about the system and about users. If log files are set to be readable and writable only by root or administrative users with sudo, the risk is mitigated.</t>
    </r>
  </si>
  <si>
    <r>
      <rPr>
        <sz val="11"/>
        <color rgb="FF000000"/>
        <rFont val="Calibri"/>
      </rPr>
      <t>To check the ownership of the audit log folder, run the following command:</t>
    </r>
    <r>
      <rPr>
        <sz val="11"/>
        <color rgb="FF000000"/>
        <rFont val="Calibri"/>
      </rPr>
      <t xml:space="preserve">
</t>
    </r>
    <r>
      <rPr>
        <sz val="11"/>
        <color rgb="FF000000"/>
        <rFont val="Calibri"/>
      </rPr>
      <t>/usr/bin/sudo ls -lde $(/usr/bin/sudo /usr/bin/grep '^dir' /etc/security/audit_control | awk -F: '{print $2}')</t>
    </r>
    <r>
      <rPr>
        <sz val="11"/>
        <color rgb="FF000000"/>
        <rFont val="Calibri"/>
      </rPr>
      <t xml:space="preserve">
</t>
    </r>
    <r>
      <rPr>
        <sz val="11"/>
        <color rgb="FF000000"/>
        <rFont val="Calibri"/>
      </rPr>
      <t xml:space="preserve">The results should show the owner (third column) to be "root". </t>
    </r>
    <r>
      <rPr>
        <sz val="11"/>
        <color rgb="FF000000"/>
        <rFont val="Calibri"/>
      </rPr>
      <t xml:space="preserve">
</t>
    </r>
    <r>
      <rPr>
        <sz val="11"/>
        <color rgb="FF000000"/>
        <rFont val="Calibri"/>
      </rPr>
      <t>If it does not, this is a finding.</t>
    </r>
  </si>
  <si>
    <t>V-252468</t>
  </si>
  <si>
    <r>
      <rPr>
        <sz val="11"/>
        <rFont val="Calibri"/>
      </rPr>
      <t>The macOS system must be configured with audit log files group-owned by wheel.</t>
    </r>
  </si>
  <si>
    <r>
      <rPr>
        <sz val="11"/>
        <color rgb="FF000000"/>
        <rFont val="Calibri"/>
      </rPr>
      <t>For any log file that returns an incorrect group owner, run the following command:</t>
    </r>
    <r>
      <rPr>
        <sz val="11"/>
        <color rgb="FF000000"/>
        <rFont val="Calibri"/>
      </rPr>
      <t xml:space="preserve">
</t>
    </r>
    <r>
      <rPr>
        <sz val="11"/>
        <color rgb="FF000000"/>
        <rFont val="Calibri"/>
      </rPr>
      <t>/usr/bin/sudo chgrp wheel [audit log file]</t>
    </r>
    <r>
      <rPr>
        <sz val="11"/>
        <color rgb="FF000000"/>
        <rFont val="Calibri"/>
      </rPr>
      <t xml:space="preserve">
</t>
    </r>
    <r>
      <rPr>
        <sz val="11"/>
        <color rgb="FF000000"/>
        <rFont val="Calibri"/>
      </rPr>
      <t>[audit log file] is the full path to the log file in question.</t>
    </r>
  </si>
  <si>
    <r>
      <rPr>
        <sz val="11"/>
        <color rgb="FF000000"/>
        <rFont val="Calibri"/>
      </rPr>
      <t>The audit service must be configured to create log files with the correct group ownership to prevent normal users from reading audit logs. Audit logs contain sensitive data about the system and users. If log files are set to be readable and writable only by root or administrative users with sudo, the risk is mitigated.</t>
    </r>
  </si>
  <si>
    <r>
      <rPr>
        <sz val="11"/>
        <color rgb="FF000000"/>
        <rFont val="Calibri"/>
      </rPr>
      <t>To check the group ownership of the audit log files, run the following command:</t>
    </r>
    <r>
      <rPr>
        <sz val="11"/>
        <color rgb="FF000000"/>
        <rFont val="Calibri"/>
      </rPr>
      <t xml:space="preserve">
</t>
    </r>
    <r>
      <rPr>
        <sz val="11"/>
        <color rgb="FF000000"/>
        <rFont val="Calibri"/>
      </rPr>
      <t>/usr/bin/sudo ls -le $(/usr/bin/sudo /usr/bin/grep '^dir' /etc/security/audit_control | awk -F: '{print $2}') | /usr/bin/grep -v current</t>
    </r>
    <r>
      <rPr>
        <sz val="11"/>
        <color rgb="FF000000"/>
        <rFont val="Calibri"/>
      </rPr>
      <t xml:space="preserve">
</t>
    </r>
    <r>
      <rPr>
        <sz val="11"/>
        <color rgb="FF000000"/>
        <rFont val="Calibri"/>
      </rPr>
      <t xml:space="preserve">The results should show the group owner (fourth column) to be "wheel". </t>
    </r>
    <r>
      <rPr>
        <sz val="11"/>
        <color rgb="FF000000"/>
        <rFont val="Calibri"/>
      </rPr>
      <t xml:space="preserve">
</t>
    </r>
    <r>
      <rPr>
        <sz val="11"/>
        <color rgb="FF000000"/>
        <rFont val="Calibri"/>
      </rPr>
      <t>If they do not, this is a finding.</t>
    </r>
  </si>
  <si>
    <t>V-252469</t>
  </si>
  <si>
    <r>
      <rPr>
        <sz val="11"/>
        <rFont val="Calibri"/>
      </rPr>
      <t>The macOS system must be configured with audit log folders group-owned by wheel.</t>
    </r>
  </si>
  <si>
    <r>
      <rPr>
        <sz val="11"/>
        <color rgb="FF000000"/>
        <rFont val="Calibri"/>
      </rPr>
      <t>For any log folder that has an incorrect group, run the following command:</t>
    </r>
    <r>
      <rPr>
        <sz val="11"/>
        <color rgb="FF000000"/>
        <rFont val="Calibri"/>
      </rPr>
      <t xml:space="preserve">
</t>
    </r>
    <r>
      <rPr>
        <sz val="11"/>
        <color rgb="FF000000"/>
        <rFont val="Calibri"/>
      </rPr>
      <t>/usr/bin/sudo chgrp wheel [audit log folder]</t>
    </r>
  </si>
  <si>
    <r>
      <rPr>
        <sz val="11"/>
        <color rgb="FF000000"/>
        <rFont val="Calibri"/>
      </rPr>
      <t>The audit service must be configured to create log files with the correct group ownership to prevent normal users from reading audit logs. Audit logs contain sensitive data about the system and about users. If log files are set to be readable and writable only by root or administrative users with sudo, the risk is mitigated.</t>
    </r>
  </si>
  <si>
    <r>
      <rPr>
        <sz val="11"/>
        <color rgb="FF000000"/>
        <rFont val="Calibri"/>
      </rPr>
      <t>To check the group ownership of the audit log folder, run the following command:</t>
    </r>
    <r>
      <rPr>
        <sz val="11"/>
        <color rgb="FF000000"/>
        <rFont val="Calibri"/>
      </rPr>
      <t xml:space="preserve">
</t>
    </r>
    <r>
      <rPr>
        <sz val="11"/>
        <color rgb="FF000000"/>
        <rFont val="Calibri"/>
      </rPr>
      <t>/usr/bin/sudo ls -lde $(/usr/bin/sudo /usr/bin/grep '^dir' /etc/security/audit_control | awk -F: '{print $2}')</t>
    </r>
    <r>
      <rPr>
        <sz val="11"/>
        <color rgb="FF000000"/>
        <rFont val="Calibri"/>
      </rPr>
      <t xml:space="preserve">
</t>
    </r>
    <r>
      <rPr>
        <sz val="11"/>
        <color rgb="FF000000"/>
        <rFont val="Calibri"/>
      </rPr>
      <t>The results should show the group (fourth column) to be "wheel".</t>
    </r>
    <r>
      <rPr>
        <sz val="11"/>
        <color rgb="FF000000"/>
        <rFont val="Calibri"/>
      </rPr>
      <t xml:space="preserve">
</t>
    </r>
    <r>
      <rPr>
        <sz val="11"/>
        <color rgb="FF000000"/>
        <rFont val="Calibri"/>
      </rPr>
      <t>If they do not, this is a finding.</t>
    </r>
  </si>
  <si>
    <t>V-252470</t>
  </si>
  <si>
    <r>
      <rPr>
        <sz val="11"/>
        <rFont val="Calibri"/>
      </rPr>
      <t>The macOS system must be configured with audit log files set to mode 440 or less permissive.</t>
    </r>
  </si>
  <si>
    <r>
      <rPr>
        <sz val="11"/>
        <color rgb="FF000000"/>
        <rFont val="Calibri"/>
      </rPr>
      <t>For any log file that returns an incorrect permission value, run the following command:</t>
    </r>
    <r>
      <rPr>
        <sz val="11"/>
        <color rgb="FF000000"/>
        <rFont val="Calibri"/>
      </rPr>
      <t xml:space="preserve">
</t>
    </r>
    <r>
      <rPr>
        <sz val="11"/>
        <color rgb="FF000000"/>
        <rFont val="Calibri"/>
      </rPr>
      <t>/usr/bin/sudo chmod 440 [audit log file]</t>
    </r>
    <r>
      <rPr>
        <sz val="11"/>
        <color rgb="FF000000"/>
        <rFont val="Calibri"/>
      </rPr>
      <t xml:space="preserve">
</t>
    </r>
    <r>
      <rPr>
        <sz val="11"/>
        <color rgb="FF000000"/>
        <rFont val="Calibri"/>
      </rPr>
      <t>[audit log file] is the full path to the log file in question.</t>
    </r>
  </si>
  <si>
    <r>
      <rPr>
        <sz val="11"/>
        <color rgb="FF000000"/>
        <rFont val="Calibri"/>
      </rPr>
      <t>The audit service must be configured to create log files with the correct permissions to prevent normal users from reading audit logs. Audit logs contain sensitive data about the system and about users. If log files are set to be readable and writable only by root or administrative users with sudo, the risk is mitigated.</t>
    </r>
  </si>
  <si>
    <r>
      <rPr>
        <sz val="11"/>
        <color rgb="FF000000"/>
        <rFont val="Calibri"/>
      </rPr>
      <t>To check the permissions of the audit log files, run the following command:</t>
    </r>
    <r>
      <rPr>
        <sz val="11"/>
        <color rgb="FF000000"/>
        <rFont val="Calibri"/>
      </rPr>
      <t xml:space="preserve">
</t>
    </r>
    <r>
      <rPr>
        <sz val="11"/>
        <color rgb="FF000000"/>
        <rFont val="Calibri"/>
      </rPr>
      <t>/usr/bin/sudo ls -le $(/usr/bin/sudo /usr/bin/grep '^dir' /etc/security/audit_control | awk -F: '{print $2}') | /usr/bin/grep -v current</t>
    </r>
    <r>
      <rPr>
        <sz val="11"/>
        <color rgb="FF000000"/>
        <rFont val="Calibri"/>
      </rPr>
      <t xml:space="preserve">
</t>
    </r>
    <r>
      <rPr>
        <sz val="11"/>
        <color rgb="FF000000"/>
        <rFont val="Calibri"/>
      </rPr>
      <t>The results should show the permissions (first column) to be "440" or less permissive.</t>
    </r>
    <r>
      <rPr>
        <sz val="11"/>
        <color rgb="FF000000"/>
        <rFont val="Calibri"/>
      </rPr>
      <t xml:space="preserve">
</t>
    </r>
    <r>
      <rPr>
        <sz val="11"/>
        <color rgb="FF000000"/>
        <rFont val="Calibri"/>
      </rPr>
      <t>If they do not, this is a finding.</t>
    </r>
  </si>
  <si>
    <t>V-252471</t>
  </si>
  <si>
    <r>
      <rPr>
        <sz val="11"/>
        <rFont val="Calibri"/>
      </rPr>
      <t>The macOS system must be configured with audit log folders set to mode 700 or less permissive.</t>
    </r>
  </si>
  <si>
    <r>
      <rPr>
        <sz val="11"/>
        <color rgb="FF000000"/>
        <rFont val="Calibri"/>
      </rPr>
      <t>For any log folder that returns an incorrect permission value, run the following command:</t>
    </r>
    <r>
      <rPr>
        <sz val="11"/>
        <color rgb="FF000000"/>
        <rFont val="Calibri"/>
      </rPr>
      <t xml:space="preserve">
</t>
    </r>
    <r>
      <rPr>
        <sz val="11"/>
        <color rgb="FF000000"/>
        <rFont val="Calibri"/>
      </rPr>
      <t>/usr/bin/sudo chmod 700 [audit log folder]</t>
    </r>
  </si>
  <si>
    <r>
      <rPr>
        <sz val="11"/>
        <color rgb="FF000000"/>
        <rFont val="Calibri"/>
      </rPr>
      <t>The audit service must be configured to create log folders with the correct permissions to prevent normal users from reading audit logs. Audit logs contain sensitive data about the system and users. If log folders are set to be readable and writable only by root or administrative users with sudo, the risk is mitigated.</t>
    </r>
    <r>
      <rPr>
        <sz val="11"/>
        <color rgb="FF000000"/>
        <rFont val="Calibri"/>
      </rPr>
      <t xml:space="preserve">
</t>
    </r>
    <r>
      <rPr>
        <sz val="11"/>
        <color rgb="FF000000"/>
        <rFont val="Calibri"/>
      </rPr>
      <t>Satisfies: SRG-OS-000057-GPOS-00027, SRG-OS-000058-GPOS-00028, SRG-OS-000059-GPOS-00029</t>
    </r>
  </si>
  <si>
    <r>
      <rPr>
        <sz val="11"/>
        <color rgb="FF000000"/>
        <rFont val="Calibri"/>
      </rPr>
      <t>To check the permissions of the audit log folder, run the following command:</t>
    </r>
    <r>
      <rPr>
        <sz val="11"/>
        <color rgb="FF000000"/>
        <rFont val="Calibri"/>
      </rPr>
      <t xml:space="preserve">
</t>
    </r>
    <r>
      <rPr>
        <sz val="11"/>
        <color rgb="FF000000"/>
        <rFont val="Calibri"/>
      </rPr>
      <t>/usr/bin/sudo ls -lde $(/usr/bin/sudo /usr/bin/grep '^dir' /etc/security/audit_control | awk -F: '{print $2}')</t>
    </r>
    <r>
      <rPr>
        <sz val="11"/>
        <color rgb="FF000000"/>
        <rFont val="Calibri"/>
      </rPr>
      <t xml:space="preserve">
</t>
    </r>
    <r>
      <rPr>
        <sz val="11"/>
        <color rgb="FF000000"/>
        <rFont val="Calibri"/>
      </rPr>
      <t>The results should show the permissions (first column) to be "700" or less permissive.</t>
    </r>
    <r>
      <rPr>
        <sz val="11"/>
        <color rgb="FF000000"/>
        <rFont val="Calibri"/>
      </rPr>
      <t xml:space="preserve">
</t>
    </r>
    <r>
      <rPr>
        <sz val="11"/>
        <color rgb="FF000000"/>
        <rFont val="Calibri"/>
      </rPr>
      <t>If they do not, this is a finding.</t>
    </r>
  </si>
  <si>
    <t>V-252472</t>
  </si>
  <si>
    <r>
      <rPr>
        <sz val="11"/>
        <rFont val="Calibri"/>
      </rPr>
      <t>The macOS system must audit the enforcement actions used to restrict access associated with changes to the system.</t>
    </r>
  </si>
  <si>
    <r>
      <rPr>
        <sz val="11"/>
        <color rgb="FF000000"/>
        <rFont val="Calibri"/>
      </rPr>
      <t>To set the audit flags to the recommended setting, run the following command to add the flags "fm", "-fr", "-fw", and "-fd" all at once:</t>
    </r>
    <r>
      <rPr>
        <sz val="11"/>
        <color rgb="FF000000"/>
        <rFont val="Calibri"/>
      </rPr>
      <t xml:space="preserve">
</t>
    </r>
    <r>
      <rPr>
        <sz val="11"/>
        <color rgb="FF000000"/>
        <rFont val="Calibri"/>
      </rPr>
      <t>/usr/bin/sudo /usr/bin/sed -i.bak '/^flags/ s/$/,fm,-fr,-fw,-fd/'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</si>
  <si>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By auditing access restriction enforcement, changes to application and OS configuration files can be audited. Without auditing the enforcement of access restrictions, it will be difficult to identify attempted attacks and an audit trail will not be available for forensic investigation.</t>
    </r>
    <r>
      <rPr>
        <sz val="11"/>
        <color rgb="FF000000"/>
        <rFont val="Calibri"/>
      </rPr>
      <t xml:space="preserve">
</t>
    </r>
    <r>
      <rPr>
        <sz val="11"/>
        <color rgb="FF000000"/>
        <rFont val="Calibri"/>
      </rPr>
      <t xml:space="preserve">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   </t>
    </r>
    <r>
      <rPr>
        <sz val="11"/>
        <color rgb="FF000000"/>
        <rFont val="Calibri"/>
      </rPr>
      <t xml:space="preserve">
</t>
    </r>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Satisfies: SRG-OS-000064-GPOS-00033, SRG-OS-000365-GPOS-00152, SRG-OS-000458-GPOS-00203, SRG-OS-000461-GPOS-00205, SRG-OS-000463-GPOS-00207, SRG-OS-000465-GPOS-00209, SRG-OS-000466-GPOS-00210, SRG-OS-000467-GPOS-00211, SRG-OS-000468-GPOS-00212, SRG-OS-000474-GPOS-00219</t>
    </r>
  </si>
  <si>
    <r>
      <rPr>
        <sz val="11"/>
        <color rgb="FF000000"/>
        <rFont val="Calibri"/>
      </rPr>
      <t>To view the currently configured flags for the audit daemon, run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Enforcement actions are logged by way of the "fm" flag, which audits permission changes, and "-fr" and "-fw", which denote failed attempts to read or write to a file, and -fd, which audits failed file deletion.</t>
    </r>
    <r>
      <rPr>
        <sz val="11"/>
        <color rgb="FF000000"/>
        <rFont val="Calibri"/>
      </rPr>
      <t xml:space="preserve">
</t>
    </r>
    <r>
      <rPr>
        <sz val="11"/>
        <color rgb="FF000000"/>
        <rFont val="Calibri"/>
      </rPr>
      <t>If "fm", "-fr", "-fw", and "-fd" are not listed in the result of the check, this is a finding.</t>
    </r>
  </si>
  <si>
    <t>V-252473</t>
  </si>
  <si>
    <r>
      <rPr>
        <sz val="11"/>
        <rFont val="Calibri"/>
      </rPr>
      <t>The macOS system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</si>
  <si>
    <r>
      <rPr>
        <sz val="11"/>
        <color rgb="FF000000"/>
        <rFont val="Calibri"/>
      </rPr>
      <t>Edit the "/etc/security/audit_control" file and change the value for "expire-after" to the amount of time audit logs should be kept for the system. Use the following command to set the "expire-after" value to "7d":</t>
    </r>
    <r>
      <rPr>
        <sz val="11"/>
        <color rgb="FF000000"/>
        <rFont val="Calibri"/>
      </rPr>
      <t xml:space="preserve">
</t>
    </r>
    <r>
      <rPr>
        <sz val="11"/>
        <color rgb="FF000000"/>
        <rFont val="Calibri"/>
      </rPr>
      <t>/usr/bin/sudo /usr/bin/sed -i.bak 's/.*expire-after.*/expire-after:7d/'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</si>
  <si>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The audit service must be configured to require that records are kept for seven days or longer before deletion when there is no central audit record storage facility. When "expire-after" is set to "7d", the audit service will not delete audit logs until the log data is at least seven days old.</t>
    </r>
  </si>
  <si>
    <r>
      <rPr>
        <sz val="11"/>
        <color rgb="FF000000"/>
        <rFont val="Calibri"/>
      </rPr>
      <t>The check displays the amount of time the audit system is configured to retain audit log files. The audit system will not delete logs until the specified condition has been met. To view the current setting, run the following command:</t>
    </r>
    <r>
      <rPr>
        <sz val="11"/>
        <color rgb="FF000000"/>
        <rFont val="Calibri"/>
      </rPr>
      <t xml:space="preserve">
</t>
    </r>
    <r>
      <rPr>
        <sz val="11"/>
        <color rgb="FF000000"/>
        <rFont val="Calibri"/>
      </rPr>
      <t>/usr/bin/sudo /usr/bin/grep ^expire-after /etc/security/audit_control</t>
    </r>
    <r>
      <rPr>
        <sz val="11"/>
        <color rgb="FF000000"/>
        <rFont val="Calibri"/>
      </rPr>
      <t xml:space="preserve">
</t>
    </r>
    <r>
      <rPr>
        <sz val="11"/>
        <color rgb="FF000000"/>
        <rFont val="Calibri"/>
      </rPr>
      <t>If this returns no results, or does not contain "7d" or a larger value, this is a finding.</t>
    </r>
  </si>
  <si>
    <t>V-252474</t>
  </si>
  <si>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</si>
  <si>
    <r>
      <rPr>
        <sz val="11"/>
        <color rgb="FF000000"/>
        <rFont val="Calibri"/>
      </rPr>
      <t>Edit the "/etc/security/audit_control" file and change the value for "minfree" to "25" using the following command:</t>
    </r>
    <r>
      <rPr>
        <sz val="11"/>
        <color rgb="FF000000"/>
        <rFont val="Calibri"/>
      </rPr>
      <t xml:space="preserve">
</t>
    </r>
    <r>
      <rPr>
        <sz val="11"/>
        <color rgb="FF000000"/>
        <rFont val="Calibri"/>
      </rPr>
      <t>/usr/bin/sudo /usr/bin/sed -i.bak 's/.*minfree.*/minfree:25/'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</si>
  <si>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The audit service must be configured to require a minimum percentage of free disk space in order to run. This ensures that audit will notify the administrator that action is required to free up more disk space for audit logs.</t>
    </r>
    <r>
      <rPr>
        <sz val="11"/>
        <color rgb="FF000000"/>
        <rFont val="Calibri"/>
      </rPr>
      <t xml:space="preserve">
</t>
    </r>
    <r>
      <rPr>
        <sz val="11"/>
        <color rgb="FF000000"/>
        <rFont val="Calibri"/>
      </rPr>
      <t>When "minfree" is set to 25 percent, security personnel are notified immediately when the storage volume is 75 percent full and are able to plan for audit record storage capacity expansion.</t>
    </r>
  </si>
  <si>
    <r>
      <rPr>
        <sz val="11"/>
        <color rgb="FF000000"/>
        <rFont val="Calibri"/>
      </rPr>
      <t>The check displays the "% free" to leave available for the system. The audit system will not write logs if the volume has less than this percentage of free disk space. To view the current setting, run the following command:</t>
    </r>
    <r>
      <rPr>
        <sz val="11"/>
        <color rgb="FF000000"/>
        <rFont val="Calibri"/>
      </rPr>
      <t xml:space="preserve">
</t>
    </r>
    <r>
      <rPr>
        <sz val="11"/>
        <color rgb="FF000000"/>
        <rFont val="Calibri"/>
      </rPr>
      <t>/usr/bin/sudo /usr/bin/grep ^minfree /etc/security/audit_control</t>
    </r>
    <r>
      <rPr>
        <sz val="11"/>
        <color rgb="FF000000"/>
        <rFont val="Calibri"/>
      </rPr>
      <t xml:space="preserve">
</t>
    </r>
    <r>
      <rPr>
        <sz val="11"/>
        <color rgb="FF000000"/>
        <rFont val="Calibri"/>
      </rPr>
      <t>If this returns no results, or does not contain "25", this is a finding.</t>
    </r>
  </si>
  <si>
    <t>V-252475</t>
  </si>
  <si>
    <r>
      <rPr>
        <sz val="11"/>
        <rFont val="Calibri"/>
      </rPr>
      <t>The macOS system must provide an immediate real-time alert to the System Administrator (SA) and Information System Security Officer (ISSO), at a minimum, of all audit failure events requiring real-time alerts.</t>
    </r>
  </si>
  <si>
    <r>
      <rPr>
        <sz val="11"/>
        <color rgb="FF000000"/>
        <rFont val="Calibri"/>
      </rPr>
      <t>To make "auditd" log errors to standard error as well as "syslogd", run the following command:</t>
    </r>
    <r>
      <rPr>
        <sz val="11"/>
        <color rgb="FF000000"/>
        <rFont val="Calibri"/>
      </rPr>
      <t xml:space="preserve">
</t>
    </r>
    <r>
      <rPr>
        <sz val="11"/>
        <color rgb="FF000000"/>
        <rFont val="Calibri"/>
      </rPr>
      <t>/usr/bin/sudo /usr/bin/sed -i.bak 's/logger -p/logger -s -p/' /etc/security/audit_warn; /usr/bin/sudo /usr/sbin/audit -s</t>
    </r>
  </si>
  <si>
    <r>
      <rPr>
        <sz val="11"/>
        <color rgb="FF000000"/>
        <rFont val="Calibri"/>
      </rPr>
      <t>The audit service should be configured to immediately print messages to the console or email administrator users when an auditing failure occurs. 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</si>
  <si>
    <r>
      <rPr>
        <sz val="11"/>
        <color rgb="FF000000"/>
        <rFont val="Calibri"/>
      </rPr>
      <t>By default, "auditd" only logs errors to "syslog". To see if audit has been configured to print error messages to the console, run the following command:</t>
    </r>
    <r>
      <rPr>
        <sz val="11"/>
        <color rgb="FF000000"/>
        <rFont val="Calibri"/>
      </rPr>
      <t xml:space="preserve">
</t>
    </r>
    <r>
      <rPr>
        <sz val="11"/>
        <color rgb="FF000000"/>
        <rFont val="Calibri"/>
      </rPr>
      <t>/usr/bin/sudo /usr/bin/grep logger /etc/security/audit_warn</t>
    </r>
    <r>
      <rPr>
        <sz val="11"/>
        <color rgb="FF000000"/>
        <rFont val="Calibri"/>
      </rPr>
      <t xml:space="preserve">
</t>
    </r>
    <r>
      <rPr>
        <sz val="11"/>
        <color rgb="FF000000"/>
        <rFont val="Calibri"/>
      </rPr>
      <t>If the argument "-s" is missing, or if "audit_warn" has not been otherwise modified to print errors to the console or send email alerts to the SA and ISSO, this is a finding.</t>
    </r>
  </si>
  <si>
    <t>V-252476</t>
  </si>
  <si>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</si>
  <si>
    <r>
      <rPr>
        <sz val="11"/>
        <color rgb="FF000000"/>
        <rFont val="Calibri"/>
      </rPr>
      <t>To ensure the appropriate flags are enabled for auditing, run the following command:</t>
    </r>
    <r>
      <rPr>
        <sz val="11"/>
        <color rgb="FF000000"/>
        <rFont val="Calibri"/>
      </rPr>
      <t xml:space="preserve">
</t>
    </r>
    <r>
      <rPr>
        <sz val="11"/>
        <color rgb="FF000000"/>
        <rFont val="Calibri"/>
      </rPr>
      <t>/usr/bin/sudo /usr/bin/sed -i.bak '/^flags/ s/$/,aa/'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</si>
  <si>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SRG-OS-000470-GPOS-00214, SRG-OS-000472-GPOS-00217, SRG-OS-000473-GPOS-00218, SRG-OS-000475-GPOS-00220</t>
    </r>
  </si>
  <si>
    <r>
      <rPr>
        <sz val="11"/>
        <color rgb="FF000000"/>
        <rFont val="Calibri"/>
      </rPr>
      <t>To view the currently configured flags for the audit daemon, run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Logon events are logged by way of the "aa" flag.</t>
    </r>
    <r>
      <rPr>
        <sz val="11"/>
        <color rgb="FF000000"/>
        <rFont val="Calibri"/>
      </rPr>
      <t xml:space="preserve">
</t>
    </r>
    <r>
      <rPr>
        <sz val="11"/>
        <color rgb="FF000000"/>
        <rFont val="Calibri"/>
      </rPr>
      <t>If "aa" is not listed in the result of the check, this is a finding.</t>
    </r>
  </si>
  <si>
    <t>V-252477</t>
  </si>
  <si>
    <r>
      <rPr>
        <sz val="11"/>
        <rFont val="Calibri"/>
      </rPr>
      <t>The macOS system must accept and verify Personal Identity Verification (PIV) credentials, implement a local cache of revocation data to support path discovery and validation in case of the inability to access revocation information via the network, and only allow the use of DoD PKI-established certificate authorities for verification of the establishment of protected sessions.</t>
    </r>
  </si>
  <si>
    <r>
      <rPr>
        <sz val="11"/>
        <color rgb="FF000000"/>
        <rFont val="Calibri"/>
      </rPr>
      <t xml:space="preserve">The use of PIV credentials facilitates standardization and reduces the risk of unauthorized access.                           </t>
    </r>
    <r>
      <rPr>
        <sz val="11"/>
        <color rgb="FF000000"/>
        <rFont val="Calibri"/>
      </rPr>
      <t xml:space="preserve">
</t>
    </r>
    <r>
      <rPr>
        <sz val="11"/>
        <color rgb="FF000000"/>
        <rFont val="Calibri"/>
      </rPr>
      <t xml:space="preserve">Without configuring a local cache of revocation data, there is the potential to allow access to users who are no longer authorized (users with revoked certificates).                    </t>
    </r>
    <r>
      <rPr>
        <sz val="11"/>
        <color rgb="FF000000"/>
        <rFont val="Calibri"/>
      </rPr>
      <t xml:space="preserve">
</t>
    </r>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 xml:space="preserve">DoD has mandated the use of the CAC to support identity management and personal authentication for systems covered under Homeland Security Presidential Directive (HSPD) 12, as well as making the CAC a primary component of layered protection for national security systems.       </t>
    </r>
    <r>
      <rPr>
        <sz val="11"/>
        <color rgb="FF000000"/>
        <rFont val="Calibri"/>
      </rPr>
      <t xml:space="preserve">
</t>
    </r>
    <r>
      <rPr>
        <sz val="11"/>
        <color rgb="FF000000"/>
        <rFont val="Calibri"/>
      </rPr>
      <t>The DoD will only accept PKI-certificates obtained from a DoD-approved internal or external certificate authority. Reliance on CAs for the establishment of secure sessions includes, for example, the use of SSL/TLS certificates.</t>
    </r>
    <r>
      <rPr>
        <sz val="11"/>
        <color rgb="FF000000"/>
        <rFont val="Calibri"/>
      </rPr>
      <t xml:space="preserve">
</t>
    </r>
    <r>
      <rPr>
        <sz val="11"/>
        <color rgb="FF000000"/>
        <rFont val="Calibri"/>
      </rPr>
      <t>Satisfies: SRG-OS-000376-GPOS-00161, SRG-OS-000377-GPOS-00162, SRG-OS-000384-GPOS-00167, SRG-OS-000403-GPOS-00182, SRG-OS-000067-GPOS-00035</t>
    </r>
  </si>
  <si>
    <r>
      <rPr>
        <sz val="11"/>
        <color rgb="FF000000"/>
        <rFont val="Calibri"/>
      </rPr>
      <t>To verify that certificate checks are occurring, run the following command.</t>
    </r>
    <r>
      <rPr>
        <sz val="11"/>
        <color rgb="FF000000"/>
        <rFont val="Calibri"/>
      </rPr>
      <t xml:space="preserve">
</t>
    </r>
    <r>
      <rPr>
        <sz val="11"/>
        <color rgb="FF000000"/>
        <rFont val="Calibri"/>
      </rPr>
      <t>/usr/sbin/system_profiler SPConfigurationProfileDataType | /usr/bin/grep checkCertificateTrust</t>
    </r>
    <r>
      <rPr>
        <sz val="11"/>
        <color rgb="FF000000"/>
        <rFont val="Calibri"/>
      </rPr>
      <t xml:space="preserve">
</t>
    </r>
    <r>
      <rPr>
        <sz val="11"/>
        <color rgb="FF000000"/>
        <rFont val="Calibri"/>
      </rPr>
      <t>If the output is null or the value returned, "checkCertificateTrust = 1", is not equal to (1) or greater, this is a finding.</t>
    </r>
  </si>
  <si>
    <t>V-252478</t>
  </si>
  <si>
    <r>
      <rPr>
        <sz val="11"/>
        <rFont val="Calibri"/>
      </rPr>
      <t>The macOS system must require individuals to be authenticated with an individual authenticator prior to using a group authenticator.</t>
    </r>
  </si>
  <si>
    <r>
      <rPr>
        <sz val="11"/>
        <color rgb="FF000000"/>
        <rFont val="Calibri"/>
      </rPr>
      <t>To ensure that "PermitRootLogin" is disabled by sshd, run the following command:</t>
    </r>
    <r>
      <rPr>
        <sz val="11"/>
        <color rgb="FF000000"/>
        <rFont val="Calibri"/>
      </rPr>
      <t xml:space="preserve">
</t>
    </r>
    <r>
      <rPr>
        <sz val="11"/>
        <color rgb="FF000000"/>
        <rFont val="Calibri"/>
      </rPr>
      <t>/usr/bin/sudo /usr/bin/sed -i.bak 's/^[\#]*PermitRootLogin.*/PermitRootLogin no/' /etc/ssh/sshd_config</t>
    </r>
  </si>
  <si>
    <r>
      <rPr>
        <sz val="11"/>
        <color rgb="FF000000"/>
        <rFont val="Calibri"/>
      </rPr>
      <t>Administrator users must never log in directly as root. To assure individual accountability and prevent unauthorized access, logging in as root over a remote connection must be disabled. Administrators should only run commands as root after first authenticating with their individual user names and passwords.</t>
    </r>
  </si>
  <si>
    <r>
      <rPr>
        <sz val="11"/>
        <color rgb="FF000000"/>
        <rFont val="Calibri"/>
      </rPr>
      <t>If SSH is not being used, this is Not Applicable.</t>
    </r>
    <r>
      <rPr>
        <sz val="11"/>
        <color rgb="FF000000"/>
        <rFont val="Calibri"/>
      </rPr>
      <t xml:space="preserve">
</t>
    </r>
    <r>
      <rPr>
        <sz val="11"/>
        <color rgb="FF000000"/>
        <rFont val="Calibri"/>
      </rPr>
      <t>To check if SSH has root logins enabled, run the following command:</t>
    </r>
    <r>
      <rPr>
        <sz val="11"/>
        <color rgb="FF000000"/>
        <rFont val="Calibri"/>
      </rPr>
      <t xml:space="preserve">
</t>
    </r>
    <r>
      <rPr>
        <sz val="11"/>
        <color rgb="FF000000"/>
        <rFont val="Calibri"/>
      </rPr>
      <t>/usr/bin/grep -r ^PermitRootLogin /etc/ssh/sshd_config*</t>
    </r>
    <r>
      <rPr>
        <sz val="11"/>
        <color rgb="FF000000"/>
        <rFont val="Calibri"/>
      </rPr>
      <t xml:space="preserve">
</t>
    </r>
    <r>
      <rPr>
        <sz val="11"/>
        <color rgb="FF000000"/>
        <rFont val="Calibri"/>
      </rPr>
      <t>If there is no result, or the result is set to "yes", this is a finding.</t>
    </r>
    <r>
      <rPr>
        <sz val="11"/>
        <color rgb="FF000000"/>
        <rFont val="Calibri"/>
      </rPr>
      <t xml:space="preserve">
</t>
    </r>
    <r>
      <rPr>
        <sz val="11"/>
        <color rgb="FF000000"/>
        <rFont val="Calibri"/>
      </rPr>
      <t>If conflicting results are returned, this is a finding.</t>
    </r>
  </si>
  <si>
    <t>V-252479</t>
  </si>
  <si>
    <r>
      <rPr>
        <sz val="11"/>
        <rFont val="Calibri"/>
      </rPr>
      <t>The macOS system must be configured to disable SMB File Sharing unless it is required.</t>
    </r>
  </si>
  <si>
    <r>
      <rPr>
        <sz val="11"/>
        <color rgb="FF000000"/>
        <rFont val="Calibri"/>
      </rPr>
      <t>To disable the SMB File Sharing service, run the following command:</t>
    </r>
    <r>
      <rPr>
        <sz val="11"/>
        <color rgb="FF000000"/>
        <rFont val="Calibri"/>
      </rPr>
      <t xml:space="preserve">
</t>
    </r>
    <r>
      <rPr>
        <sz val="11"/>
        <color rgb="FF000000"/>
        <rFont val="Calibri"/>
      </rPr>
      <t>/usr/bin/sudo /bin/launchctl disable system/com.apple.smbd</t>
    </r>
    <r>
      <rPr>
        <sz val="11"/>
        <color rgb="FF000000"/>
        <rFont val="Calibri"/>
      </rPr>
      <t xml:space="preserve">
</t>
    </r>
    <r>
      <rPr>
        <sz val="11"/>
        <color rgb="FF000000"/>
        <rFont val="Calibri"/>
      </rPr>
      <t>The system may need to be restarted for the update to take effect.</t>
    </r>
  </si>
  <si>
    <r>
      <rPr>
        <sz val="11"/>
        <color rgb="FF000000"/>
        <rFont val="Calibri"/>
      </rPr>
      <t>File Sharing is usually non-essential and must be disabled if not required. Enabling any service increases the attack surface for an intruder. By disabling unnecessary services, the attack surface is minimized.</t>
    </r>
  </si>
  <si>
    <r>
      <rPr>
        <sz val="11"/>
        <color rgb="FF000000"/>
        <rFont val="Calibri"/>
      </rPr>
      <t>If SMB File Sharing is required, this is not applicable.</t>
    </r>
    <r>
      <rPr>
        <sz val="11"/>
        <color rgb="FF000000"/>
        <rFont val="Calibri"/>
      </rPr>
      <t xml:space="preserve">
</t>
    </r>
    <r>
      <rPr>
        <sz val="11"/>
        <color rgb="FF000000"/>
        <rFont val="Calibri"/>
      </rPr>
      <t>To check if the SMB File Sharing service is disabled, use the following command:</t>
    </r>
    <r>
      <rPr>
        <sz val="11"/>
        <color rgb="FF000000"/>
        <rFont val="Calibri"/>
      </rPr>
      <t xml:space="preserve">
</t>
    </r>
    <r>
      <rPr>
        <sz val="11"/>
        <color rgb="FF000000"/>
        <rFont val="Calibri"/>
      </rPr>
      <t>/bin/launchctl print-disabled system | /usr/bin/grep com.apple.smbd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"com.apple.smbd" =&gt; true</t>
    </r>
  </si>
  <si>
    <t>V-252480</t>
  </si>
  <si>
    <r>
      <rPr>
        <sz val="11"/>
        <rFont val="Calibri"/>
      </rPr>
      <t>The macOS system must be configured to disable the Network File System (NFS) daemon unless it is required.</t>
    </r>
  </si>
  <si>
    <r>
      <rPr>
        <sz val="11"/>
        <color rgb="FF000000"/>
        <rFont val="Calibri"/>
      </rPr>
      <t>To disable the NFS daemon, run the following command:</t>
    </r>
    <r>
      <rPr>
        <sz val="11"/>
        <color rgb="FF000000"/>
        <rFont val="Calibri"/>
      </rPr>
      <t xml:space="preserve">
</t>
    </r>
    <r>
      <rPr>
        <sz val="11"/>
        <color rgb="FF000000"/>
        <rFont val="Calibri"/>
      </rPr>
      <t>/usr/bin/sudo /bin/launchctl disable system/com.apple.nfsd</t>
    </r>
    <r>
      <rPr>
        <sz val="11"/>
        <color rgb="FF000000"/>
        <rFont val="Calibri"/>
      </rPr>
      <t xml:space="preserve">
</t>
    </r>
    <r>
      <rPr>
        <sz val="11"/>
        <color rgb="FF000000"/>
        <rFont val="Calibri"/>
      </rPr>
      <t>The system may need to be restarted for the update to take effect.</t>
    </r>
  </si>
  <si>
    <r>
      <rPr>
        <sz val="11"/>
        <color rgb="FF000000"/>
        <rFont val="Calibri"/>
      </rPr>
      <t>If the system does not require access to NFS file shares or is not acting as an NFS server, support for NFS is non-essential and NFS services must be disabled. NFS is a network file system protocol supported by UNIX-like operating systems. Enabling any service increases the attack surface for an intruder. By disabling unnecessary services, the attack surface is minimized.</t>
    </r>
  </si>
  <si>
    <r>
      <rPr>
        <sz val="11"/>
        <color rgb="FF000000"/>
        <rFont val="Calibri"/>
      </rPr>
      <t>If the NFS daemon is required, this is not applicable.</t>
    </r>
    <r>
      <rPr>
        <sz val="11"/>
        <color rgb="FF000000"/>
        <rFont val="Calibri"/>
      </rPr>
      <t xml:space="preserve">
</t>
    </r>
    <r>
      <rPr>
        <sz val="11"/>
        <color rgb="FF000000"/>
        <rFont val="Calibri"/>
      </rPr>
      <t>To check if the NFS daemon is disabled, use the following command:</t>
    </r>
    <r>
      <rPr>
        <sz val="11"/>
        <color rgb="FF000000"/>
        <rFont val="Calibri"/>
      </rPr>
      <t xml:space="preserve">
</t>
    </r>
    <r>
      <rPr>
        <sz val="11"/>
        <color rgb="FF000000"/>
        <rFont val="Calibri"/>
      </rPr>
      <t>/bin/launchctl print-disabled system | /usr/bin/grep com.apple.nfsd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"com.apple.nfsd" =&gt; true</t>
    </r>
  </si>
  <si>
    <t>V-252481</t>
  </si>
  <si>
    <r>
      <rPr>
        <sz val="11"/>
        <rFont val="Calibri"/>
      </rPr>
      <t>The macOS system must be configured to disable Location Services.</t>
    </r>
  </si>
  <si>
    <r>
      <rPr>
        <sz val="11"/>
        <color rgb="FF000000"/>
        <rFont val="Calibri"/>
      </rPr>
      <t xml:space="preserve">Disable the Location Services by running the following command: </t>
    </r>
    <r>
      <rPr>
        <sz val="11"/>
        <color rgb="FF000000"/>
        <rFont val="Calibri"/>
      </rPr>
      <t xml:space="preserve">
</t>
    </r>
    <r>
      <rPr>
        <sz val="11"/>
        <color rgb="FF000000"/>
        <rFont val="Calibri"/>
      </rPr>
      <t>/usr/bin/sudo /usr/bin/defaults write /var/db/locationd/Library/Preferences/ByHost/com.apple.locationd LocationServicesEnabled -bool false</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</si>
  <si>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quality-of-life issues.</t>
    </r>
    <r>
      <rPr>
        <sz val="11"/>
        <color rgb="FF000000"/>
        <rFont val="Calibri"/>
      </rPr>
      <t xml:space="preserve">
</t>
    </r>
    <r>
      <rPr>
        <sz val="11"/>
        <color rgb="FF000000"/>
        <rFont val="Calibri"/>
      </rPr>
      <t>Location Services must be disabled.</t>
    </r>
  </si>
  <si>
    <r>
      <rPr>
        <sz val="11"/>
        <color rgb="FF000000"/>
        <rFont val="Calibri"/>
      </rPr>
      <t>If Location Services are authorized by the Authorizing Official, this is Not Applicable.</t>
    </r>
    <r>
      <rPr>
        <sz val="11"/>
        <color rgb="FF000000"/>
        <rFont val="Calibri"/>
      </rPr>
      <t xml:space="preserve">
</t>
    </r>
    <r>
      <rPr>
        <sz val="11"/>
        <color rgb="FF000000"/>
        <rFont val="Calibri"/>
      </rPr>
      <t>Verify that Location Services are disabled:</t>
    </r>
    <r>
      <rPr>
        <sz val="11"/>
        <color rgb="FF000000"/>
        <rFont val="Calibri"/>
      </rPr>
      <t xml:space="preserve">
</t>
    </r>
    <r>
      <rPr>
        <sz val="11"/>
        <color rgb="FF000000"/>
        <rFont val="Calibri"/>
      </rPr>
      <t>/usr/bin/sudo /usr/bin/defaults read /var/db/locationd/Library/Preferences/ByHost/com.apple.locationd | egrep 'LocationServicesEnabled'</t>
    </r>
    <r>
      <rPr>
        <sz val="11"/>
        <color rgb="FF000000"/>
        <rFont val="Calibri"/>
      </rPr>
      <t xml:space="preserve">
</t>
    </r>
    <r>
      <rPr>
        <sz val="11"/>
        <color rgb="FF000000"/>
        <rFont val="Calibri"/>
      </rPr>
      <t>LocationServicesEnabled = 0</t>
    </r>
    <r>
      <rPr>
        <sz val="11"/>
        <color rgb="FF000000"/>
        <rFont val="Calibri"/>
      </rPr>
      <t xml:space="preserve">
</t>
    </r>
    <r>
      <rPr>
        <sz val="11"/>
        <color rgb="FF000000"/>
        <rFont val="Calibri"/>
      </rPr>
      <t>If 'LocationServicesEnabled' is not set to '0', this is a finding.</t>
    </r>
  </si>
  <si>
    <t>V-252482</t>
  </si>
  <si>
    <r>
      <rPr>
        <sz val="11"/>
        <rFont val="Calibri"/>
      </rPr>
      <t>The macOS system must be configured to disable Bonjour multicast advertising.</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</si>
  <si>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Bonjour multicast advertising must be disabled on the system.</t>
    </r>
  </si>
  <si>
    <r>
      <rPr>
        <sz val="11"/>
        <color rgb="FF000000"/>
        <rFont val="Calibri"/>
      </rPr>
      <t>To check that Bonjour broadcasts have been disabled, use the following command:</t>
    </r>
    <r>
      <rPr>
        <sz val="11"/>
        <color rgb="FF000000"/>
        <rFont val="Calibri"/>
      </rPr>
      <t xml:space="preserve">
</t>
    </r>
    <r>
      <rPr>
        <sz val="11"/>
        <color rgb="FF000000"/>
        <rFont val="Calibri"/>
      </rPr>
      <t>/usr/sbin/system_profiler SPConfigurationProfileDataType | /usr/bin/grep NoMulticastAdvertisements</t>
    </r>
    <r>
      <rPr>
        <sz val="11"/>
        <color rgb="FF000000"/>
        <rFont val="Calibri"/>
      </rPr>
      <t xml:space="preserve">
</t>
    </r>
    <r>
      <rPr>
        <sz val="11"/>
        <color rgb="FF000000"/>
        <rFont val="Calibri"/>
      </rPr>
      <t>If the return is not, "NoMulticastAdvertisements = 1", this is a finding.</t>
    </r>
  </si>
  <si>
    <t>V-252483</t>
  </si>
  <si>
    <r>
      <rPr>
        <sz val="11"/>
        <rFont val="Calibri"/>
      </rPr>
      <t>The macOS system must be configured to disable the UUCP service.</t>
    </r>
  </si>
  <si>
    <r>
      <rPr>
        <sz val="11"/>
        <color rgb="FF000000"/>
        <rFont val="Calibri"/>
      </rPr>
      <t>To disable the UUCP service, run the following command:</t>
    </r>
    <r>
      <rPr>
        <sz val="11"/>
        <color rgb="FF000000"/>
        <rFont val="Calibri"/>
      </rPr>
      <t xml:space="preserve">
</t>
    </r>
    <r>
      <rPr>
        <sz val="11"/>
        <color rgb="FF000000"/>
        <rFont val="Calibri"/>
      </rPr>
      <t>/usr/bin/sudo /bin/launchctl disable system/com.apple.uucp</t>
    </r>
    <r>
      <rPr>
        <sz val="11"/>
        <color rgb="FF000000"/>
        <rFont val="Calibri"/>
      </rPr>
      <t xml:space="preserve">
</t>
    </r>
    <r>
      <rPr>
        <sz val="11"/>
        <color rgb="FF000000"/>
        <rFont val="Calibri"/>
      </rPr>
      <t>The system may need to be restarted for the update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</si>
  <si>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system must not have the UUCP service active.</t>
    </r>
  </si>
  <si>
    <r>
      <rPr>
        <sz val="11"/>
        <color rgb="FF000000"/>
        <rFont val="Calibri"/>
      </rPr>
      <t>To check if the UUCP service is disabled, use the following command:</t>
    </r>
    <r>
      <rPr>
        <sz val="11"/>
        <color rgb="FF000000"/>
        <rFont val="Calibri"/>
      </rPr>
      <t xml:space="preserve">
</t>
    </r>
    <r>
      <rPr>
        <sz val="11"/>
        <color rgb="FF000000"/>
        <rFont val="Calibri"/>
      </rPr>
      <t>/bin/launchctl print-disabled system | /usr/bin/grep com.apple.uucp</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"com.apple.uucp" =&gt; true</t>
    </r>
  </si>
  <si>
    <t>V-252484</t>
  </si>
  <si>
    <r>
      <rPr>
        <sz val="11"/>
        <rFont val="Calibri"/>
      </rPr>
      <t>The macOS system must be configured to disable Internet Sharing.</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</si>
  <si>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Internet Sharing is non-essential and must be disabled.</t>
    </r>
  </si>
  <si>
    <r>
      <rPr>
        <sz val="11"/>
        <color rgb="FF000000"/>
        <rFont val="Calibri"/>
      </rPr>
      <t>To check if Internet Sharing is disabled, use the following command:</t>
    </r>
    <r>
      <rPr>
        <sz val="11"/>
        <color rgb="FF000000"/>
        <rFont val="Calibri"/>
      </rPr>
      <t xml:space="preserve">
</t>
    </r>
    <r>
      <rPr>
        <sz val="11"/>
        <color rgb="FF000000"/>
        <rFont val="Calibri"/>
      </rPr>
      <t>/usr/sbin/system_profiler SPConfigurationProfileDataType | /usr/bin/grep forceInternetSharingOff</t>
    </r>
    <r>
      <rPr>
        <sz val="11"/>
        <color rgb="FF000000"/>
        <rFont val="Calibri"/>
      </rPr>
      <t xml:space="preserve">
</t>
    </r>
    <r>
      <rPr>
        <sz val="11"/>
        <color rgb="FF000000"/>
        <rFont val="Calibri"/>
      </rPr>
      <t>If the return is not, "forceInternetSharingOff = 1", this is a finding.</t>
    </r>
  </si>
  <si>
    <t>V-252485</t>
  </si>
  <si>
    <r>
      <rPr>
        <sz val="11"/>
        <rFont val="Calibri"/>
      </rPr>
      <t>The macOS system must be configured to disable Web Sharing.</t>
    </r>
  </si>
  <si>
    <r>
      <rPr>
        <sz val="11"/>
        <color rgb="FF000000"/>
        <rFont val="Calibri"/>
      </rPr>
      <t>To disable Web Sharing, run the following command:</t>
    </r>
    <r>
      <rPr>
        <sz val="11"/>
        <color rgb="FF000000"/>
        <rFont val="Calibri"/>
      </rPr>
      <t xml:space="preserve">
</t>
    </r>
    <r>
      <rPr>
        <sz val="11"/>
        <color rgb="FF000000"/>
        <rFont val="Calibri"/>
      </rPr>
      <t>/usr/bin/sudo /bin/launchctl disable system/org.apache.httpd</t>
    </r>
    <r>
      <rPr>
        <sz val="11"/>
        <color rgb="FF000000"/>
        <rFont val="Calibri"/>
      </rPr>
      <t xml:space="preserve">
</t>
    </r>
    <r>
      <rPr>
        <sz val="11"/>
        <color rgb="FF000000"/>
        <rFont val="Calibri"/>
      </rPr>
      <t>The system may need to be restarted for the update to take effect.</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</si>
  <si>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Web Sharing is non-essential and must be disabled.</t>
    </r>
  </si>
  <si>
    <r>
      <rPr>
        <sz val="11"/>
        <color rgb="FF000000"/>
        <rFont val="Calibri"/>
      </rPr>
      <t>To check if Web Sharing is disabled, use the following command:</t>
    </r>
    <r>
      <rPr>
        <sz val="11"/>
        <color rgb="FF000000"/>
        <rFont val="Calibri"/>
      </rPr>
      <t xml:space="preserve">
</t>
    </r>
    <r>
      <rPr>
        <sz val="11"/>
        <color rgb="FF000000"/>
        <rFont val="Calibri"/>
      </rPr>
      <t>/bin/launchctl print-disabled system | /usr/bin/grep org.apache.httpd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"org.apache.httpd" =&gt; true</t>
    </r>
  </si>
  <si>
    <t>V-252486</t>
  </si>
  <si>
    <r>
      <rPr>
        <sz val="11"/>
        <rFont val="Calibri"/>
      </rPr>
      <t>The macOS system must be configured to disable AirDrop.</t>
    </r>
  </si>
  <si>
    <r>
      <rPr>
        <sz val="11"/>
        <color rgb="FF000000"/>
        <rFont val="Calibri"/>
      </rPr>
      <t>This setting is enforced using the "Restrictions Policy" configuration profile.</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</si>
  <si>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AirDrop must be disabled.</t>
    </r>
    <r>
      <rPr>
        <sz val="11"/>
        <color rgb="FF000000"/>
        <rFont val="Calibri"/>
      </rPr>
      <t xml:space="preserve">
</t>
    </r>
    <r>
      <rPr>
        <sz val="11"/>
        <color rgb="FF000000"/>
        <rFont val="Calibri"/>
      </rPr>
      <t>Note: There is a known bug in the graphical user interface where the user can toggle AirDrop in the UI, which indicates the service has been turned on, but it remains disabled if the Restrictions Profile has been applied.</t>
    </r>
  </si>
  <si>
    <r>
      <rPr>
        <sz val="11"/>
        <color rgb="FF000000"/>
        <rFont val="Calibri"/>
      </rPr>
      <t>Verify that AirDrop has been disabled by running the following command:</t>
    </r>
    <r>
      <rPr>
        <sz val="11"/>
        <color rgb="FF000000"/>
        <rFont val="Calibri"/>
      </rPr>
      <t xml:space="preserve">
</t>
    </r>
    <r>
      <rPr>
        <sz val="11"/>
        <color rgb="FF000000"/>
        <rFont val="Calibri"/>
      </rPr>
      <t>/usr/sbin/system_profiler SPConfigurationProfileDataType | /usr/bin/grep allowAirDrop</t>
    </r>
    <r>
      <rPr>
        <sz val="11"/>
        <color rgb="FF000000"/>
        <rFont val="Calibri"/>
      </rPr>
      <t xml:space="preserve">
</t>
    </r>
    <r>
      <rPr>
        <sz val="11"/>
        <color rgb="FF000000"/>
        <rFont val="Calibri"/>
      </rPr>
      <t>If the return is not, "allowAirDrop = 0", this is a finding.</t>
    </r>
  </si>
  <si>
    <t>V-252487</t>
  </si>
  <si>
    <r>
      <rPr>
        <sz val="11"/>
        <rFont val="Calibri"/>
      </rPr>
      <t>The macOS system must be configured to disable the iCloud Calendar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</si>
  <si>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Calendar application's connections to Apple's iCloud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</si>
  <si>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iCloudCalendar is disabled, run the following command:</t>
    </r>
    <r>
      <rPr>
        <sz val="11"/>
        <color rgb="FF000000"/>
        <rFont val="Calibri"/>
      </rPr>
      <t xml:space="preserve">
</t>
    </r>
    <r>
      <rPr>
        <sz val="11"/>
        <color rgb="FF000000"/>
        <rFont val="Calibri"/>
      </rPr>
      <t>/usr/sbin/system_profiler SPConfigurationProfileDataType | /usr/bin/grep allowCloudCalendar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return is not "allowCloudCalendar = 0", this is a finding.</t>
    </r>
  </si>
  <si>
    <t>V-252488</t>
  </si>
  <si>
    <r>
      <rPr>
        <sz val="11"/>
        <rFont val="Calibri"/>
      </rPr>
      <t>The macOS system must be configured to disable the iCloud Reminders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</si>
  <si>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Reminder application's connections to Apple's iCloud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</si>
  <si>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iCloud Reminders is disabled, run the following command:</t>
    </r>
    <r>
      <rPr>
        <sz val="11"/>
        <color rgb="FF000000"/>
        <rFont val="Calibri"/>
      </rPr>
      <t xml:space="preserve">
</t>
    </r>
    <r>
      <rPr>
        <sz val="11"/>
        <color rgb="FF000000"/>
        <rFont val="Calibri"/>
      </rPr>
      <t>/usr/sbin/system_profiler SPConfigurationProfileDataType | /usr/bin/grep allowCloudReminders</t>
    </r>
    <r>
      <rPr>
        <sz val="11"/>
        <color rgb="FF000000"/>
        <rFont val="Calibri"/>
      </rPr>
      <t xml:space="preserve">
</t>
    </r>
    <r>
      <rPr>
        <sz val="11"/>
        <color rgb="FF000000"/>
        <rFont val="Calibri"/>
      </rPr>
      <t>If the return is not “allowCloudReminders = 0”, this is a finding.</t>
    </r>
  </si>
  <si>
    <t>V-252489</t>
  </si>
  <si>
    <r>
      <rPr>
        <sz val="11"/>
        <rFont val="Calibri"/>
      </rPr>
      <t>The macOS system must be configured to disable iCloud Address Book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</si>
  <si>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Address Book(Contacts) application's connections to Apple's iCloud must be disabled.</t>
    </r>
    <r>
      <rPr>
        <sz val="11"/>
        <color rgb="FF000000"/>
        <rFont val="Calibri"/>
      </rPr>
      <t xml:space="preserve">
</t>
    </r>
    <r>
      <rPr>
        <sz val="11"/>
        <color rgb="FF000000"/>
        <rFont val="Calibri"/>
      </rPr>
      <t>Satisfies: SRG-OS-000095-GPOS-00049, SRG-OS-000370-GPOS-00155</t>
    </r>
  </si>
  <si>
    <r>
      <rPr>
        <sz val="11"/>
        <color rgb="FF000000"/>
        <rFont val="Calibri"/>
      </rPr>
      <t>Verify that the operating system is configured to disable iCloud Address Book services using the following command:</t>
    </r>
    <r>
      <rPr>
        <sz val="11"/>
        <color rgb="FF000000"/>
        <rFont val="Calibri"/>
      </rPr>
      <t xml:space="preserve">
</t>
    </r>
    <r>
      <rPr>
        <sz val="11"/>
        <color rgb="FF000000"/>
        <rFont val="Calibri"/>
      </rPr>
      <t>/usr/sbin/system_profiler SPConfigurationProfileDataType | /usr/bin/grep allowCloudAddressBook</t>
    </r>
    <r>
      <rPr>
        <sz val="11"/>
        <color rgb="FF000000"/>
        <rFont val="Calibri"/>
      </rPr>
      <t xml:space="preserve">
</t>
    </r>
    <r>
      <rPr>
        <sz val="11"/>
        <color rgb="FF000000"/>
        <rFont val="Calibri"/>
      </rPr>
      <t>If the result is not "allowCloudAddressBook = 0", this is a finding.</t>
    </r>
  </si>
  <si>
    <t>V-252490</t>
  </si>
  <si>
    <r>
      <rPr>
        <sz val="11"/>
        <rFont val="Calibri"/>
      </rPr>
      <t>The macOS system must be configured to disable the Mail iCloud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</si>
  <si>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Mail application's connections to Apple's iCloud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</si>
  <si>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Mail iCloud is disabled, run the following command:</t>
    </r>
    <r>
      <rPr>
        <sz val="11"/>
        <color rgb="FF000000"/>
        <rFont val="Calibri"/>
      </rPr>
      <t xml:space="preserve">
</t>
    </r>
    <r>
      <rPr>
        <sz val="11"/>
        <color rgb="FF000000"/>
        <rFont val="Calibri"/>
      </rPr>
      <t>/usr/sbin/system_profiler SPConfigurationProfileDataType | /usr/bin/grep allowCloudMail</t>
    </r>
    <r>
      <rPr>
        <sz val="11"/>
        <color rgb="FF000000"/>
        <rFont val="Calibri"/>
      </rPr>
      <t xml:space="preserve">
</t>
    </r>
    <r>
      <rPr>
        <sz val="11"/>
        <color rgb="FF000000"/>
        <rFont val="Calibri"/>
      </rPr>
      <t>If the result is not "allowCloudMail = 0", this is a finding.</t>
    </r>
  </si>
  <si>
    <t>V-252491</t>
  </si>
  <si>
    <r>
      <rPr>
        <sz val="11"/>
        <rFont val="Calibri"/>
      </rPr>
      <t>The macOS system must be configured to disable the iCloud Notes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</si>
  <si>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Notes application's connections to Apple's iCloud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</si>
  <si>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iCloud Notes is disabled, run the following command:</t>
    </r>
    <r>
      <rPr>
        <sz val="11"/>
        <color rgb="FF000000"/>
        <rFont val="Calibri"/>
      </rPr>
      <t xml:space="preserve">
</t>
    </r>
    <r>
      <rPr>
        <sz val="11"/>
        <color rgb="FF000000"/>
        <rFont val="Calibri"/>
      </rPr>
      <t>/usr/sbin/system_profiler SPConfigurationProfileDataType | /usr/bin/grep allowCloudNotes</t>
    </r>
    <r>
      <rPr>
        <sz val="11"/>
        <color rgb="FF000000"/>
        <rFont val="Calibri"/>
      </rPr>
      <t xml:space="preserve">
</t>
    </r>
    <r>
      <rPr>
        <sz val="11"/>
        <color rgb="FF000000"/>
        <rFont val="Calibri"/>
      </rPr>
      <t>If the return is not "allowCloudNotes = 0", this is a finding.</t>
    </r>
  </si>
  <si>
    <t>V-252492</t>
  </si>
  <si>
    <r>
      <rPr>
        <sz val="11"/>
        <rFont val="Calibri"/>
      </rPr>
      <t>The macOS system must cover or disable the built-in or attached camera when not in use.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</si>
  <si>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from collaborative computing devices (i.e., cameras) can result in subsequent compromises of organizational information. Providing easy methods to physically disconnect from such devices after a collaborative computing session helps to ensure that participants actually carry out the disconnect activity without having to go through complex and tedious procedures.</t>
    </r>
    <r>
      <rPr>
        <sz val="11"/>
        <color rgb="FF000000"/>
        <rFont val="Calibri"/>
      </rPr>
      <t xml:space="preserve">
</t>
    </r>
    <r>
      <rPr>
        <sz val="11"/>
        <color rgb="FF000000"/>
        <rFont val="Calibri"/>
      </rPr>
      <t>Satisfies: SRG-OS-000095-GPOS-00049, SRG-OS-000370-GPOS-00155</t>
    </r>
  </si>
  <si>
    <r>
      <rPr>
        <sz val="11"/>
        <color rgb="FF000000"/>
        <rFont val="Calibri"/>
      </rPr>
      <t>If the device or operating system does not have a camera installed, this requirement is not applicable.</t>
    </r>
    <r>
      <rPr>
        <sz val="11"/>
        <color rgb="FF000000"/>
        <rFont val="Calibri"/>
      </rPr>
      <t xml:space="preserve">
</t>
    </r>
    <r>
      <rPr>
        <sz val="11"/>
        <color rgb="FF000000"/>
        <rFont val="Calibri"/>
      </rPr>
      <t>This requirement is not applicable to mobile devices (smartphones and tablets), where the use of the camera is a local AO decision.</t>
    </r>
    <r>
      <rPr>
        <sz val="11"/>
        <color rgb="FF000000"/>
        <rFont val="Calibri"/>
      </rPr>
      <t xml:space="preserve">
</t>
    </r>
    <r>
      <rPr>
        <sz val="11"/>
        <color rgb="FF000000"/>
        <rFont val="Calibri"/>
      </rPr>
      <t>This requirement is not applicable to dedicated VTC suites located in approved VTC locations that are centrally managed.</t>
    </r>
    <r>
      <rPr>
        <sz val="11"/>
        <color rgb="FF000000"/>
        <rFont val="Calibri"/>
      </rPr>
      <t xml:space="preserve">
</t>
    </r>
    <r>
      <rPr>
        <sz val="11"/>
        <color rgb="FF000000"/>
        <rFont val="Calibri"/>
      </rPr>
      <t>For an external camera, if there is not a method for the operator to manually disconnect camera at the end of collaborative computing sessions, this is a finding.</t>
    </r>
    <r>
      <rPr>
        <sz val="11"/>
        <color rgb="FF000000"/>
        <rFont val="Calibri"/>
      </rPr>
      <t xml:space="preserve">
</t>
    </r>
    <r>
      <rPr>
        <sz val="11"/>
        <color rgb="FF000000"/>
        <rFont val="Calibri"/>
      </rPr>
      <t xml:space="preserve">For a built-in camera, the camera must be protected by a camera cover (e.g., laptop camera cover slide) when not in use. If the built-in camera is not protected with a camera cover, or is not physically disabled, this is a finding. </t>
    </r>
    <r>
      <rPr>
        <sz val="11"/>
        <color rgb="FF000000"/>
        <rFont val="Calibri"/>
      </rPr>
      <t xml:space="preserve">
</t>
    </r>
    <r>
      <rPr>
        <sz val="11"/>
        <color rgb="FF000000"/>
        <rFont val="Calibri"/>
      </rPr>
      <t>If the camera is not disconnected, covered, or physically disabled, the following configuration is required:</t>
    </r>
    <r>
      <rPr>
        <sz val="11"/>
        <color rgb="FF000000"/>
        <rFont val="Calibri"/>
      </rPr>
      <t xml:space="preserve">
</t>
    </r>
    <r>
      <rPr>
        <sz val="11"/>
        <color rgb="FF000000"/>
        <rFont val="Calibri"/>
      </rPr>
      <t>/usr/sbin/system_profiler SPConfigurationProfileDataType | /usr/bin/grep allowCamera</t>
    </r>
    <r>
      <rPr>
        <sz val="11"/>
        <color rgb="FF000000"/>
        <rFont val="Calibri"/>
      </rPr>
      <t xml:space="preserve">
</t>
    </r>
    <r>
      <rPr>
        <sz val="11"/>
        <color rgb="FF000000"/>
        <rFont val="Calibri"/>
      </rPr>
      <t>If the result is "allowCamera = 1" and the collaborative computing device has not been authorized for use, this is a finding.</t>
    </r>
  </si>
  <si>
    <t>V-252493</t>
  </si>
  <si>
    <r>
      <rPr>
        <sz val="11"/>
        <rFont val="Calibri"/>
      </rPr>
      <t>The macOS system must be configured to disable Siri and dictation.</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</si>
  <si>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Siri and dictation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</si>
  <si>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Siri and dictation has been disabled, run the following command:</t>
    </r>
    <r>
      <rPr>
        <sz val="11"/>
        <color rgb="FF000000"/>
        <rFont val="Calibri"/>
      </rPr>
      <t xml:space="preserve">
</t>
    </r>
    <r>
      <rPr>
        <sz val="11"/>
        <color rgb="FF000000"/>
        <rFont val="Calibri"/>
      </rPr>
      <t>/usr/sbin/system_profiler SPConfigurationProfileDataType | /usr/bin/grep -e "Ironwood Allowed"</t>
    </r>
    <r>
      <rPr>
        <sz val="11"/>
        <color rgb="FF000000"/>
        <rFont val="Calibri"/>
      </rPr>
      <t xml:space="preserve">
</t>
    </r>
    <r>
      <rPr>
        <sz val="11"/>
        <color rgb="FF000000"/>
        <rFont val="Calibri"/>
      </rPr>
      <t>If the output is not:</t>
    </r>
    <r>
      <rPr>
        <sz val="11"/>
        <color rgb="FF000000"/>
        <rFont val="Calibri"/>
      </rPr>
      <t xml:space="preserve">
</t>
    </r>
    <r>
      <rPr>
        <sz val="11"/>
        <color rgb="FF000000"/>
        <rFont val="Calibri"/>
      </rPr>
      <t>"Ironwood Allowed = 0",</t>
    </r>
    <r>
      <rPr>
        <sz val="11"/>
        <color rgb="FF000000"/>
        <rFont val="Calibri"/>
      </rPr>
      <t xml:space="preserve">
</t>
    </r>
    <r>
      <rPr>
        <sz val="11"/>
        <color rgb="FF000000"/>
        <rFont val="Calibri"/>
      </rPr>
      <t>this is a finding.</t>
    </r>
  </si>
  <si>
    <t>V-252494</t>
  </si>
  <si>
    <r>
      <rPr>
        <sz val="11"/>
        <rFont val="Calibri"/>
      </rPr>
      <t>The macOS system must be configured to disable sending diagnostic and usage data to Apple.</t>
    </r>
  </si>
  <si>
    <r>
      <rPr>
        <sz val="11"/>
        <color rgb="FF000000"/>
        <rFont val="Calibri"/>
      </rPr>
      <t>This setting is enforced using the "Restrictions Policy" configuration profile.</t>
    </r>
    <r>
      <rPr>
        <sz val="11"/>
        <color rgb="FF000000"/>
        <rFont val="Calibri"/>
      </rPr>
      <t xml:space="preserve">
</t>
    </r>
    <r>
      <rPr>
        <sz val="11"/>
        <color rgb="FF000000"/>
        <rFont val="Calibri"/>
      </rPr>
      <t>The setting "Send diagnostic &amp; usage data to Apple" can also be configured in System Preferences &gt;&gt; Security &amp; Privacy &gt;&gt; Privacy &gt;&gt; Analytics &amp; Improvement.</t>
    </r>
    <r>
      <rPr>
        <sz val="11"/>
        <color rgb="FF000000"/>
        <rFont val="Calibri"/>
      </rPr>
      <t xml:space="preserve">
</t>
    </r>
    <r>
      <rPr>
        <sz val="11"/>
        <color rgb="FF000000"/>
        <rFont val="Calibri"/>
      </rPr>
      <t>Uncheck the box that says, "Share Mac Analytics".</t>
    </r>
    <r>
      <rPr>
        <sz val="11"/>
        <color rgb="FF000000"/>
        <rFont val="Calibri"/>
      </rPr>
      <t xml:space="preserve">
</t>
    </r>
    <r>
      <rPr>
        <sz val="11"/>
        <color rgb="FF000000"/>
        <rFont val="Calibri"/>
      </rPr>
      <t>Uncheck the box that says, "Improve Siri &amp; Dictation".</t>
    </r>
    <r>
      <rPr>
        <sz val="11"/>
        <color rgb="FF000000"/>
        <rFont val="Calibri"/>
      </rPr>
      <t xml:space="preserve">
</t>
    </r>
    <r>
      <rPr>
        <sz val="11"/>
        <color rgb="FF000000"/>
        <rFont val="Calibri"/>
      </rPr>
      <t>Uncheck the box that says, "Share with App Developers".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</si>
  <si>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ability to submit diagnostic data to Apple must be disabled.</t>
    </r>
  </si>
  <si>
    <r>
      <rPr>
        <sz val="11"/>
        <color rgb="FF000000"/>
        <rFont val="Calibri"/>
      </rPr>
      <t>Sending diagnostic and usage data to Apple must be disabled.</t>
    </r>
    <r>
      <rPr>
        <sz val="11"/>
        <color rgb="FF000000"/>
        <rFont val="Calibri"/>
      </rPr>
      <t xml:space="preserve">
</t>
    </r>
    <r>
      <rPr>
        <sz val="11"/>
        <color rgb="FF000000"/>
        <rFont val="Calibri"/>
      </rPr>
      <t>To check if a configuration profile is configured to enforce this setting, run the following command:</t>
    </r>
    <r>
      <rPr>
        <sz val="11"/>
        <color rgb="FF000000"/>
        <rFont val="Calibri"/>
      </rPr>
      <t xml:space="preserve">
</t>
    </r>
    <r>
      <rPr>
        <sz val="11"/>
        <color rgb="FF000000"/>
        <rFont val="Calibri"/>
      </rPr>
      <t>/usr/bin/sudo /usr/sbin/system_profiler SPConfigurationProfileDataType | /usr/bin/grep allowDiagnosticSubmission</t>
    </r>
    <r>
      <rPr>
        <sz val="11"/>
        <color rgb="FF000000"/>
        <rFont val="Calibri"/>
      </rPr>
      <t xml:space="preserve">
</t>
    </r>
    <r>
      <rPr>
        <sz val="11"/>
        <color rgb="FF000000"/>
        <rFont val="Calibri"/>
      </rPr>
      <t>If "allowDiagnosticSubmission" is not set to "0", this is a finding.</t>
    </r>
    <r>
      <rPr>
        <sz val="11"/>
        <color rgb="FF000000"/>
        <rFont val="Calibri"/>
      </rPr>
      <t xml:space="preserve">
</t>
    </r>
    <r>
      <rPr>
        <sz val="11"/>
        <color rgb="FF000000"/>
        <rFont val="Calibri"/>
      </rPr>
      <t>Alternately, the setting is found in System Preferences &gt;&gt; Security &amp; Privacy &gt;&gt; Privacy &gt;&gt; Analytics &amp; Improvement.</t>
    </r>
    <r>
      <rPr>
        <sz val="11"/>
        <color rgb="FF000000"/>
        <rFont val="Calibri"/>
      </rPr>
      <t xml:space="preserve">
</t>
    </r>
    <r>
      <rPr>
        <sz val="11"/>
        <color rgb="FF000000"/>
        <rFont val="Calibri"/>
      </rPr>
      <t>If the box that says, "Send diagnostic &amp; usage data to Apple" is checked, this is a finding.</t>
    </r>
    <r>
      <rPr>
        <sz val="11"/>
        <color rgb="FF000000"/>
        <rFont val="Calibri"/>
      </rPr>
      <t xml:space="preserve">
</t>
    </r>
    <r>
      <rPr>
        <sz val="11"/>
        <color rgb="FF000000"/>
        <rFont val="Calibri"/>
      </rPr>
      <t>If the box that says, "Improve Siri &amp; Dictation" is checked, this is a finding.</t>
    </r>
    <r>
      <rPr>
        <sz val="11"/>
        <color rgb="FF000000"/>
        <rFont val="Calibri"/>
      </rPr>
      <t xml:space="preserve">
</t>
    </r>
    <r>
      <rPr>
        <sz val="11"/>
        <color rgb="FF000000"/>
        <rFont val="Calibri"/>
      </rPr>
      <t>If the box that says, "Share with App Developers" is checked, this is a finding.</t>
    </r>
  </si>
  <si>
    <t>V-252495</t>
  </si>
  <si>
    <r>
      <rPr>
        <sz val="11"/>
        <rFont val="Calibri"/>
      </rPr>
      <t>The macOS system must be configured to disable Remote Apple Events.</t>
    </r>
  </si>
  <si>
    <r>
      <rPr>
        <sz val="11"/>
        <color rgb="FF000000"/>
        <rFont val="Calibri"/>
      </rPr>
      <t>To disable Remote Apple Events, run the following command:</t>
    </r>
    <r>
      <rPr>
        <sz val="11"/>
        <color rgb="FF000000"/>
        <rFont val="Calibri"/>
      </rPr>
      <t xml:space="preserve">
</t>
    </r>
    <r>
      <rPr>
        <sz val="11"/>
        <color rgb="FF000000"/>
        <rFont val="Calibri"/>
      </rPr>
      <t>/usr/bin/sudo /bin/launchctl disable system/com.apple.AEServer</t>
    </r>
    <r>
      <rPr>
        <sz val="11"/>
        <color rgb="FF000000"/>
        <rFont val="Calibri"/>
      </rPr>
      <t xml:space="preserve">
</t>
    </r>
    <r>
      <rPr>
        <sz val="11"/>
        <color rgb="FF000000"/>
        <rFont val="Calibri"/>
      </rPr>
      <t>The system may need to be restarted for the update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</si>
  <si>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Remote Apple Events must be disabled.</t>
    </r>
  </si>
  <si>
    <r>
      <rPr>
        <sz val="11"/>
        <color rgb="FF000000"/>
        <rFont val="Calibri"/>
      </rPr>
      <t>To check if Remote Apple Events is disabled, use the following command:</t>
    </r>
    <r>
      <rPr>
        <sz val="11"/>
        <color rgb="FF000000"/>
        <rFont val="Calibri"/>
      </rPr>
      <t xml:space="preserve">
</t>
    </r>
    <r>
      <rPr>
        <sz val="11"/>
        <color rgb="FF000000"/>
        <rFont val="Calibri"/>
      </rPr>
      <t>/bin/launchctl print-disabled system | /usr/bin/grep com.apple.AEServer</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"com.apple.AEServer" =&gt; true</t>
    </r>
  </si>
  <si>
    <t>V-252496</t>
  </si>
  <si>
    <r>
      <rPr>
        <sz val="11"/>
        <rFont val="Calibri"/>
      </rPr>
      <t>The macOS system must be configured to disable the system preference pane for Apple ID.</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</si>
  <si>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Apple ID System Preference Pane must be disabled.</t>
    </r>
  </si>
  <si>
    <r>
      <rPr>
        <sz val="11"/>
        <color rgb="FF000000"/>
        <rFont val="Calibri"/>
      </rPr>
      <t>To check if the system is configured to disable access to the Apple ID preference pane and prevent it from being displayed, run the following command:</t>
    </r>
    <r>
      <rPr>
        <sz val="11"/>
        <color rgb="FF000000"/>
        <rFont val="Calibri"/>
      </rPr>
      <t xml:space="preserve">
</t>
    </r>
    <r>
      <rPr>
        <sz val="11"/>
        <color rgb="FF000000"/>
        <rFont val="Calibri"/>
      </rPr>
      <t>/usr/sbin/system_profiler SPConfigurationProfileDataType | /usr/bin/grep -A 6 'DisabledPreferencePanes'</t>
    </r>
    <r>
      <rPr>
        <sz val="11"/>
        <color rgb="FF000000"/>
        <rFont val="Calibri"/>
      </rPr>
      <t xml:space="preserve">
</t>
    </r>
    <r>
      <rPr>
        <sz val="11"/>
        <color rgb="FF000000"/>
        <rFont val="Calibri"/>
      </rPr>
      <t>If the return is not an array, DisabledPreferencePanes, containing: "com.apple.preferences.AppleIDPrefPane", this is a finding.</t>
    </r>
  </si>
  <si>
    <t>V-252497</t>
  </si>
  <si>
    <r>
      <rPr>
        <sz val="11"/>
        <rFont val="Calibri"/>
      </rPr>
      <t>The macOS system must be configured to disable the system preference pane for Internet Accounts.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</si>
  <si>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Internet Accounts System Preference Pane must be disabled.</t>
    </r>
    <r>
      <rPr>
        <sz val="11"/>
        <color rgb="FF000000"/>
        <rFont val="Calibri"/>
      </rPr>
      <t xml:space="preserve">
</t>
    </r>
    <r>
      <rPr>
        <sz val="11"/>
        <color rgb="FF000000"/>
        <rFont val="Calibri"/>
      </rPr>
      <t>Satisfies: SRG-OS-000370-GPOS-00155, SRG-OS-000095-GPOS-00049</t>
    </r>
  </si>
  <si>
    <r>
      <rPr>
        <sz val="11"/>
        <color rgb="FF000000"/>
        <rFont val="Calibri"/>
      </rPr>
      <t>To check if the system is configured to disable access to the Internet Accounts preference pane and prevent it from being displayed, run the following command:</t>
    </r>
    <r>
      <rPr>
        <sz val="11"/>
        <color rgb="FF000000"/>
        <rFont val="Calibri"/>
      </rPr>
      <t xml:space="preserve">
</t>
    </r>
    <r>
      <rPr>
        <sz val="11"/>
        <color rgb="FF000000"/>
        <rFont val="Calibri"/>
      </rPr>
      <t>/usr/sbin/system_profiler SPConfigurationProfileDataType | /usr/bin/grep -A 6 -E 'DisabledPreferencePanes|HiddenPreferencePanes'</t>
    </r>
    <r>
      <rPr>
        <sz val="11"/>
        <color rgb="FF000000"/>
        <rFont val="Calibri"/>
      </rPr>
      <t xml:space="preserve">
</t>
    </r>
    <r>
      <rPr>
        <sz val="11"/>
        <color rgb="FF000000"/>
        <rFont val="Calibri"/>
      </rPr>
      <t>If the return is not two arrays (HiddenPreferencePanes and DisabledPreferencePanes) each containing: "com.apple.preferences.internetaccounts", this is a finding.</t>
    </r>
  </si>
  <si>
    <t>V-252498</t>
  </si>
  <si>
    <r>
      <rPr>
        <sz val="11"/>
        <rFont val="Calibri"/>
      </rPr>
      <t>The macOS system must be configured to disable the Cloud Setup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</si>
  <si>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</si>
  <si>
    <r>
      <rPr>
        <sz val="11"/>
        <color rgb="FF000000"/>
        <rFont val="Calibri"/>
      </rPr>
      <t>To check if CloudSetup is disabled, run the following command:</t>
    </r>
    <r>
      <rPr>
        <sz val="11"/>
        <color rgb="FF000000"/>
        <rFont val="Calibri"/>
      </rPr>
      <t xml:space="preserve">
</t>
    </r>
    <r>
      <rPr>
        <sz val="11"/>
        <color rgb="FF000000"/>
        <rFont val="Calibri"/>
      </rPr>
      <t>/usr/sbin/system_profiler SPConfigurationProfileDataType | /usr/bin/grep SkipCloudSetup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return is not "SkipCloudSetup = 1", this is a finding.</t>
    </r>
  </si>
  <si>
    <t>V-252499</t>
  </si>
  <si>
    <r>
      <rPr>
        <sz val="11"/>
        <rFont val="Calibri"/>
      </rPr>
      <t>The macOS system must be configured to disable the Privacy Setup services.</t>
    </r>
  </si>
  <si>
    <r>
      <rPr>
        <sz val="11"/>
        <color rgb="FF000000"/>
        <rFont val="Calibri"/>
      </rPr>
      <t>To check if PrivacySetup is disabled, run the following command:</t>
    </r>
    <r>
      <rPr>
        <sz val="11"/>
        <color rgb="FF000000"/>
        <rFont val="Calibri"/>
      </rPr>
      <t xml:space="preserve">
</t>
    </r>
    <r>
      <rPr>
        <sz val="11"/>
        <color rgb="FF000000"/>
        <rFont val="Calibri"/>
      </rPr>
      <t>/usr/sbin/system_profiler SPConfigurationProfileDataType | /usr/bin/grep SkipPrivacySetup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return is not "SkipPrivacySetup = 1", this is a finding.</t>
    </r>
  </si>
  <si>
    <t>V-252500</t>
  </si>
  <si>
    <r>
      <rPr>
        <sz val="11"/>
        <rFont val="Calibri"/>
      </rPr>
      <t>The macOS system must be configured to disable the Cloud Storage Setup services.</t>
    </r>
  </si>
  <si>
    <r>
      <rPr>
        <sz val="11"/>
        <color rgb="FF000000"/>
        <rFont val="Calibri"/>
      </rPr>
      <t>To check if CloudStorage Setup is disabled, run the following command:</t>
    </r>
    <r>
      <rPr>
        <sz val="11"/>
        <color rgb="FF000000"/>
        <rFont val="Calibri"/>
      </rPr>
      <t xml:space="preserve">
</t>
    </r>
    <r>
      <rPr>
        <sz val="11"/>
        <color rgb="FF000000"/>
        <rFont val="Calibri"/>
      </rPr>
      <t>/usr/sbin/system_profiler SPConfigurationProfileDataType | /usr/bin/grep SkipiCloudStorageSetup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return is not "SkipiCloudStorageSetup = 1", this is a finding.</t>
    </r>
  </si>
  <si>
    <t>V-252501</t>
  </si>
  <si>
    <r>
      <rPr>
        <sz val="11"/>
        <rFont val="Calibri"/>
      </rPr>
      <t>The macOS system must be configured to disable the tftp service.</t>
    </r>
  </si>
  <si>
    <r>
      <rPr>
        <sz val="11"/>
        <color rgb="FF000000"/>
        <rFont val="Calibri"/>
      </rPr>
      <t>To disable the tfpd service, run the following command:</t>
    </r>
    <r>
      <rPr>
        <sz val="11"/>
        <color rgb="FF000000"/>
        <rFont val="Calibri"/>
      </rPr>
      <t xml:space="preserve">
</t>
    </r>
    <r>
      <rPr>
        <sz val="11"/>
        <color rgb="FF000000"/>
        <rFont val="Calibri"/>
      </rPr>
      <t>/usr/bin/sudo /bin/launchctl disable system/com.apple.tftpd</t>
    </r>
  </si>
  <si>
    <r>
      <rPr>
        <sz val="11"/>
        <color rgb="FF000000"/>
        <rFont val="Calibri"/>
      </rPr>
      <t xml:space="preserve">The "tftp" service must be disabled as it sends all data in a clear-text form that can be easily intercepted and read. The data needs to be protected at all times during transmission, and encryption is the standard method for protecting data in transit. </t>
    </r>
    <r>
      <rPr>
        <sz val="11"/>
        <color rgb="FF000000"/>
        <rFont val="Calibri"/>
      </rPr>
      <t xml:space="preserve">
</t>
    </r>
    <r>
      <rPr>
        <sz val="11"/>
        <color rgb="FF000000"/>
        <rFont val="Calibri"/>
      </rPr>
      <t>If the data is not encrypted during transmission, it can be plainly read (i.e., clear text) and easily compromised. Disabling ftp is one way to mitigate this risk. Administrators should be instructed to use an alternate service for data transmission that uses encryption, such as SFTP.</t>
    </r>
    <r>
      <rPr>
        <sz val="11"/>
        <color rgb="FF000000"/>
        <rFont val="Calibri"/>
      </rPr>
      <t xml:space="preserve">
</t>
    </r>
    <r>
      <rPr>
        <sz val="11"/>
        <color rgb="FF000000"/>
        <rFont val="Calibri"/>
      </rPr>
      <t>Additionally, the "tftp" service uses UDP, which is not secure.</t>
    </r>
  </si>
  <si>
    <r>
      <rPr>
        <sz val="11"/>
        <color rgb="FF000000"/>
        <rFont val="Calibri"/>
      </rPr>
      <t>To check if the tfptd service is disabled, run the following command:</t>
    </r>
    <r>
      <rPr>
        <sz val="11"/>
        <color rgb="FF000000"/>
        <rFont val="Calibri"/>
      </rPr>
      <t xml:space="preserve">
</t>
    </r>
    <r>
      <rPr>
        <sz val="11"/>
        <color rgb="FF000000"/>
        <rFont val="Calibri"/>
      </rPr>
      <t>/bin/launchctl print-disabled system | grep tftpd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"com.apple.tftpd" =&gt; true</t>
    </r>
  </si>
  <si>
    <t>V-252502</t>
  </si>
  <si>
    <r>
      <rPr>
        <sz val="11"/>
        <rFont val="Calibri"/>
      </rPr>
      <t>The macOS system must be configured to disable the Siri Setup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</si>
  <si>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Siri setup pop-up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</si>
  <si>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SiriSetup is disabled, run the following command:</t>
    </r>
    <r>
      <rPr>
        <sz val="11"/>
        <color rgb="FF000000"/>
        <rFont val="Calibri"/>
      </rPr>
      <t xml:space="preserve">
</t>
    </r>
    <r>
      <rPr>
        <sz val="11"/>
        <color rgb="FF000000"/>
        <rFont val="Calibri"/>
      </rPr>
      <t>/usr/sbin/system_profiler SPConfigurationProfileDataType | /usr/bin/grep SkipSiriSetup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return is not "SkipSiriSetup = 1", this is a finding.</t>
    </r>
  </si>
  <si>
    <t>V-252503</t>
  </si>
  <si>
    <r>
      <rPr>
        <sz val="11"/>
        <rFont val="Calibri"/>
      </rPr>
      <t>The macOS system must disable iCloud Keychain synchronization.</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</si>
  <si>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Keychain synchronization must be disabled.</t>
    </r>
    <r>
      <rPr>
        <sz val="11"/>
        <color rgb="FF000000"/>
        <rFont val="Calibri"/>
      </rPr>
      <t xml:space="preserve">
</t>
    </r>
    <r>
      <rPr>
        <sz val="11"/>
        <color rgb="FF000000"/>
        <rFont val="Calibri"/>
      </rPr>
      <t>Satisfies: SRG-OS-000095-GPOS-00049, SRG-OS-000370-GPOS-00155</t>
    </r>
  </si>
  <si>
    <r>
      <rPr>
        <sz val="11"/>
        <color rgb="FF000000"/>
        <rFont val="Calibri"/>
      </rPr>
      <t>To view the setting for the iCloud Keychain Synchronization configuration, run the following command:</t>
    </r>
    <r>
      <rPr>
        <sz val="11"/>
        <color rgb="FF000000"/>
        <rFont val="Calibri"/>
      </rPr>
      <t xml:space="preserve">
</t>
    </r>
    <r>
      <rPr>
        <sz val="11"/>
        <color rgb="FF000000"/>
        <rFont val="Calibri"/>
      </rPr>
      <t>/usr/sbin/system_profiler SPConfigurationProfileDataType | /usr/bin/grep allowCloudKeychainSync</t>
    </r>
    <r>
      <rPr>
        <sz val="11"/>
        <color rgb="FF000000"/>
        <rFont val="Calibri"/>
      </rPr>
      <t xml:space="preserve">
</t>
    </r>
    <r>
      <rPr>
        <sz val="11"/>
        <color rgb="FF000000"/>
        <rFont val="Calibri"/>
      </rPr>
      <t>If the output is null or not "allowCloudKeychainSync = 0" this is a finding.</t>
    </r>
  </si>
  <si>
    <t>V-252504</t>
  </si>
  <si>
    <r>
      <rPr>
        <sz val="11"/>
        <rFont val="Calibri"/>
      </rPr>
      <t>The macOS system must disable iCloud document synchronization.</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</si>
  <si>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iCloud document synchronization must be disabled.</t>
    </r>
    <r>
      <rPr>
        <sz val="11"/>
        <color rgb="FF000000"/>
        <rFont val="Calibri"/>
      </rPr>
      <t xml:space="preserve">
</t>
    </r>
    <r>
      <rPr>
        <sz val="11"/>
        <color rgb="FF000000"/>
        <rFont val="Calibri"/>
      </rPr>
      <t>Satisfies: SRG-OS-000095-GPOS-00049, SRG-OS-000370-GPOS-00155</t>
    </r>
  </si>
  <si>
    <r>
      <rPr>
        <sz val="11"/>
        <color rgb="FF000000"/>
        <rFont val="Calibri"/>
      </rPr>
      <t>To view the setting for the iCloud Document Synchronization configuration, run the following command:</t>
    </r>
    <r>
      <rPr>
        <sz val="11"/>
        <color rgb="FF000000"/>
        <rFont val="Calibri"/>
      </rPr>
      <t xml:space="preserve">
</t>
    </r>
    <r>
      <rPr>
        <sz val="11"/>
        <color rgb="FF000000"/>
        <rFont val="Calibri"/>
      </rPr>
      <t>/usr/sbin/system_profiler SPConfigurationProfileDataType | /usr/bin/grep allowCloudDocumentSync</t>
    </r>
    <r>
      <rPr>
        <sz val="11"/>
        <color rgb="FF000000"/>
        <rFont val="Calibri"/>
      </rPr>
      <t xml:space="preserve">
</t>
    </r>
    <r>
      <rPr>
        <sz val="11"/>
        <color rgb="FF000000"/>
        <rFont val="Calibri"/>
      </rPr>
      <t>If the output is null or not "allowCloudDocumentSync = 0" this is a finding.</t>
    </r>
  </si>
  <si>
    <t>V-252505</t>
  </si>
  <si>
    <r>
      <rPr>
        <sz val="11"/>
        <rFont val="Calibri"/>
      </rPr>
      <t>The macOS system must disable iCloud bookmark synchronization.</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</si>
  <si>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iCloud Bookmark syncing must be disabled.</t>
    </r>
    <r>
      <rPr>
        <sz val="11"/>
        <color rgb="FF000000"/>
        <rFont val="Calibri"/>
      </rPr>
      <t xml:space="preserve">
</t>
    </r>
    <r>
      <rPr>
        <sz val="11"/>
        <color rgb="FF000000"/>
        <rFont val="Calibri"/>
      </rPr>
      <t>Satisfies: SRG-OS-000095-GPOS-00049, SRG-OS-000370-GPOS-00155</t>
    </r>
  </si>
  <si>
    <r>
      <rPr>
        <sz val="11"/>
        <color rgb="FF000000"/>
        <rFont val="Calibri"/>
      </rPr>
      <t>To view the setting for the iCloud Bookmark Synchronization configuration, run the following command:</t>
    </r>
    <r>
      <rPr>
        <sz val="11"/>
        <color rgb="FF000000"/>
        <rFont val="Calibri"/>
      </rPr>
      <t xml:space="preserve">
</t>
    </r>
    <r>
      <rPr>
        <sz val="11"/>
        <color rgb="FF000000"/>
        <rFont val="Calibri"/>
      </rPr>
      <t>/usr/sbin/system_profiler SPConfigurationProfileDataType | /usr/bin/grep allowCloudBookmarks</t>
    </r>
    <r>
      <rPr>
        <sz val="11"/>
        <color rgb="FF000000"/>
        <rFont val="Calibri"/>
      </rPr>
      <t xml:space="preserve">
</t>
    </r>
    <r>
      <rPr>
        <sz val="11"/>
        <color rgb="FF000000"/>
        <rFont val="Calibri"/>
      </rPr>
      <t>If the output is null or not "allowCloudBookmarks = 0" this is a finding.</t>
    </r>
  </si>
  <si>
    <t>V-252506</t>
  </si>
  <si>
    <r>
      <rPr>
        <sz val="11"/>
        <rFont val="Calibri"/>
      </rPr>
      <t>The macOS system must disable iCloud photo library.</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</si>
  <si>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iCloud Photo Library must be disabled.</t>
    </r>
    <r>
      <rPr>
        <sz val="11"/>
        <color rgb="FF000000"/>
        <rFont val="Calibri"/>
      </rPr>
      <t xml:space="preserve">
</t>
    </r>
    <r>
      <rPr>
        <sz val="11"/>
        <color rgb="FF000000"/>
        <rFont val="Calibri"/>
      </rPr>
      <t>Satisfies: SRG-OS-000095-GPOS-00049, SRG-OS-000370-GPOS-00155</t>
    </r>
  </si>
  <si>
    <r>
      <rPr>
        <sz val="11"/>
        <color rgb="FF000000"/>
        <rFont val="Calibri"/>
      </rPr>
      <t>To view the setting for the iCloud Photo Library configuration, run the following command:</t>
    </r>
    <r>
      <rPr>
        <sz val="11"/>
        <color rgb="FF000000"/>
        <rFont val="Calibri"/>
      </rPr>
      <t xml:space="preserve">
</t>
    </r>
    <r>
      <rPr>
        <sz val="11"/>
        <color rgb="FF000000"/>
        <rFont val="Calibri"/>
      </rPr>
      <t>/usr/sbin/system_profiler SPConfigurationProfileDataType | /usr/bin/grep allowCloudPhotoLibrary</t>
    </r>
    <r>
      <rPr>
        <sz val="11"/>
        <color rgb="FF000000"/>
        <rFont val="Calibri"/>
      </rPr>
      <t xml:space="preserve">
</t>
    </r>
    <r>
      <rPr>
        <sz val="11"/>
        <color rgb="FF000000"/>
        <rFont val="Calibri"/>
      </rPr>
      <t>If the output is null or not "allowCloudPhotoLibrary = 0", this is a finding.</t>
    </r>
  </si>
  <si>
    <t>V-252507</t>
  </si>
  <si>
    <r>
      <rPr>
        <sz val="11"/>
        <rFont val="Calibri"/>
      </rPr>
      <t>The macOS system must disable the Screen Sharing feature.</t>
    </r>
  </si>
  <si>
    <r>
      <rPr>
        <sz val="11"/>
        <color rgb="FF000000"/>
        <rFont val="Calibri"/>
      </rPr>
      <t>To disable the Screen Sharing service, run the following command:</t>
    </r>
    <r>
      <rPr>
        <sz val="11"/>
        <color rgb="FF000000"/>
        <rFont val="Calibri"/>
      </rPr>
      <t xml:space="preserve">
</t>
    </r>
    <r>
      <rPr>
        <sz val="11"/>
        <color rgb="FF000000"/>
        <rFont val="Calibri"/>
      </rPr>
      <t>/usr/bin/sudo /bin/launchctl disable system/com.apple.screensharing</t>
    </r>
    <r>
      <rPr>
        <sz val="11"/>
        <color rgb="FF000000"/>
        <rFont val="Calibri"/>
      </rPr>
      <t xml:space="preserve">
</t>
    </r>
    <r>
      <rPr>
        <sz val="11"/>
        <color rgb="FF000000"/>
        <rFont val="Calibri"/>
      </rPr>
      <t>The system may need to be restarted for the update to take effect.</t>
    </r>
  </si>
  <si>
    <r>
      <rPr>
        <sz val="11"/>
        <color rgb="FF000000"/>
        <rFont val="Calibri"/>
      </rPr>
      <t>The Screen Sharing feature allows remote users to view or control the desktop of the current user. A malicious user can take advantage of screen sharing to gain full access to the system remotely, either with stolen credentials or by guessing the username and password. Disabling Screen Sharing mitigates this risk.</t>
    </r>
  </si>
  <si>
    <r>
      <rPr>
        <sz val="11"/>
        <color rgb="FF000000"/>
        <rFont val="Calibri"/>
      </rPr>
      <t>To check if the Screen Sharing service is disabled, use the following command:</t>
    </r>
    <r>
      <rPr>
        <sz val="11"/>
        <color rgb="FF000000"/>
        <rFont val="Calibri"/>
      </rPr>
      <t xml:space="preserve">
</t>
    </r>
    <r>
      <rPr>
        <sz val="11"/>
        <color rgb="FF000000"/>
        <rFont val="Calibri"/>
      </rPr>
      <t>/usr/bin/sudo /bin/launchctl print-disabled system | /usr/bin/grep com.apple.screensharing</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"com.apple.screensharing" =&gt; true</t>
    </r>
  </si>
  <si>
    <t>V-252508</t>
  </si>
  <si>
    <r>
      <rPr>
        <sz val="11"/>
        <rFont val="Calibri"/>
      </rPr>
      <t>The macOS system must be configured to disable the system preference pane for TouchID.</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</si>
  <si>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TouchID System Preference Pane must be disabled.</t>
    </r>
    <r>
      <rPr>
        <sz val="11"/>
        <color rgb="FF000000"/>
        <rFont val="Calibri"/>
      </rPr>
      <t xml:space="preserve">
</t>
    </r>
    <r>
      <rPr>
        <sz val="11"/>
        <color rgb="FF000000"/>
        <rFont val="Calibri"/>
      </rPr>
      <t>Satisfies: SRG-OS-000370-GPOS-00155, SRG-OS-000095-GPOS-00049</t>
    </r>
  </si>
  <si>
    <r>
      <rPr>
        <sz val="11"/>
        <color rgb="FF000000"/>
        <rFont val="Calibri"/>
      </rPr>
      <t>To check if the system is configured to disable access to the TouchID preference pane and prevent it from being displayed, run the following command:</t>
    </r>
    <r>
      <rPr>
        <sz val="11"/>
        <color rgb="FF000000"/>
        <rFont val="Calibri"/>
      </rPr>
      <t xml:space="preserve">
</t>
    </r>
    <r>
      <rPr>
        <sz val="11"/>
        <color rgb="FF000000"/>
        <rFont val="Calibri"/>
      </rPr>
      <t>/usr/sbin/system_profiler SPConfigurationProfileDataType | /usr/bin/grep -A 6 -E 'DisabledPreferencePanes|HiddenPreferencePanes'</t>
    </r>
    <r>
      <rPr>
        <sz val="11"/>
        <color rgb="FF000000"/>
        <rFont val="Calibri"/>
      </rPr>
      <t xml:space="preserve">
</t>
    </r>
    <r>
      <rPr>
        <sz val="11"/>
        <color rgb="FF000000"/>
        <rFont val="Calibri"/>
      </rPr>
      <t>If the return is not two arrays (HiddenPreferencePanes and DisabledPreferencePanes) each containing: "com.apple.preferences.password", this is a finding.</t>
    </r>
  </si>
  <si>
    <t>V-252509</t>
  </si>
  <si>
    <r>
      <rPr>
        <sz val="11"/>
        <rFont val="Calibri"/>
      </rPr>
      <t>The macOS system must be configured to disable the system preference pane for Wallet and ApplePay.</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</si>
  <si>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Wallet &amp; ApplePay Preference Pane must be disabled.</t>
    </r>
    <r>
      <rPr>
        <sz val="11"/>
        <color rgb="FF000000"/>
        <rFont val="Calibri"/>
      </rPr>
      <t xml:space="preserve">
</t>
    </r>
    <r>
      <rPr>
        <sz val="11"/>
        <color rgb="FF000000"/>
        <rFont val="Calibri"/>
      </rPr>
      <t>Satisfies: SRG-OS-000370-GPOS-00155, SRG-OS-000095-GPOS-00049</t>
    </r>
  </si>
  <si>
    <r>
      <rPr>
        <sz val="11"/>
        <color rgb="FF000000"/>
        <rFont val="Calibri"/>
      </rPr>
      <t>To check if the system is configured to disable access to the Wallet &amp; ApplePay preference pane and prevent it from being displayed, run the following command:</t>
    </r>
    <r>
      <rPr>
        <sz val="11"/>
        <color rgb="FF000000"/>
        <rFont val="Calibri"/>
      </rPr>
      <t xml:space="preserve">
</t>
    </r>
    <r>
      <rPr>
        <sz val="11"/>
        <color rgb="FF000000"/>
        <rFont val="Calibri"/>
      </rPr>
      <t>/usr/sbin/system_profiler SPConfigurationProfileDataType | /usr/bin/grep -A 6 -E 'DisabledPreferencePanes|HiddenPreferencePanes'</t>
    </r>
    <r>
      <rPr>
        <sz val="11"/>
        <color rgb="FF000000"/>
        <rFont val="Calibri"/>
      </rPr>
      <t xml:space="preserve">
</t>
    </r>
    <r>
      <rPr>
        <sz val="11"/>
        <color rgb="FF000000"/>
        <rFont val="Calibri"/>
      </rPr>
      <t>If the return is not two arrays (HiddenPreferencePanes and DisabledPreferencePanes) each containing: "com.apple.preferences.wallet", this is a finding.</t>
    </r>
  </si>
  <si>
    <t>V-252510</t>
  </si>
  <si>
    <r>
      <rPr>
        <sz val="11"/>
        <rFont val="Calibri"/>
      </rPr>
      <t>The macOS system must be configured to disable the system preference pane for Siri.</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</si>
  <si>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Siri Preference Pane must be disabled.</t>
    </r>
    <r>
      <rPr>
        <sz val="11"/>
        <color rgb="FF000000"/>
        <rFont val="Calibri"/>
      </rPr>
      <t xml:space="preserve">
</t>
    </r>
    <r>
      <rPr>
        <sz val="11"/>
        <color rgb="FF000000"/>
        <rFont val="Calibri"/>
      </rPr>
      <t>Satisfies: SRG-OS-000370-GPOS-00155, SRG-OS-000095-GPOS-00049</t>
    </r>
  </si>
  <si>
    <r>
      <rPr>
        <sz val="11"/>
        <color rgb="FF000000"/>
        <rFont val="Calibri"/>
      </rPr>
      <t>To check if the system is configured to disable access to the Siri preference pane and prevent it from being displayed, run the following command:</t>
    </r>
    <r>
      <rPr>
        <sz val="11"/>
        <color rgb="FF000000"/>
        <rFont val="Calibri"/>
      </rPr>
      <t xml:space="preserve">
</t>
    </r>
    <r>
      <rPr>
        <sz val="11"/>
        <color rgb="FF000000"/>
        <rFont val="Calibri"/>
      </rPr>
      <t>/usr/sbin/system_profiler SPConfigurationProfileDataType | /usr/bin/grep -A 6 -E 'DisabledPreferencePanes|HiddenPreferencePanes'</t>
    </r>
    <r>
      <rPr>
        <sz val="11"/>
        <color rgb="FF000000"/>
        <rFont val="Calibri"/>
      </rPr>
      <t xml:space="preserve">
</t>
    </r>
    <r>
      <rPr>
        <sz val="11"/>
        <color rgb="FF000000"/>
        <rFont val="Calibri"/>
      </rPr>
      <t>If the return is not two arrays (HiddenPreferencePanes and DisabledPreferencePanes) each containing: "com.apple.preference.speech", this is a finding.</t>
    </r>
  </si>
  <si>
    <t>V-252511</t>
  </si>
  <si>
    <r>
      <rPr>
        <sz val="11"/>
        <rFont val="Calibri"/>
      </rPr>
      <t>The macOS system must allow only applications that have a valid digital signature to run.</t>
    </r>
  </si>
  <si>
    <r>
      <rPr>
        <sz val="11"/>
        <color rgb="FF000000"/>
        <rFont val="Calibri"/>
      </rPr>
      <t>Gatekeeper settings must be configured correctly to only allow the system to run applications signed with a valid Apple Developer ID code. Administrator users will still have the option to override these settings on a per-app basis. Gatekeeper is a security feature that ensures that applications must be digitally signed by an Apple-issued certificate in order to run. Digital signatures allow the macOS host to verify that the application has not been modified by a malicious third party.</t>
    </r>
  </si>
  <si>
    <r>
      <rPr>
        <sz val="11"/>
        <color rgb="FF000000"/>
        <rFont val="Calibri"/>
      </rPr>
      <t>Identify any unsigned applications that have been installed on the system:</t>
    </r>
    <r>
      <rPr>
        <sz val="11"/>
        <color rgb="FF000000"/>
        <rFont val="Calibri"/>
      </rPr>
      <t xml:space="preserve">
</t>
    </r>
    <r>
      <rPr>
        <sz val="11"/>
        <color rgb="FF000000"/>
        <rFont val="Calibri"/>
      </rPr>
      <t>/usr/sbin/system_profiler SPApplicationsDataType | /usr/bin/grep -B 3 -A 4 -e "Obtained from: Unknown" | /usr/bin/grep -v -e "Location: /Library/Application Support/Script Editor/Templates" -e "Location: /System/Library/" | /usr/bin/awk -F "Location: " '{print $2}' | /usr/bin/sort -u</t>
    </r>
    <r>
      <rPr>
        <sz val="11"/>
        <color rgb="FF000000"/>
        <rFont val="Calibri"/>
      </rPr>
      <t xml:space="preserve">
</t>
    </r>
    <r>
      <rPr>
        <sz val="11"/>
        <color rgb="FF000000"/>
        <rFont val="Calibri"/>
      </rPr>
      <t>If any results are returned and is not documented with the Information System Security Officer (ISSO) as an operational requirement, this is a finding.</t>
    </r>
    <r>
      <rPr>
        <sz val="11"/>
        <color rgb="FF000000"/>
        <rFont val="Calibri"/>
      </rPr>
      <t xml:space="preserve">
</t>
    </r>
    <r>
      <rPr>
        <sz val="11"/>
        <color rgb="FF000000"/>
        <rFont val="Calibri"/>
      </rPr>
      <t>Verify only applications with a valid digital signature are allowed to run:</t>
    </r>
    <r>
      <rPr>
        <sz val="11"/>
        <color rgb="FF000000"/>
        <rFont val="Calibri"/>
      </rPr>
      <t xml:space="preserve">
</t>
    </r>
    <r>
      <rPr>
        <sz val="11"/>
        <color rgb="FF000000"/>
        <rFont val="Calibri"/>
      </rPr>
      <t>/usr/sbin/system_profiler SPConfigurationProfileDataType | /usr/bin/grep -E '(EnableAssessment | AllowIdentifiedDevelopers)'</t>
    </r>
    <r>
      <rPr>
        <sz val="11"/>
        <color rgb="FF000000"/>
        <rFont val="Calibri"/>
      </rPr>
      <t xml:space="preserve">
</t>
    </r>
    <r>
      <rPr>
        <sz val="11"/>
        <color rgb="FF000000"/>
        <rFont val="Calibri"/>
      </rPr>
      <t>If the return is null or is not the following, this is a finding:</t>
    </r>
    <r>
      <rPr>
        <sz val="11"/>
        <color rgb="FF000000"/>
        <rFont val="Calibri"/>
      </rPr>
      <t xml:space="preserve">
</t>
    </r>
    <r>
      <rPr>
        <sz val="11"/>
        <color rgb="FF000000"/>
        <rFont val="Calibri"/>
      </rPr>
      <t>AllowIdentifiedDevelopers = 1;</t>
    </r>
    <r>
      <rPr>
        <sz val="11"/>
        <color rgb="FF000000"/>
        <rFont val="Calibri"/>
      </rPr>
      <t xml:space="preserve">
</t>
    </r>
    <r>
      <rPr>
        <sz val="11"/>
        <color rgb="FF000000"/>
        <rFont val="Calibri"/>
      </rPr>
      <t>EnableAssessment = 1;</t>
    </r>
  </si>
  <si>
    <t>V-252513</t>
  </si>
  <si>
    <r>
      <rPr>
        <sz val="11"/>
        <rFont val="Calibri"/>
      </rPr>
      <t>The macOS system must enforce access restrictions.</t>
    </r>
  </si>
  <si>
    <r>
      <rPr>
        <sz val="11"/>
        <color rgb="FF000000"/>
        <rFont val="Calibri"/>
      </rPr>
      <t>Failure to provide logical access restrictions associated with changes to system configuration may have significant effects on the overall security of the system.</t>
    </r>
    <r>
      <rPr>
        <sz val="11"/>
        <color rgb="FF000000"/>
        <rFont val="Calibri"/>
      </rPr>
      <t xml:space="preserve">
</t>
    </r>
    <r>
      <rPr>
        <sz val="11"/>
        <color rgb="FF000000"/>
        <rFont val="Calibri"/>
      </rPr>
      <t>When dealing with access restrictions pertaining to change control, it should be noted that any changes to the hardware, software, and/or firmware components of the operating system can have significant effects on the overall security of the system.</t>
    </r>
    <r>
      <rPr>
        <sz val="11"/>
        <color rgb="FF000000"/>
        <rFont val="Calibri"/>
      </rPr>
      <t xml:space="preserve">
</t>
    </r>
    <r>
      <rPr>
        <sz val="11"/>
        <color rgb="FF000000"/>
        <rFont val="Calibri"/>
      </rPr>
      <t>Accordingly, only qualified and authorized individuals should be allowed to obtain access to operating system components for the purposes of initiating changes, including upgrades and modifications.</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</si>
  <si>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To check that the system is configured to disable the guest account, run the following command:</t>
    </r>
    <r>
      <rPr>
        <sz val="11"/>
        <color rgb="FF000000"/>
        <rFont val="Calibri"/>
      </rPr>
      <t xml:space="preserve">
</t>
    </r>
    <r>
      <rPr>
        <sz val="11"/>
        <color rgb="FF000000"/>
        <rFont val="Calibri"/>
      </rPr>
      <t># /usr/sbin/system_profiler SPConfigurationProfileDataType | /usr/bin/grep DisableGuestAccount</t>
    </r>
    <r>
      <rPr>
        <sz val="11"/>
        <color rgb="FF000000"/>
        <rFont val="Calibri"/>
      </rPr>
      <t xml:space="preserve">
</t>
    </r>
    <r>
      <rPr>
        <sz val="11"/>
        <color rgb="FF000000"/>
        <rFont val="Calibri"/>
      </rPr>
      <t>If the result is null or not "DisableGuestAccount = 1", this is a finding.</t>
    </r>
  </si>
  <si>
    <t>V-252514</t>
  </si>
  <si>
    <r>
      <rPr>
        <sz val="11"/>
        <rFont val="Calibri"/>
      </rPr>
      <t>The macOS system must have the security assessment policy subsystem enabled.</t>
    </r>
  </si>
  <si>
    <r>
      <rPr>
        <sz val="11"/>
        <color rgb="FF000000"/>
        <rFont val="Calibri"/>
      </rPr>
      <t>To enable the Security assessment policy subsystem, run the following command:</t>
    </r>
    <r>
      <rPr>
        <sz val="11"/>
        <color rgb="FF000000"/>
        <rFont val="Calibri"/>
      </rPr>
      <t xml:space="preserve">
</t>
    </r>
    <r>
      <rPr>
        <sz val="11"/>
        <color rgb="FF000000"/>
        <rFont val="Calibri"/>
      </rPr>
      <t>/usr/bin/sudo /usr/sbin/spctl --master-enable</t>
    </r>
  </si>
  <si>
    <r>
      <rPr>
        <sz val="11"/>
        <color rgb="FF000000"/>
        <rFont val="Calibri"/>
      </rPr>
      <t>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Accordingly, software defined by the organization as critical must be signed with a certificate that is recognized and approved by the organization.</t>
    </r>
  </si>
  <si>
    <r>
      <rPr>
        <sz val="11"/>
        <color rgb="FF000000"/>
        <rFont val="Calibri"/>
      </rPr>
      <t>To check the status of the Security assessment policy subsystem, run the following command:</t>
    </r>
    <r>
      <rPr>
        <sz val="11"/>
        <color rgb="FF000000"/>
        <rFont val="Calibri"/>
      </rPr>
      <t xml:space="preserve">
</t>
    </r>
    <r>
      <rPr>
        <sz val="11"/>
        <color rgb="FF000000"/>
        <rFont val="Calibri"/>
      </rPr>
      <t>/usr/sbin/spctl --status 2&gt; /dev/null | /usr/bin/grep enabled</t>
    </r>
    <r>
      <rPr>
        <sz val="11"/>
        <color rgb="FF000000"/>
        <rFont val="Calibri"/>
      </rPr>
      <t xml:space="preserve">
</t>
    </r>
    <r>
      <rPr>
        <sz val="11"/>
        <color rgb="FF000000"/>
        <rFont val="Calibri"/>
      </rPr>
      <t>If "assessments enabled" is not returned, this is a finding.</t>
    </r>
  </si>
  <si>
    <t>V-252515</t>
  </si>
  <si>
    <r>
      <rPr>
        <sz val="11"/>
        <rFont val="Calibri"/>
      </rPr>
      <t>The macOS system must not allow an unattended or automatic logon to the system.</t>
    </r>
  </si>
  <si>
    <r>
      <rPr>
        <sz val="11"/>
        <color rgb="FF000000"/>
        <rFont val="Calibri"/>
      </rPr>
      <t>Failure to restrict system access to authenticated users negatively impacts operating system security.</t>
    </r>
  </si>
  <si>
    <r>
      <rPr>
        <sz val="11"/>
        <color rgb="FF000000"/>
        <rFont val="Calibri"/>
      </rPr>
      <t>To check if the system is configured to automatically log on, run the following command:</t>
    </r>
    <r>
      <rPr>
        <sz val="11"/>
        <color rgb="FF000000"/>
        <rFont val="Calibri"/>
      </rPr>
      <t xml:space="preserve">
</t>
    </r>
    <r>
      <rPr>
        <sz val="11"/>
        <color rgb="FF000000"/>
        <rFont val="Calibri"/>
      </rPr>
      <t>/usr/sbin/system_profiler SPConfigurationProfileDataType | /usr/bin/grep DisableAutoLoginClient</t>
    </r>
    <r>
      <rPr>
        <sz val="11"/>
        <color rgb="FF000000"/>
        <rFont val="Calibri"/>
      </rPr>
      <t xml:space="preserve">
</t>
    </r>
    <r>
      <rPr>
        <sz val="11"/>
        <color rgb="FF000000"/>
        <rFont val="Calibri"/>
      </rPr>
      <t>If "com.apple.login.mcx.DisableAutoLoginClient" is not set to "1", this is a finding.</t>
    </r>
  </si>
  <si>
    <t>V-252516</t>
  </si>
  <si>
    <r>
      <rPr>
        <sz val="11"/>
        <rFont val="Calibri"/>
      </rPr>
      <t>The macOS system must set permissions on user home directories to prevent users from having access to read or modify another user</t>
    </r>
    <r>
      <rPr>
        <sz val="11"/>
        <color rgb="FF000000"/>
        <rFont val="Calibri"/>
      </rPr>
      <t>'</t>
    </r>
    <r>
      <rPr>
        <sz val="11"/>
        <color rgb="FF000000"/>
        <rFont val="Calibri"/>
      </rPr>
      <t>s files.</t>
    </r>
  </si>
  <si>
    <r>
      <rPr>
        <sz val="11"/>
        <color rgb="FF000000"/>
        <rFont val="Calibri"/>
      </rPr>
      <t>Configure the macOS system to set the appropriate permissions for each user on the system with the following command:</t>
    </r>
    <r>
      <rPr>
        <sz val="11"/>
        <color rgb="FF000000"/>
        <rFont val="Calibri"/>
      </rPr>
      <t xml:space="preserve">
</t>
    </r>
    <r>
      <rPr>
        <sz val="11"/>
        <color rgb="FF000000"/>
        <rFont val="Calibri"/>
      </rPr>
      <t>/usr/sbin/diskutil resetUserPermissions / DeviceNode UID, where "DeviceNode UID" is the ID number for the user whose home directory permissions need to be repaired.</t>
    </r>
  </si>
  <si>
    <r>
      <rPr>
        <sz val="11"/>
        <color rgb="FF000000"/>
        <rFont val="Calibri"/>
      </rPr>
      <t>Configuring the operating system to use the most restrictive permissions possible for user home directories helps to protect against inadvertent disclosures.</t>
    </r>
    <r>
      <rPr>
        <sz val="11"/>
        <color rgb="FF000000"/>
        <rFont val="Calibri"/>
      </rPr>
      <t xml:space="preserve">
</t>
    </r>
    <r>
      <rPr>
        <sz val="11"/>
        <color rgb="FF000000"/>
        <rFont val="Calibri"/>
      </rPr>
      <t>Satisfies: SRG-OS-000480-GPOS-00228, SRG-OS-000480-GPOS-00230</t>
    </r>
  </si>
  <si>
    <r>
      <rPr>
        <sz val="11"/>
        <color rgb="FF000000"/>
        <rFont val="Calibri"/>
      </rPr>
      <t>Verify the macOS system is configured so that permissions are set correctly on user home directories with the following commands:</t>
    </r>
    <r>
      <rPr>
        <sz val="11"/>
        <color rgb="FF000000"/>
        <rFont val="Calibri"/>
      </rPr>
      <t xml:space="preserve">
</t>
    </r>
    <r>
      <rPr>
        <sz val="11"/>
        <color rgb="FF000000"/>
        <rFont val="Calibri"/>
      </rPr>
      <t>/bin/ls -le /Users</t>
    </r>
    <r>
      <rPr>
        <sz val="11"/>
        <color rgb="FF000000"/>
        <rFont val="Calibri"/>
      </rPr>
      <t xml:space="preserve">
</t>
    </r>
    <r>
      <rPr>
        <sz val="11"/>
        <color rgb="FF000000"/>
        <rFont val="Calibri"/>
      </rPr>
      <t>This command will return a listing of the permissions of the root of every user account configured on the system. For each of the users, the permissions must be "drwxr-xr-x+", with the user listed as the owner and the group listed as "staff". The plus(+) sign indicates an associated Access Control List, which must be:</t>
    </r>
    <r>
      <rPr>
        <sz val="11"/>
        <color rgb="FF000000"/>
        <rFont val="Calibri"/>
      </rPr>
      <t xml:space="preserve">
</t>
    </r>
    <r>
      <rPr>
        <sz val="11"/>
        <color rgb="FF000000"/>
        <rFont val="Calibri"/>
      </rPr>
      <t>0: group:everyone deny delete</t>
    </r>
    <r>
      <rPr>
        <sz val="11"/>
        <color rgb="FF000000"/>
        <rFont val="Calibri"/>
      </rPr>
      <t xml:space="preserve">
</t>
    </r>
    <r>
      <rPr>
        <sz val="11"/>
        <color rgb="FF000000"/>
        <rFont val="Calibri"/>
      </rPr>
      <t>For every authorized user account, also run the following command:</t>
    </r>
    <r>
      <rPr>
        <sz val="11"/>
        <color rgb="FF000000"/>
        <rFont val="Calibri"/>
      </rPr>
      <t xml:space="preserve">
</t>
    </r>
    <r>
      <rPr>
        <sz val="11"/>
        <color rgb="FF000000"/>
        <rFont val="Calibri"/>
      </rPr>
      <t xml:space="preserve">/usr/bin/sudo /bin/ls -le /Users/userid, where userid is an existing user. </t>
    </r>
    <r>
      <rPr>
        <sz val="11"/>
        <color rgb="FF000000"/>
        <rFont val="Calibri"/>
      </rPr>
      <t xml:space="preserve">
</t>
    </r>
    <r>
      <rPr>
        <sz val="11"/>
        <color rgb="FF000000"/>
        <rFont val="Calibri"/>
      </rPr>
      <t>This command will return the permissions of all the objects under the users' home directory. The permissions for each of the subdirectories must be:</t>
    </r>
    <r>
      <rPr>
        <sz val="11"/>
        <color rgb="FF000000"/>
        <rFont val="Calibri"/>
      </rPr>
      <t xml:space="preserve">
</t>
    </r>
    <r>
      <rPr>
        <sz val="11"/>
        <color rgb="FF000000"/>
        <rFont val="Calibri"/>
      </rPr>
      <t xml:space="preserve">drwx------+ </t>
    </r>
    <r>
      <rPr>
        <sz val="11"/>
        <color rgb="FF000000"/>
        <rFont val="Calibri"/>
      </rPr>
      <t xml:space="preserve">
</t>
    </r>
    <r>
      <rPr>
        <sz val="11"/>
        <color rgb="FF000000"/>
        <rFont val="Calibri"/>
      </rPr>
      <t xml:space="preserve"> 0: group:everyone deny delete</t>
    </r>
    <r>
      <rPr>
        <sz val="11"/>
        <color rgb="FF000000"/>
        <rFont val="Calibri"/>
      </rPr>
      <t xml:space="preserve">
</t>
    </r>
    <r>
      <rPr>
        <sz val="11"/>
        <color rgb="FF000000"/>
        <rFont val="Calibri"/>
      </rPr>
      <t>The exception is the "Public" directory, whose permissions must match the following:</t>
    </r>
    <r>
      <rPr>
        <sz val="11"/>
        <color rgb="FF000000"/>
        <rFont val="Calibri"/>
      </rPr>
      <t xml:space="preserve">
</t>
    </r>
    <r>
      <rPr>
        <sz val="11"/>
        <color rgb="FF000000"/>
        <rFont val="Calibri"/>
      </rPr>
      <t xml:space="preserve">drwxr-xr-x+ </t>
    </r>
    <r>
      <rPr>
        <sz val="11"/>
        <color rgb="FF000000"/>
        <rFont val="Calibri"/>
      </rPr>
      <t xml:space="preserve">
</t>
    </r>
    <r>
      <rPr>
        <sz val="11"/>
        <color rgb="FF000000"/>
        <rFont val="Calibri"/>
      </rPr>
      <t xml:space="preserve"> 0: group:everyone deny delete</t>
    </r>
    <r>
      <rPr>
        <sz val="11"/>
        <color rgb="FF000000"/>
        <rFont val="Calibri"/>
      </rPr>
      <t xml:space="preserve">
</t>
    </r>
    <r>
      <rPr>
        <sz val="11"/>
        <color rgb="FF000000"/>
        <rFont val="Calibri"/>
      </rPr>
      <t>If the permissions returned by either of these checks differ from what is shown, this is a finding.</t>
    </r>
  </si>
  <si>
    <t>V-252518</t>
  </si>
  <si>
    <r>
      <rPr>
        <sz val="11"/>
        <rFont val="Calibri"/>
      </rPr>
      <t>The macOS system must use an approved antivirus program.</t>
    </r>
  </si>
  <si>
    <r>
      <rPr>
        <sz val="11"/>
        <color rgb="FF000000"/>
        <rFont val="Calibri"/>
      </rPr>
      <t>Enable the MRT service:</t>
    </r>
    <r>
      <rPr>
        <sz val="11"/>
        <color rgb="FF000000"/>
        <rFont val="Calibri"/>
      </rPr>
      <t xml:space="preserve">
</t>
    </r>
    <r>
      <rPr>
        <sz val="11"/>
        <color rgb="FF000000"/>
        <rFont val="Calibri"/>
      </rPr>
      <t>/usr/bin/sudo /bin/launchctl enable system/com.apple.mrt</t>
    </r>
    <r>
      <rPr>
        <sz val="11"/>
        <color rgb="FF000000"/>
        <rFont val="Calibri"/>
      </rPr>
      <t xml:space="preserve">
</t>
    </r>
    <r>
      <rPr>
        <sz val="11"/>
        <color rgb="FF000000"/>
        <rFont val="Calibri"/>
      </rPr>
      <t>Installing the "Restrictions Policy" will configure the MRT Service to update automatically.</t>
    </r>
    <r>
      <rPr>
        <sz val="11"/>
        <color rgb="FF000000"/>
        <rFont val="Calibri"/>
      </rPr>
      <t xml:space="preserve">
</t>
    </r>
    <r>
      <rPr>
        <sz val="11"/>
        <color rgb="FF000000"/>
        <rFont val="Calibri"/>
      </rPr>
      <t>If the MRT Service is not being used, install an approved antivirus solution onto the system.</t>
    </r>
  </si>
  <si>
    <r>
      <rPr>
        <sz val="11"/>
        <color rgb="FF000000"/>
        <rFont val="Calibri"/>
      </rPr>
      <t>An approved antivirus product must be installed and configured to run.</t>
    </r>
    <r>
      <rPr>
        <sz val="11"/>
        <color rgb="FF000000"/>
        <rFont val="Calibri"/>
      </rPr>
      <t xml:space="preserve">
</t>
    </r>
    <r>
      <rPr>
        <sz val="11"/>
        <color rgb="FF000000"/>
        <rFont val="Calibri"/>
      </rPr>
      <t>Malicious software can establish a base on individual desktops and servers. Employing an automated mechanism to detect this type of software will aid in elimination of the software from the operating system.</t>
    </r>
  </si>
  <si>
    <r>
      <rPr>
        <sz val="11"/>
        <color rgb="FF000000"/>
        <rFont val="Calibri"/>
      </rPr>
      <t>Verify the "MRT" service is running by using the following command:</t>
    </r>
    <r>
      <rPr>
        <sz val="11"/>
        <color rgb="FF000000"/>
        <rFont val="Calibri"/>
      </rPr>
      <t xml:space="preserve">
</t>
    </r>
    <r>
      <rPr>
        <sz val="11"/>
        <color rgb="FF000000"/>
        <rFont val="Calibri"/>
      </rPr>
      <t>/bin/launchctl print-disabled system | grep mrt</t>
    </r>
    <r>
      <rPr>
        <sz val="11"/>
        <color rgb="FF000000"/>
        <rFont val="Calibri"/>
      </rPr>
      <t xml:space="preserve">
</t>
    </r>
    <r>
      <rPr>
        <sz val="11"/>
        <color rgb="FF000000"/>
        <rFont val="Calibri"/>
      </rPr>
      <t>If the results show "com.apple.mrt" =&gt; false", the MRT Service is running.</t>
    </r>
    <r>
      <rPr>
        <sz val="11"/>
        <color rgb="FF000000"/>
        <rFont val="Calibri"/>
      </rPr>
      <t xml:space="preserve">
</t>
    </r>
    <r>
      <rPr>
        <sz val="11"/>
        <color rgb="FF000000"/>
        <rFont val="Calibri"/>
      </rPr>
      <t>If the MRT service is running, verify that it is configured to update automatically by using the following command:</t>
    </r>
    <r>
      <rPr>
        <sz val="11"/>
        <color rgb="FF000000"/>
        <rFont val="Calibri"/>
      </rPr>
      <t xml:space="preserve">
</t>
    </r>
    <r>
      <rPr>
        <sz val="11"/>
        <color rgb="FF000000"/>
        <rFont val="Calibri"/>
      </rPr>
      <t>/usr/sbin/system_profiler SPConfigurationProfileDataType | /usr/bin/grep ConfigDataInstall</t>
    </r>
    <r>
      <rPr>
        <sz val="11"/>
        <color rgb="FF000000"/>
        <rFont val="Calibri"/>
      </rPr>
      <t xml:space="preserve">
</t>
    </r>
    <r>
      <rPr>
        <sz val="11"/>
        <color rgb="FF000000"/>
        <rFont val="Calibri"/>
      </rPr>
      <t>If, "ConfigDataInstall = 1" is not returned, this is a finding.</t>
    </r>
    <r>
      <rPr>
        <sz val="11"/>
        <color rgb="FF000000"/>
        <rFont val="Calibri"/>
      </rPr>
      <t xml:space="preserve">
</t>
    </r>
    <r>
      <rPr>
        <sz val="11"/>
        <color rgb="FF000000"/>
        <rFont val="Calibri"/>
      </rPr>
      <t>If the MRT service is not running, ask the System Administrator (SA) or Information System Security Officer (ISSO) if an approved antivirus solution is loaded on the system. The antivirus solution may be bundled with an approved host-based security solution.</t>
    </r>
    <r>
      <rPr>
        <sz val="11"/>
        <color rgb="FF000000"/>
        <rFont val="Calibri"/>
      </rPr>
      <t xml:space="preserve">
</t>
    </r>
    <r>
      <rPr>
        <sz val="11"/>
        <color rgb="FF000000"/>
        <rFont val="Calibri"/>
      </rPr>
      <t>If there is no local antivirus solution installed on the system, this is a finding.</t>
    </r>
  </si>
  <si>
    <t>V-252519</t>
  </si>
  <si>
    <r>
      <rPr>
        <sz val="11"/>
        <rFont val="Calibri"/>
      </rPr>
      <t>The macOS system must issue or obtain public key certificates under an appropriate certificate policy from an approved service provider.</t>
    </r>
  </si>
  <si>
    <r>
      <rPr>
        <sz val="11"/>
        <color rgb="FF000000"/>
        <rFont val="Calibri"/>
      </rPr>
      <t>Obtain the approved DOD certificates from the appropriate authority. Use Keychain Access from "/Applications/Utilities" to add certificates to the System Keychain.</t>
    </r>
  </si>
  <si>
    <r>
      <rPr>
        <sz val="11"/>
        <color rgb="FF000000"/>
        <rFont val="Calibri"/>
      </rPr>
      <t>DoD-approved certificates must be installed to the System Keychain so they will be available to all users.</t>
    </r>
    <r>
      <rPr>
        <sz val="11"/>
        <color rgb="FF000000"/>
        <rFont val="Calibri"/>
      </rPr>
      <t xml:space="preserve">
</t>
    </r>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 This control focuses on certificates with a visibility external to the information system and does not include certificates related to internal system operations; for example, application-specific time services. Use of weak or untested encryption algorithms undermines the purposes of utilizing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SRG-OS-000066-GPOS-00034, SRG-OS-000478-GPOS-00223</t>
    </r>
  </si>
  <si>
    <r>
      <rPr>
        <sz val="11"/>
        <color rgb="FF000000"/>
        <rFont val="Calibri"/>
      </rPr>
      <t>To view a list of installed certificates, run the following command:</t>
    </r>
    <r>
      <rPr>
        <sz val="11"/>
        <color rgb="FF000000"/>
        <rFont val="Calibri"/>
      </rPr>
      <t xml:space="preserve">
</t>
    </r>
    <r>
      <rPr>
        <sz val="11"/>
        <color rgb="FF000000"/>
        <rFont val="Calibri"/>
      </rPr>
      <t>/usr/bin/sudo /usr/bin/security dump-keychain | /usr/bin/grep labl | awk -F\" '{ print $4 }'</t>
    </r>
    <r>
      <rPr>
        <sz val="11"/>
        <color rgb="FF000000"/>
        <rFont val="Calibri"/>
      </rPr>
      <t xml:space="preserve">
</t>
    </r>
    <r>
      <rPr>
        <sz val="11"/>
        <color rgb="FF000000"/>
        <rFont val="Calibri"/>
      </rPr>
      <t>If this list contains unapproved certificates, this is a finding.</t>
    </r>
  </si>
  <si>
    <t>V-252520</t>
  </si>
  <si>
    <r>
      <rPr>
        <sz val="11"/>
        <rFont val="Calibri"/>
      </rPr>
      <t>The macOS system must enforce password complexity by requiring that at least one numeric character be used.</t>
    </r>
  </si>
  <si>
    <r>
      <rPr>
        <sz val="11"/>
        <color rgb="FF000000"/>
        <rFont val="Calibri"/>
      </rPr>
      <t>This setting is enforced using the "Passcode Policy" configuration profile.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</si>
  <si>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</si>
  <si>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To check the currently applied policies for passwords and accounts, use the following command:</t>
    </r>
    <r>
      <rPr>
        <sz val="11"/>
        <color rgb="FF000000"/>
        <rFont val="Calibri"/>
      </rPr>
      <t xml:space="preserve">
</t>
    </r>
    <r>
      <rPr>
        <sz val="11"/>
        <color rgb="FF000000"/>
        <rFont val="Calibri"/>
      </rPr>
      <t>/usr/sbin/system_profiler SPConfigurationProfileDataType | /usr/bin/grep requireAlphanumeric</t>
    </r>
    <r>
      <rPr>
        <sz val="11"/>
        <color rgb="FF000000"/>
        <rFont val="Calibri"/>
      </rPr>
      <t xml:space="preserve">
</t>
    </r>
    <r>
      <rPr>
        <sz val="11"/>
        <color rgb="FF000000"/>
        <rFont val="Calibri"/>
      </rPr>
      <t>If the return is not "requireAlphanumeric = 1", this is a finding.</t>
    </r>
  </si>
  <si>
    <t>V-252521</t>
  </si>
  <si>
    <r>
      <rPr>
        <sz val="11"/>
        <rFont val="Calibri"/>
      </rPr>
      <t>The macOS system must enforce a 60-day maximum password lifetime restriction.</t>
    </r>
  </si>
  <si>
    <r>
      <rPr>
        <sz val="11"/>
        <color rgb="FF000000"/>
        <rFont val="Calibri"/>
      </rPr>
      <t>Any password, no matter how complex, can eventually be cracked. Therefore, passwords need to be changed periodically.</t>
    </r>
    <r>
      <rPr>
        <sz val="11"/>
        <color rgb="FF000000"/>
        <rFont val="Calibri"/>
      </rPr>
      <t xml:space="preserve">
</t>
    </r>
    <r>
      <rPr>
        <sz val="11"/>
        <color rgb="FF000000"/>
        <rFont val="Calibri"/>
      </rPr>
      <t>One method of minimizing this risk is to use complex passwords and periodically change them. If the operating system does not limit the lifetime of passwords and force users to change their passwords, there is the risk that the operating system passwords could be compromised.</t>
    </r>
  </si>
  <si>
    <r>
      <rPr>
        <sz val="11"/>
        <color rgb="FF000000"/>
        <rFont val="Calibri"/>
      </rPr>
      <t>To check the currently applied policies for passwords and accounts, use the following command:</t>
    </r>
    <r>
      <rPr>
        <sz val="11"/>
        <color rgb="FF000000"/>
        <rFont val="Calibri"/>
      </rPr>
      <t xml:space="preserve">
</t>
    </r>
    <r>
      <rPr>
        <sz val="11"/>
        <color rgb="FF000000"/>
        <rFont val="Calibri"/>
      </rPr>
      <t>/usr/sbin/system_profiler SPConfigurationProfileDataType | /usr/bin/grep maxPINAgeInDays</t>
    </r>
    <r>
      <rPr>
        <sz val="11"/>
        <color rgb="FF000000"/>
        <rFont val="Calibri"/>
      </rPr>
      <t xml:space="preserve">
</t>
    </r>
    <r>
      <rPr>
        <sz val="11"/>
        <color rgb="FF000000"/>
        <rFont val="Calibri"/>
      </rPr>
      <t>If "maxPINAgeInDays" is set a value greater than "60", this is a finding.</t>
    </r>
  </si>
  <si>
    <t>V-252522</t>
  </si>
  <si>
    <r>
      <rPr>
        <sz val="11"/>
        <rFont val="Calibri"/>
      </rPr>
      <t>The macOS system must prohibit password reuse for a minimum of five generations.</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</si>
  <si>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end result is a password that is not changed as per policy requirements.</t>
    </r>
  </si>
  <si>
    <r>
      <rPr>
        <sz val="11"/>
        <color rgb="FF000000"/>
        <rFont val="Calibri"/>
      </rPr>
      <t>To check the currently applied policies for passwords and accounts, use the following command:</t>
    </r>
    <r>
      <rPr>
        <sz val="11"/>
        <color rgb="FF000000"/>
        <rFont val="Calibri"/>
      </rPr>
      <t xml:space="preserve">
</t>
    </r>
    <r>
      <rPr>
        <sz val="11"/>
        <color rgb="FF000000"/>
        <rFont val="Calibri"/>
      </rPr>
      <t>/usr/sbin/system_profiler SPConfigurationProfileDataType | /usr/bin/grep pinHistory</t>
    </r>
    <r>
      <rPr>
        <sz val="11"/>
        <color rgb="FF000000"/>
        <rFont val="Calibri"/>
      </rPr>
      <t xml:space="preserve">
</t>
    </r>
    <r>
      <rPr>
        <sz val="11"/>
        <color rgb="FF000000"/>
        <rFont val="Calibri"/>
      </rPr>
      <t>If the return is not "pinHistory = 5" or greater, this is a finding.</t>
    </r>
  </si>
  <si>
    <t>V-252523</t>
  </si>
  <si>
    <r>
      <rPr>
        <sz val="11"/>
        <rFont val="Calibri"/>
      </rPr>
      <t>The macOS system must enforce a minimum 15-character password length.</t>
    </r>
  </si>
  <si>
    <r>
      <rPr>
        <sz val="11"/>
        <color rgb="FF000000"/>
        <rFont val="Calibri"/>
      </rPr>
      <t>The minimum password length must be set to 15 characters. Password complexity, or strength, is a measure of the effectiveness of a password in resisting attempts at guessing and brute-force attacks. Password length is one factor of several that helps to determine strength and how long it takes to crack a password. The use of more characters in a password helps to exponentially increase the time and/or resources required to compromise the password.</t>
    </r>
  </si>
  <si>
    <r>
      <rPr>
        <sz val="11"/>
        <color rgb="FF000000"/>
        <rFont val="Calibri"/>
      </rPr>
      <t>To check the currently applied policies for passwords and accounts, use the following command:</t>
    </r>
    <r>
      <rPr>
        <sz val="11"/>
        <color rgb="FF000000"/>
        <rFont val="Calibri"/>
      </rPr>
      <t xml:space="preserve">
</t>
    </r>
    <r>
      <rPr>
        <sz val="11"/>
        <color rgb="FF000000"/>
        <rFont val="Calibri"/>
      </rPr>
      <t>/usr/sbin/system_profiler SPConfigurationProfileDataType | /usr/bin/grep minLength</t>
    </r>
    <r>
      <rPr>
        <sz val="11"/>
        <color rgb="FF000000"/>
        <rFont val="Calibri"/>
      </rPr>
      <t xml:space="preserve">
</t>
    </r>
    <r>
      <rPr>
        <sz val="11"/>
        <color rgb="FF000000"/>
        <rFont val="Calibri"/>
      </rPr>
      <t>If the return is null or not "minLength = 15", this is a finding.</t>
    </r>
  </si>
  <si>
    <t>V-252524</t>
  </si>
  <si>
    <r>
      <rPr>
        <sz val="11"/>
        <rFont val="Calibri"/>
      </rPr>
      <t>The macOS system must enforce password complexity by requiring that at least one special character be used.</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</si>
  <si>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Password complexity is one factor in determining how long it takes to crack a password. The more complex the password, the greater the number of possible combinations that need to be tested before the password is compromised. Special characters are those characters that are not alphanumeric. Examples include: ~ ! @ # $ % ^ *.</t>
    </r>
  </si>
  <si>
    <r>
      <rPr>
        <sz val="11"/>
        <color rgb="FF000000"/>
        <rFont val="Calibri"/>
      </rPr>
      <t>Password policy can be set with a configuration profile or the "pwpolicy" utility. If password policy is set with a configuration profile, run the following command to check if the system is configured to require that passwords contain at least one special character:</t>
    </r>
    <r>
      <rPr>
        <sz val="11"/>
        <color rgb="FF000000"/>
        <rFont val="Calibri"/>
      </rPr>
      <t xml:space="preserve">
</t>
    </r>
    <r>
      <rPr>
        <sz val="11"/>
        <color rgb="FF000000"/>
        <rFont val="Calibri"/>
      </rPr>
      <t>/usr/sbin/system_profiler SPConfigurationProfileDataType | /usr/bin/grep minComplexChars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return is null or not "minComplexChars = 1", this is a finding.</t>
    </r>
    <r>
      <rPr>
        <sz val="11"/>
        <color rgb="FF000000"/>
        <rFont val="Calibri"/>
      </rPr>
      <t xml:space="preserve">
</t>
    </r>
    <r>
      <rPr>
        <sz val="11"/>
        <color rgb="FF000000"/>
        <rFont val="Calibri"/>
      </rPr>
      <t>Run the following command to check if the system is configured to require that passwords not contain repeated sequential characters or characters in increasing and decreasing sequential order:</t>
    </r>
    <r>
      <rPr>
        <sz val="11"/>
        <color rgb="FF000000"/>
        <rFont val="Calibri"/>
      </rPr>
      <t xml:space="preserve">
</t>
    </r>
    <r>
      <rPr>
        <sz val="11"/>
        <color rgb="FF000000"/>
        <rFont val="Calibri"/>
      </rPr>
      <t>/usr/sbin/system_profiler SPConfigurationProfileDataType | /usr/bin/grep allowSimple</t>
    </r>
    <r>
      <rPr>
        <sz val="11"/>
        <color rgb="FF000000"/>
        <rFont val="Calibri"/>
      </rPr>
      <t xml:space="preserve">
</t>
    </r>
    <r>
      <rPr>
        <sz val="11"/>
        <color rgb="FF000000"/>
        <rFont val="Calibri"/>
      </rPr>
      <t>If "allowSimple" is not set to "0" or is undefined, this is a finding.</t>
    </r>
  </si>
  <si>
    <t>V-252525</t>
  </si>
  <si>
    <r>
      <rPr>
        <sz val="11"/>
        <rFont val="Calibri"/>
      </rPr>
      <t>The macOS system must be configured to prevent displaying password hints.</t>
    </r>
  </si>
  <si>
    <r>
      <rPr>
        <sz val="11"/>
        <color rgb="FF000000"/>
        <rFont val="Calibri"/>
      </rPr>
      <t>This setting is enforce using the "Login Window" Policy.</t>
    </r>
  </si>
  <si>
    <r>
      <rPr>
        <sz val="11"/>
        <color rgb="FF000000"/>
        <rFont val="Calibri"/>
      </rPr>
      <t>Password hints leak information about passwords in use and can lead to loss of confidentiality.</t>
    </r>
  </si>
  <si>
    <r>
      <rPr>
        <sz val="11"/>
        <color rgb="FF000000"/>
        <rFont val="Calibri"/>
      </rPr>
      <t>To check that password hints are disabled, run the following command:</t>
    </r>
    <r>
      <rPr>
        <sz val="11"/>
        <color rgb="FF000000"/>
        <rFont val="Calibri"/>
      </rPr>
      <t xml:space="preserve">
</t>
    </r>
    <r>
      <rPr>
        <sz val="11"/>
        <color rgb="FF000000"/>
        <rFont val="Calibri"/>
      </rPr>
      <t>/usr/sbin/system_profiler SPConfigurationProfileDataType | /usr/bin/grep RetriesUntilHint</t>
    </r>
    <r>
      <rPr>
        <sz val="11"/>
        <color rgb="FF000000"/>
        <rFont val="Calibri"/>
      </rPr>
      <t xml:space="preserve">
</t>
    </r>
    <r>
      <rPr>
        <sz val="11"/>
        <color rgb="FF000000"/>
        <rFont val="Calibri"/>
      </rPr>
      <t>If the return is null or is not "RetriesUntilHint = 0", this is a finding.</t>
    </r>
  </si>
  <si>
    <t>V-252526</t>
  </si>
  <si>
    <r>
      <rPr>
        <sz val="11"/>
        <rFont val="Calibri"/>
      </rPr>
      <t>The macOS system must be configured with a firmware password to prevent access to single user mode and booting from alternative media.</t>
    </r>
  </si>
  <si>
    <r>
      <rPr>
        <sz val="11"/>
        <color rgb="FF000000"/>
        <rFont val="Calibri"/>
      </rPr>
      <t>To set a firmware passcode use the following command.</t>
    </r>
    <r>
      <rPr>
        <sz val="11"/>
        <color rgb="FF000000"/>
        <rFont val="Calibri"/>
      </rPr>
      <t xml:space="preserve">
</t>
    </r>
    <r>
      <rPr>
        <sz val="11"/>
        <color rgb="FF000000"/>
        <rFont val="Calibri"/>
      </rPr>
      <t>sudo /usr/sbin/firmwarepasswd -setpasswd</t>
    </r>
    <r>
      <rPr>
        <sz val="11"/>
        <color rgb="FF000000"/>
        <rFont val="Calibri"/>
      </rPr>
      <t xml:space="preserve">
</t>
    </r>
    <r>
      <rPr>
        <sz val="11"/>
        <color rgb="FF000000"/>
        <rFont val="Calibri"/>
      </rPr>
      <t>Note: If firmware password or passcode is forgotten, the only way to reset the forgotten password is through the use of a machine specific binary generated and provided by Apple. Schedule a support call, and provide proof of purchase before the firmware binary will be generated.</t>
    </r>
  </si>
  <si>
    <r>
      <rPr>
        <sz val="11"/>
        <color rgb="FF000000"/>
        <rFont val="Calibri"/>
      </rPr>
      <t>Single user mode and the boot picker, as well as numerous other tools are available on macOS through booting while holding the "Option" key down. Setting a firmware password restricts access to these tools.</t>
    </r>
  </si>
  <si>
    <r>
      <rPr>
        <sz val="11"/>
        <color rgb="FF000000"/>
        <rFont val="Calibri"/>
      </rPr>
      <t>For Apple Silicon-based systems, this is Not Applicable.</t>
    </r>
    <r>
      <rPr>
        <sz val="11"/>
        <color rgb="FF000000"/>
        <rFont val="Calibri"/>
      </rPr>
      <t xml:space="preserve">
</t>
    </r>
    <r>
      <rPr>
        <sz val="11"/>
        <color rgb="FF000000"/>
        <rFont val="Calibri"/>
      </rPr>
      <t>For Intel-based systems, ensure that a firmware password is set, run the following command:</t>
    </r>
    <r>
      <rPr>
        <sz val="11"/>
        <color rgb="FF000000"/>
        <rFont val="Calibri"/>
      </rPr>
      <t xml:space="preserve">
</t>
    </r>
    <r>
      <rPr>
        <sz val="11"/>
        <color rgb="FF000000"/>
        <rFont val="Calibri"/>
      </rPr>
      <t>$ sudo /usr/sbin/firmwarepasswd -check</t>
    </r>
    <r>
      <rPr>
        <sz val="11"/>
        <color rgb="FF000000"/>
        <rFont val="Calibri"/>
      </rPr>
      <t xml:space="preserve">
</t>
    </r>
    <r>
      <rPr>
        <sz val="11"/>
        <color rgb="FF000000"/>
        <rFont val="Calibri"/>
      </rPr>
      <t>If the return is not "Password Enabled: Yes", this is a finding.</t>
    </r>
  </si>
  <si>
    <t>V-252527</t>
  </si>
  <si>
    <r>
      <rPr>
        <sz val="11"/>
        <rFont val="Calibri"/>
      </rPr>
      <t>The macOS system must use multifactor authentication for local access to privileged and non-privileged accounts.</t>
    </r>
  </si>
  <si>
    <r>
      <rPr>
        <sz val="11"/>
        <color rgb="FF000000"/>
        <rFont val="Calibri"/>
      </rPr>
      <t xml:space="preserve">This setting is enforced using the "Smart Card Policy" configuration profile. </t>
    </r>
    <r>
      <rPr>
        <sz val="11"/>
        <color rgb="FF000000"/>
        <rFont val="Calibri"/>
      </rPr>
      <t xml:space="preserve">
</t>
    </r>
    <r>
      <rPr>
        <sz val="11"/>
        <color rgb="FF000000"/>
        <rFont val="Calibri"/>
      </rPr>
      <t>Note: Before applying the "Smart Card Policy", the supplemental guidance provided with the STIG must be consulted to ensure continued access to the operating system.</t>
    </r>
  </si>
  <si>
    <r>
      <rPr>
        <sz val="11"/>
        <color rgb="FF000000"/>
        <rFont val="Calibri"/>
      </rPr>
      <t>Without the use of multifactor authentication, the ease of access to privileged and non-privileged functions is greatly increased.</t>
    </r>
    <r>
      <rPr>
        <sz val="11"/>
        <color rgb="FF000000"/>
        <rFont val="Calibri"/>
      </rPr>
      <t xml:space="preserve">
</t>
    </r>
    <r>
      <rPr>
        <sz val="11"/>
        <color rgb="FF000000"/>
        <rFont val="Calibri"/>
      </rPr>
      <t>Multifactor authentication requires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1) something a user knows (e.g., password/PIN);</t>
    </r>
    <r>
      <rPr>
        <sz val="11"/>
        <color rgb="FF000000"/>
        <rFont val="Calibri"/>
      </rPr>
      <t xml:space="preserve">
</t>
    </r>
    <r>
      <rPr>
        <sz val="11"/>
        <color rgb="FF000000"/>
        <rFont val="Calibri"/>
      </rPr>
      <t>2) something a user has (e.g., cryptographic identification device, token); and</t>
    </r>
    <r>
      <rPr>
        <sz val="11"/>
        <color rgb="FF000000"/>
        <rFont val="Calibri"/>
      </rPr>
      <t xml:space="preserve">
</t>
    </r>
    <r>
      <rPr>
        <sz val="11"/>
        <color rgb="FF000000"/>
        <rFont val="Calibri"/>
      </rPr>
      <t>3) something a user is (e.g., biometric).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Local access is defined as access to an organizational information system by a user (or process acting on behalf of a user) communicating through a direct connection without the use of a network.</t>
    </r>
    <r>
      <rPr>
        <sz val="11"/>
        <color rgb="FF000000"/>
        <rFont val="Calibri"/>
      </rPr>
      <t xml:space="preserve">
</t>
    </r>
    <r>
      <rPr>
        <sz val="11"/>
        <color rgb="FF000000"/>
        <rFont val="Calibri"/>
      </rPr>
      <t>The DoD CAC with DoD-approved PKI is an example of multifactor authentication.</t>
    </r>
    <r>
      <rPr>
        <sz val="11"/>
        <color rgb="FF000000"/>
        <rFont val="Calibri"/>
      </rPr>
      <t xml:space="preserve">
</t>
    </r>
    <r>
      <rPr>
        <sz val="11"/>
        <color rgb="FF000000"/>
        <rFont val="Calibri"/>
      </rPr>
      <t>Satisfies: SRG-OS-000107-GPOS-00054, SRG-OS-000108-GPOS-00055, SRG-OS-000068-GPOS-00036</t>
    </r>
  </si>
  <si>
    <r>
      <rPr>
        <sz val="11"/>
        <color rgb="FF000000"/>
        <rFont val="Calibri"/>
      </rPr>
      <t>To verify that the system is configured to enforce multi-factor authentication, run the following commands:</t>
    </r>
    <r>
      <rPr>
        <sz val="11"/>
        <color rgb="FF000000"/>
        <rFont val="Calibri"/>
      </rPr>
      <t xml:space="preserve">
</t>
    </r>
    <r>
      <rPr>
        <sz val="11"/>
        <color rgb="FF000000"/>
        <rFont val="Calibri"/>
      </rPr>
      <t>/usr/sbin/system_profiler SPConfigurationProfileDataType | /usr/bin/grep enforceSmartCard</t>
    </r>
    <r>
      <rPr>
        <sz val="11"/>
        <color rgb="FF000000"/>
        <rFont val="Calibri"/>
      </rPr>
      <t xml:space="preserve">
</t>
    </r>
    <r>
      <rPr>
        <sz val="11"/>
        <color rgb="FF000000"/>
        <rFont val="Calibri"/>
      </rPr>
      <t>If the results do not show "enforceSmartCard=1", this is a finding.</t>
    </r>
  </si>
  <si>
    <t>V-252528</t>
  </si>
  <si>
    <r>
      <rPr>
        <sz val="11"/>
        <rFont val="Calibri"/>
      </rPr>
      <t>The macOS system must be configured so that the login command requires smart card authentication.</t>
    </r>
  </si>
  <si>
    <r>
      <rPr>
        <sz val="11"/>
        <color rgb="FF000000"/>
        <rFont val="Calibri"/>
      </rPr>
      <t>Make a backup of the PAM LOGIN settings using the following command:</t>
    </r>
    <r>
      <rPr>
        <sz val="11"/>
        <color rgb="FF000000"/>
        <rFont val="Calibri"/>
      </rPr>
      <t xml:space="preserve">
</t>
    </r>
    <r>
      <rPr>
        <sz val="11"/>
        <color rgb="FF000000"/>
        <rFont val="Calibri"/>
      </rPr>
      <t>sudo cp /etc/pam.d/login /etc/pam.d/login_backup_`date "+%Y-%m-%d_%H:%M"`</t>
    </r>
    <r>
      <rPr>
        <sz val="11"/>
        <color rgb="FF000000"/>
        <rFont val="Calibri"/>
      </rPr>
      <t xml:space="preserve">
</t>
    </r>
    <r>
      <rPr>
        <sz val="11"/>
        <color rgb="FF000000"/>
        <rFont val="Calibri"/>
      </rPr>
      <t>Replace the contents of "/etc/pam.d/login" with the following:</t>
    </r>
    <r>
      <rPr>
        <sz val="11"/>
        <color rgb="FF000000"/>
        <rFont val="Calibri"/>
      </rPr>
      <t xml:space="preserve">
</t>
    </r>
    <r>
      <rPr>
        <sz val="11"/>
        <color rgb="FF000000"/>
        <rFont val="Calibri"/>
      </rPr>
      <t># login: auth account password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optional    pam_krb5.so use_kcminit</t>
    </r>
    <r>
      <rPr>
        <sz val="11"/>
        <color rgb="FF000000"/>
        <rFont val="Calibri"/>
      </rPr>
      <t xml:space="preserve">
</t>
    </r>
    <r>
      <rPr>
        <sz val="11"/>
        <color rgb="FF000000"/>
        <rFont val="Calibri"/>
      </rPr>
      <t>auth    optional    pam_ntlm.so try_first_pass</t>
    </r>
    <r>
      <rPr>
        <sz val="11"/>
        <color rgb="FF000000"/>
        <rFont val="Calibri"/>
      </rPr>
      <t xml:space="preserve">
</t>
    </r>
    <r>
      <rPr>
        <sz val="11"/>
        <color rgb="FF000000"/>
        <rFont val="Calibri"/>
      </rPr>
      <t>auth    optional    pam_mount.so try_first_pass</t>
    </r>
    <r>
      <rPr>
        <sz val="11"/>
        <color rgb="FF000000"/>
        <rFont val="Calibri"/>
      </rPr>
      <t xml:space="preserve">
</t>
    </r>
    <r>
      <rPr>
        <sz val="11"/>
        <color rgb="FF000000"/>
        <rFont val="Calibri"/>
      </rPr>
      <t>auth    required    pam_opendirectory.so try_first_pass</t>
    </r>
    <r>
      <rPr>
        <sz val="11"/>
        <color rgb="FF000000"/>
        <rFont val="Calibri"/>
      </rPr>
      <t xml:space="preserve">
</t>
    </r>
    <r>
      <rPr>
        <sz val="11"/>
        <color rgb="FF000000"/>
        <rFont val="Calibri"/>
      </rPr>
      <t>auth    required    pam_deny.so</t>
    </r>
    <r>
      <rPr>
        <sz val="11"/>
        <color rgb="FF000000"/>
        <rFont val="Calibri"/>
      </rPr>
      <t xml:space="preserve">
</t>
    </r>
    <r>
      <rPr>
        <sz val="11"/>
        <color rgb="FF000000"/>
        <rFont val="Calibri"/>
      </rPr>
      <t>account  required    pam_nologin.so</t>
    </r>
    <r>
      <rPr>
        <sz val="11"/>
        <color rgb="FF000000"/>
        <rFont val="Calibri"/>
      </rPr>
      <t xml:space="preserve">
</t>
    </r>
    <r>
      <rPr>
        <sz val="11"/>
        <color rgb="FF000000"/>
        <rFont val="Calibri"/>
      </rPr>
      <t>account  required    pam_opendirectory.so</t>
    </r>
    <r>
      <rPr>
        <sz val="11"/>
        <color rgb="FF000000"/>
        <rFont val="Calibri"/>
      </rPr>
      <t xml:space="preserve">
</t>
    </r>
    <r>
      <rPr>
        <sz val="11"/>
        <color rgb="FF000000"/>
        <rFont val="Calibri"/>
      </rPr>
      <t>password  required    pam_opendirectory.so</t>
    </r>
    <r>
      <rPr>
        <sz val="11"/>
        <color rgb="FF000000"/>
        <rFont val="Calibri"/>
      </rPr>
      <t xml:space="preserve">
</t>
    </r>
    <r>
      <rPr>
        <sz val="11"/>
        <color rgb="FF000000"/>
        <rFont val="Calibri"/>
      </rPr>
      <t>session  required    pam_launchd.so</t>
    </r>
    <r>
      <rPr>
        <sz val="11"/>
        <color rgb="FF000000"/>
        <rFont val="Calibri"/>
      </rPr>
      <t xml:space="preserve">
</t>
    </r>
    <r>
      <rPr>
        <sz val="11"/>
        <color rgb="FF000000"/>
        <rFont val="Calibri"/>
      </rPr>
      <t>session  required    pam_uwtmp.so</t>
    </r>
    <r>
      <rPr>
        <sz val="11"/>
        <color rgb="FF000000"/>
        <rFont val="Calibri"/>
      </rPr>
      <t xml:space="preserve">
</t>
    </r>
    <r>
      <rPr>
        <sz val="11"/>
        <color rgb="FF000000"/>
        <rFont val="Calibri"/>
      </rPr>
      <t>session  optional    pam_mount.so</t>
    </r>
  </si>
  <si>
    <r>
      <rPr>
        <sz val="11"/>
        <color rgb="FF000000"/>
        <rFont val="Calibri"/>
      </rPr>
      <t>Configuring the operating system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those parameters impacting the security state of the system, including the parameters required to satisfy other security control requirements. Security-related parameters include, for example: registry settings; account, file, directory permission settings; and settings for functions, ports, protocols, services, and remote connections.</t>
    </r>
  </si>
  <si>
    <r>
      <rPr>
        <sz val="11"/>
        <color rgb="FF000000"/>
        <rFont val="Calibri"/>
      </rPr>
      <t>For systems that are not utilizing smart card authentication, this is Not Applicable.</t>
    </r>
    <r>
      <rPr>
        <sz val="11"/>
        <color rgb="FF000000"/>
        <rFont val="Calibri"/>
      </rPr>
      <t xml:space="preserve">
</t>
    </r>
    <r>
      <rPr>
        <sz val="11"/>
        <color rgb="FF000000"/>
        <rFont val="Calibri"/>
      </rPr>
      <t>To verify that the "login" command has been configured to require smart card authentication, run the following command:</t>
    </r>
    <r>
      <rPr>
        <sz val="11"/>
        <color rgb="FF000000"/>
        <rFont val="Calibri"/>
      </rPr>
      <t xml:space="preserve">
</t>
    </r>
    <r>
      <rPr>
        <sz val="11"/>
        <color rgb="FF000000"/>
        <rFont val="Calibri"/>
      </rPr>
      <t># cat /etc/pam.d/login | grep -i pam_smartcard.so</t>
    </r>
    <r>
      <rPr>
        <sz val="11"/>
        <color rgb="FF000000"/>
        <rFont val="Calibri"/>
      </rPr>
      <t xml:space="preserve">
</t>
    </r>
    <r>
      <rPr>
        <sz val="11"/>
        <color rgb="FF000000"/>
        <rFont val="Calibri"/>
      </rPr>
      <t>If the text that returns does not include the line, "auth sufficient pam_smartcard.so" at the TOP of the listing, this is a finding.</t>
    </r>
  </si>
  <si>
    <t>V-252529</t>
  </si>
  <si>
    <r>
      <rPr>
        <sz val="11"/>
        <rFont val="Calibri"/>
      </rPr>
      <t>The macOS system must be configured so that the su command requires smart card authentication.</t>
    </r>
  </si>
  <si>
    <r>
      <rPr>
        <sz val="11"/>
        <color rgb="FF000000"/>
        <rFont val="Calibri"/>
      </rPr>
      <t>Make a backup of the PAM SU settings using the following command:</t>
    </r>
    <r>
      <rPr>
        <sz val="11"/>
        <color rgb="FF000000"/>
        <rFont val="Calibri"/>
      </rPr>
      <t xml:space="preserve">
</t>
    </r>
    <r>
      <rPr>
        <sz val="11"/>
        <color rgb="FF000000"/>
        <rFont val="Calibri"/>
      </rPr>
      <t>cp /etc/pam.d/su /etc/pam.d/su_backup_`date "+%Y-%m-%d_%H:%M"`</t>
    </r>
    <r>
      <rPr>
        <sz val="11"/>
        <color rgb="FF000000"/>
        <rFont val="Calibri"/>
      </rPr>
      <t xml:space="preserve">
</t>
    </r>
    <r>
      <rPr>
        <sz val="11"/>
        <color rgb="FF000000"/>
        <rFont val="Calibri"/>
      </rPr>
      <t>Replace the contents of "/etc/pam.d/su" with the following:</t>
    </r>
    <r>
      <rPr>
        <sz val="11"/>
        <color rgb="FF000000"/>
        <rFont val="Calibri"/>
      </rPr>
      <t xml:space="preserve">
</t>
    </r>
    <r>
      <rPr>
        <sz val="11"/>
        <color rgb="FF000000"/>
        <rFont val="Calibri"/>
      </rPr>
      <t># su: auth account password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required   pam_rootok.so</t>
    </r>
    <r>
      <rPr>
        <sz val="11"/>
        <color rgb="FF000000"/>
        <rFont val="Calibri"/>
      </rPr>
      <t xml:space="preserve">
</t>
    </r>
    <r>
      <rPr>
        <sz val="11"/>
        <color rgb="FF000000"/>
        <rFont val="Calibri"/>
      </rPr>
      <t>auth    required   pam_group.so no_warn group=admin,wheel ruser root_only fail_safe</t>
    </r>
    <r>
      <rPr>
        <sz val="11"/>
        <color rgb="FF000000"/>
        <rFont val="Calibri"/>
      </rPr>
      <t xml:space="preserve">
</t>
    </r>
    <r>
      <rPr>
        <sz val="11"/>
        <color rgb="FF000000"/>
        <rFont val="Calibri"/>
      </rPr>
      <t>account   required   pam_permit.so</t>
    </r>
    <r>
      <rPr>
        <sz val="11"/>
        <color rgb="FF000000"/>
        <rFont val="Calibri"/>
      </rPr>
      <t xml:space="preserve">
</t>
    </r>
    <r>
      <rPr>
        <sz val="11"/>
        <color rgb="FF000000"/>
        <rFont val="Calibri"/>
      </rPr>
      <t>account   required   pam_opendirectory.so no_check_shell</t>
    </r>
    <r>
      <rPr>
        <sz val="11"/>
        <color rgb="FF000000"/>
        <rFont val="Calibri"/>
      </rPr>
      <t xml:space="preserve">
</t>
    </r>
    <r>
      <rPr>
        <sz val="11"/>
        <color rgb="FF000000"/>
        <rFont val="Calibri"/>
      </rPr>
      <t>password  required   pam_opendirectory.so</t>
    </r>
    <r>
      <rPr>
        <sz val="11"/>
        <color rgb="FF000000"/>
        <rFont val="Calibri"/>
      </rPr>
      <t xml:space="preserve">
</t>
    </r>
    <r>
      <rPr>
        <sz val="11"/>
        <color rgb="FF000000"/>
        <rFont val="Calibri"/>
      </rPr>
      <t>session   required   pam_launchd.so</t>
    </r>
  </si>
  <si>
    <r>
      <rPr>
        <sz val="11"/>
        <color rgb="FF000000"/>
        <rFont val="Calibri"/>
      </rPr>
      <t>For systems that are not utilizing smart card authentication, this is Not Applicable.</t>
    </r>
    <r>
      <rPr>
        <sz val="11"/>
        <color rgb="FF000000"/>
        <rFont val="Calibri"/>
      </rPr>
      <t xml:space="preserve">
</t>
    </r>
    <r>
      <rPr>
        <sz val="11"/>
        <color rgb="FF000000"/>
        <rFont val="Calibri"/>
      </rPr>
      <t>To verify that the "su" command has been configured to require smart card authentication, run the following command:</t>
    </r>
    <r>
      <rPr>
        <sz val="11"/>
        <color rgb="FF000000"/>
        <rFont val="Calibri"/>
      </rPr>
      <t xml:space="preserve">
</t>
    </r>
    <r>
      <rPr>
        <sz val="11"/>
        <color rgb="FF000000"/>
        <rFont val="Calibri"/>
      </rPr>
      <t>cat /etc/pam.d/su | grep -i pam_smartcard.so</t>
    </r>
    <r>
      <rPr>
        <sz val="11"/>
        <color rgb="FF000000"/>
        <rFont val="Calibri"/>
      </rPr>
      <t xml:space="preserve">
</t>
    </r>
    <r>
      <rPr>
        <sz val="11"/>
        <color rgb="FF000000"/>
        <rFont val="Calibri"/>
      </rPr>
      <t>If the text that returns does not include the line, "auth sufficient pam_smartcard.so" at the TOP of the listing, this is a finding.</t>
    </r>
  </si>
  <si>
    <t>V-252530</t>
  </si>
  <si>
    <r>
      <rPr>
        <sz val="11"/>
        <rFont val="Calibri"/>
      </rPr>
      <t>The macOS system must be configured so that the sudo command requires smart card authentication.</t>
    </r>
  </si>
  <si>
    <r>
      <rPr>
        <sz val="11"/>
        <color rgb="FF000000"/>
        <rFont val="Calibri"/>
      </rPr>
      <t>Make a backup of the PAM SUDO settings using the following command:</t>
    </r>
    <r>
      <rPr>
        <sz val="11"/>
        <color rgb="FF000000"/>
        <rFont val="Calibri"/>
      </rPr>
      <t xml:space="preserve">
</t>
    </r>
    <r>
      <rPr>
        <sz val="11"/>
        <color rgb="FF000000"/>
        <rFont val="Calibri"/>
      </rPr>
      <t>cp /etc/pam.d/login /etc/pam.d/sudo_backup_`date "+%Y-%m-%d_%H:%M"`</t>
    </r>
    <r>
      <rPr>
        <sz val="11"/>
        <color rgb="FF000000"/>
        <rFont val="Calibri"/>
      </rPr>
      <t xml:space="preserve">
</t>
    </r>
    <r>
      <rPr>
        <sz val="11"/>
        <color rgb="FF000000"/>
        <rFont val="Calibri"/>
      </rPr>
      <t>Replace the contents of "/etc/pam.d/sudo" with the following:</t>
    </r>
    <r>
      <rPr>
        <sz val="11"/>
        <color rgb="FF000000"/>
        <rFont val="Calibri"/>
      </rPr>
      <t xml:space="preserve">
</t>
    </r>
    <r>
      <rPr>
        <sz val="11"/>
        <color rgb="FF000000"/>
        <rFont val="Calibri"/>
      </rPr>
      <t># sudo: auth account password session</t>
    </r>
    <r>
      <rPr>
        <sz val="11"/>
        <color rgb="FF000000"/>
        <rFont val="Calibri"/>
      </rPr>
      <t xml:space="preserve">
</t>
    </r>
    <r>
      <rPr>
        <sz val="11"/>
        <color rgb="FF000000"/>
        <rFont val="Calibri"/>
      </rPr>
      <t>auth    sufficient   pam_smartcard.so</t>
    </r>
    <r>
      <rPr>
        <sz val="11"/>
        <color rgb="FF000000"/>
        <rFont val="Calibri"/>
      </rPr>
      <t xml:space="preserve">
</t>
    </r>
    <r>
      <rPr>
        <sz val="11"/>
        <color rgb="FF000000"/>
        <rFont val="Calibri"/>
      </rPr>
      <t>#auth    required    pam_opendirectory.so</t>
    </r>
    <r>
      <rPr>
        <sz val="11"/>
        <color rgb="FF000000"/>
        <rFont val="Calibri"/>
      </rPr>
      <t xml:space="preserve">
</t>
    </r>
    <r>
      <rPr>
        <sz val="11"/>
        <color rgb="FF000000"/>
        <rFont val="Calibri"/>
      </rPr>
      <t>auth    required    pam_deny.so</t>
    </r>
    <r>
      <rPr>
        <sz val="11"/>
        <color rgb="FF000000"/>
        <rFont val="Calibri"/>
      </rPr>
      <t xml:space="preserve">
</t>
    </r>
    <r>
      <rPr>
        <sz val="11"/>
        <color rgb="FF000000"/>
        <rFont val="Calibri"/>
      </rPr>
      <t>account  required    pam_permit.so</t>
    </r>
    <r>
      <rPr>
        <sz val="11"/>
        <color rgb="FF000000"/>
        <rFont val="Calibri"/>
      </rPr>
      <t xml:space="preserve">
</t>
    </r>
    <r>
      <rPr>
        <sz val="11"/>
        <color rgb="FF000000"/>
        <rFont val="Calibri"/>
      </rPr>
      <t>password  required    pam_deny.so</t>
    </r>
    <r>
      <rPr>
        <sz val="11"/>
        <color rgb="FF000000"/>
        <rFont val="Calibri"/>
      </rPr>
      <t xml:space="preserve">
</t>
    </r>
    <r>
      <rPr>
        <sz val="11"/>
        <color rgb="FF000000"/>
        <rFont val="Calibri"/>
      </rPr>
      <t>session  required    pam_permit.so</t>
    </r>
  </si>
  <si>
    <r>
      <rPr>
        <sz val="11"/>
        <color rgb="FF000000"/>
        <rFont val="Calibri"/>
      </rPr>
      <t>For systems that are not utilizing smart card authentication, this is Not Applicable.</t>
    </r>
    <r>
      <rPr>
        <sz val="11"/>
        <color rgb="FF000000"/>
        <rFont val="Calibri"/>
      </rPr>
      <t xml:space="preserve">
</t>
    </r>
    <r>
      <rPr>
        <sz val="11"/>
        <color rgb="FF000000"/>
        <rFont val="Calibri"/>
      </rPr>
      <t>To verify that the "sudo" command has been configured to require smart card authentication, run the following command:</t>
    </r>
    <r>
      <rPr>
        <sz val="11"/>
        <color rgb="FF000000"/>
        <rFont val="Calibri"/>
      </rPr>
      <t xml:space="preserve">
</t>
    </r>
    <r>
      <rPr>
        <sz val="11"/>
        <color rgb="FF000000"/>
        <rFont val="Calibri"/>
      </rPr>
      <t>cat /etc/pam.d/sudo | grep -i pam_smartcard.so</t>
    </r>
    <r>
      <rPr>
        <sz val="11"/>
        <color rgb="FF000000"/>
        <rFont val="Calibri"/>
      </rPr>
      <t xml:space="preserve">
</t>
    </r>
    <r>
      <rPr>
        <sz val="11"/>
        <color rgb="FF000000"/>
        <rFont val="Calibri"/>
      </rPr>
      <t>If the text that returns does not include the line, "auth sufficient pam_smartcard.so" at the TOP of the listing, this is a finding.</t>
    </r>
  </si>
  <si>
    <t>V-252531</t>
  </si>
  <si>
    <r>
      <rPr>
        <sz val="11"/>
        <rFont val="Calibri"/>
      </rPr>
      <t>The macOS system must be configured with system log files owned by root and group-owned by wheel or admin.</t>
    </r>
  </si>
  <si>
    <r>
      <rPr>
        <sz val="11"/>
        <color rgb="FF000000"/>
        <rFont val="Calibri"/>
      </rPr>
      <t>For any log file that returns an incorrect owner or group value, run the following command:</t>
    </r>
    <r>
      <rPr>
        <sz val="11"/>
        <color rgb="FF000000"/>
        <rFont val="Calibri"/>
      </rPr>
      <t xml:space="preserve">
</t>
    </r>
    <r>
      <rPr>
        <sz val="11"/>
        <color rgb="FF000000"/>
        <rFont val="Calibri"/>
      </rPr>
      <t>/usr/bin/sudo chown root:wheel [log file]</t>
    </r>
    <r>
      <rPr>
        <sz val="11"/>
        <color rgb="FF000000"/>
        <rFont val="Calibri"/>
      </rPr>
      <t xml:space="preserve">
</t>
    </r>
    <r>
      <rPr>
        <sz val="11"/>
        <color rgb="FF000000"/>
        <rFont val="Calibri"/>
      </rPr>
      <t xml:space="preserve">[log file] is the full path to the log file in question. If the file is managed by "newsyslog", find the configuration line in the directory "/etc/newsyslog.d/" or the file "/etc/newsyslog.conf" and ensure that the owner:group column is set to "root:wheel" or the appropriate service user account and group. </t>
    </r>
    <r>
      <rPr>
        <sz val="11"/>
        <color rgb="FF000000"/>
        <rFont val="Calibri"/>
      </rPr>
      <t xml:space="preserve">
</t>
    </r>
    <r>
      <rPr>
        <sz val="11"/>
        <color rgb="FF000000"/>
        <rFont val="Calibri"/>
      </rPr>
      <t>If the file is managed by "aslmanager", find the configuration line in the directory "/etc/asl/" or the file "/etc/asl.conf" and ensure that "uid" and "gid" options are either not present or are set to a service user account and group respectively.</t>
    </r>
  </si>
  <si>
    <r>
      <rPr>
        <sz val="11"/>
        <color rgb="FF000000"/>
        <rFont val="Calibri"/>
      </rPr>
      <t>System logs should only be readable by root or admin users. System logs frequently contain sensitive information that could be used by an attacker. Setting the correct owner mitigates this risk.</t>
    </r>
  </si>
  <si>
    <r>
      <rPr>
        <sz val="11"/>
        <color rgb="FF000000"/>
        <rFont val="Calibri"/>
      </rPr>
      <t>Some system log files are controlled by "newsyslog" and "aslmanager".</t>
    </r>
    <r>
      <rPr>
        <sz val="11"/>
        <color rgb="FF000000"/>
        <rFont val="Calibri"/>
      </rPr>
      <t xml:space="preserve">
</t>
    </r>
    <r>
      <rPr>
        <sz val="11"/>
        <color rgb="FF000000"/>
        <rFont val="Calibri"/>
      </rPr>
      <t xml:space="preserve">The following commands check for log files that exist on the system and print the path to the log with the corresponding ownership. Run them from inside "/var/log". </t>
    </r>
    <r>
      <rPr>
        <sz val="11"/>
        <color rgb="FF000000"/>
        <rFont val="Calibri"/>
      </rPr>
      <t xml:space="preserve">
</t>
    </r>
    <r>
      <rPr>
        <sz val="11"/>
        <color rgb="FF000000"/>
        <rFont val="Calibri"/>
      </rPr>
      <t>/usr/bin/sudo stat -f '%Su:%Sg:%N' $(/usr/bin/grep -v '^#' /etc/newsyslog.conf | awk '{ print $1 }') 2&gt; /dev/null</t>
    </r>
    <r>
      <rPr>
        <sz val="11"/>
        <color rgb="FF000000"/>
        <rFont val="Calibri"/>
      </rPr>
      <t xml:space="preserve">
</t>
    </r>
    <r>
      <rPr>
        <sz val="11"/>
        <color rgb="FF000000"/>
        <rFont val="Calibri"/>
      </rPr>
      <t>/usr/bin/sudo stat -f '%Su:%Sg:%N' $(/usr/bin/grep -e '^&gt;' /etc/asl.conf /etc/asl/* | awk '{ print $2 }') 2&gt; /dev/null</t>
    </r>
    <r>
      <rPr>
        <sz val="11"/>
        <color rgb="FF000000"/>
        <rFont val="Calibri"/>
      </rPr>
      <t xml:space="preserve">
</t>
    </r>
    <r>
      <rPr>
        <sz val="11"/>
        <color rgb="FF000000"/>
        <rFont val="Calibri"/>
      </rPr>
      <t xml:space="preserve">Each command may return zero or more files. </t>
    </r>
    <r>
      <rPr>
        <sz val="11"/>
        <color rgb="FF000000"/>
        <rFont val="Calibri"/>
      </rPr>
      <t xml:space="preserve">
</t>
    </r>
    <r>
      <rPr>
        <sz val="11"/>
        <color rgb="FF000000"/>
        <rFont val="Calibri"/>
      </rPr>
      <t>If there are any system log files that are not owned by "root" and group-owned by "wheel" or "admin", this is a finding.</t>
    </r>
    <r>
      <rPr>
        <sz val="11"/>
        <color rgb="FF000000"/>
        <rFont val="Calibri"/>
      </rPr>
      <t xml:space="preserve">
</t>
    </r>
    <r>
      <rPr>
        <sz val="11"/>
        <color rgb="FF000000"/>
        <rFont val="Calibri"/>
      </rPr>
      <t>Service logs may be owned by the service user account or group.</t>
    </r>
  </si>
  <si>
    <t>V-252532</t>
  </si>
  <si>
    <r>
      <rPr>
        <sz val="11"/>
        <rFont val="Calibri"/>
      </rPr>
      <t>The macOS system must be configured with system log files set to mode 640 or less permissive.</t>
    </r>
  </si>
  <si>
    <r>
      <rPr>
        <sz val="11"/>
        <color rgb="FF000000"/>
        <rFont val="Calibri"/>
      </rPr>
      <t>For any log file that returns an incorrect permission value, run the following command:</t>
    </r>
    <r>
      <rPr>
        <sz val="11"/>
        <color rgb="FF000000"/>
        <rFont val="Calibri"/>
      </rPr>
      <t xml:space="preserve">
</t>
    </r>
    <r>
      <rPr>
        <sz val="11"/>
        <color rgb="FF000000"/>
        <rFont val="Calibri"/>
      </rPr>
      <t>/usr/bin/sudo chmod 640 [log file]</t>
    </r>
    <r>
      <rPr>
        <sz val="11"/>
        <color rgb="FF000000"/>
        <rFont val="Calibri"/>
      </rPr>
      <t xml:space="preserve">
</t>
    </r>
    <r>
      <rPr>
        <sz val="11"/>
        <color rgb="FF000000"/>
        <rFont val="Calibri"/>
      </rPr>
      <t xml:space="preserve">[log file] is the full path to the log file in question. If the file is managed by "newsyslog", find the configuration line in the directory "/etc/newsyslog.d/" or the file "/etc/newsyslog.conf" and edit the mode column to be "640" or less permissive. </t>
    </r>
    <r>
      <rPr>
        <sz val="11"/>
        <color rgb="FF000000"/>
        <rFont val="Calibri"/>
      </rPr>
      <t xml:space="preserve">
</t>
    </r>
    <r>
      <rPr>
        <sz val="11"/>
        <color rgb="FF000000"/>
        <rFont val="Calibri"/>
      </rPr>
      <t>If the file is managed by "aslmanager", find the configuration line in the directory "/etc/asl/" or the file "/etc/asl.conf" and add or edit the mode option to be "mode=0640" or less permissive.</t>
    </r>
  </si>
  <si>
    <r>
      <rPr>
        <sz val="11"/>
        <color rgb="FF000000"/>
        <rFont val="Calibri"/>
      </rPr>
      <t>System logs should only be readable by root or admin users. System logs frequently contain sensitive information that could be used by an attacker. Setting the correct permissions mitigates this risk.</t>
    </r>
  </si>
  <si>
    <r>
      <rPr>
        <sz val="11"/>
        <color rgb="FF000000"/>
        <rFont val="Calibri"/>
      </rPr>
      <t>The following commands check for log files that exist on the system and print the path to the log with the corresponding permissions. Run them from inside "/var/log":</t>
    </r>
    <r>
      <rPr>
        <sz val="11"/>
        <color rgb="FF000000"/>
        <rFont val="Calibri"/>
      </rPr>
      <t xml:space="preserve">
</t>
    </r>
    <r>
      <rPr>
        <sz val="11"/>
        <color rgb="FF000000"/>
        <rFont val="Calibri"/>
      </rPr>
      <t>/usr/bin/sudo stat -f '%A:%N' $(/usr/bin/grep -v '^#' /etc/newsyslog.conf | awk '{ print $1 }') 2&gt; /dev/null</t>
    </r>
    <r>
      <rPr>
        <sz val="11"/>
        <color rgb="FF000000"/>
        <rFont val="Calibri"/>
      </rPr>
      <t xml:space="preserve">
</t>
    </r>
    <r>
      <rPr>
        <sz val="11"/>
        <color rgb="FF000000"/>
        <rFont val="Calibri"/>
      </rPr>
      <t>/usr/bin/sudo stat -f '%A:%N' $(/usr/bin/grep -e '^&gt;' /etc/asl.conf /etc/asl/* | awk '{ print $2 }') 2&gt; /dev/null</t>
    </r>
    <r>
      <rPr>
        <sz val="11"/>
        <color rgb="FF000000"/>
        <rFont val="Calibri"/>
      </rPr>
      <t xml:space="preserve">
</t>
    </r>
    <r>
      <rPr>
        <sz val="11"/>
        <color rgb="FF000000"/>
        <rFont val="Calibri"/>
      </rPr>
      <t>Each command may return zero or more files. If the permissions on log files are not "640" or less permissive, this is a finding.</t>
    </r>
  </si>
  <si>
    <t>V-252533</t>
  </si>
  <si>
    <r>
      <rPr>
        <sz val="11"/>
        <rFont val="Calibri"/>
      </rPr>
      <t>The macOS system must be configured with the sudoers file configured to authenticate users on a per -tty basis.</t>
    </r>
  </si>
  <si>
    <r>
      <rPr>
        <sz val="11"/>
        <color rgb="FF000000"/>
        <rFont val="Calibri"/>
      </rPr>
      <t>Edit the "/etc/sudoers" file to contain the line:</t>
    </r>
    <r>
      <rPr>
        <sz val="11"/>
        <color rgb="FF000000"/>
        <rFont val="Calibri"/>
      </rPr>
      <t xml:space="preserve">
</t>
    </r>
    <r>
      <rPr>
        <sz val="11"/>
        <color rgb="FF000000"/>
        <rFont val="Calibri"/>
      </rPr>
      <t>Defaults tty_tickets</t>
    </r>
    <r>
      <rPr>
        <sz val="11"/>
        <color rgb="FF000000"/>
        <rFont val="Calibri"/>
      </rPr>
      <t xml:space="preserve">
</t>
    </r>
    <r>
      <rPr>
        <sz val="11"/>
        <color rgb="FF000000"/>
        <rFont val="Calibri"/>
      </rPr>
      <t>This line can be placed in the defaults section or at the end of the file.</t>
    </r>
  </si>
  <si>
    <r>
      <rPr>
        <sz val="11"/>
        <color rgb="FF000000"/>
        <rFont val="Calibri"/>
      </rPr>
      <t xml:space="preserve">The "sudo" command must be configured to prompt for the administrator's password at least once in each newly opened Terminal window or remote logon session, as this prevents a malicious user from taking advantage of an unlocked computer or an abandoned logon session to bypass the normal password prompt requirement. </t>
    </r>
    <r>
      <rPr>
        <sz val="11"/>
        <color rgb="FF000000"/>
        <rFont val="Calibri"/>
      </rPr>
      <t xml:space="preserve">
</t>
    </r>
    <r>
      <rPr>
        <sz val="11"/>
        <color rgb="FF000000"/>
        <rFont val="Calibri"/>
      </rPr>
      <t>Without the "tty_tickets" option, all open local and remote logon sessions would be authenticated to use sudo without a password for the duration of the configured password timeout window.</t>
    </r>
  </si>
  <si>
    <r>
      <rPr>
        <sz val="11"/>
        <color rgb="FF000000"/>
        <rFont val="Calibri"/>
      </rPr>
      <t>To check if the "tty_tickets" option is set for "/usr/bin/sudo", run the following command:</t>
    </r>
    <r>
      <rPr>
        <sz val="11"/>
        <color rgb="FF000000"/>
        <rFont val="Calibri"/>
      </rPr>
      <t xml:space="preserve">
</t>
    </r>
    <r>
      <rPr>
        <sz val="11"/>
        <color rgb="FF000000"/>
        <rFont val="Calibri"/>
      </rPr>
      <t>/usr/bin/sudo /usr/bin/grep tty_tickets /etc/sudoers</t>
    </r>
    <r>
      <rPr>
        <sz val="11"/>
        <color rgb="FF000000"/>
        <rFont val="Calibri"/>
      </rPr>
      <t xml:space="preserve">
</t>
    </r>
    <r>
      <rPr>
        <sz val="11"/>
        <color rgb="FF000000"/>
        <rFont val="Calibri"/>
      </rPr>
      <t>If there is no result, this is a finding.</t>
    </r>
  </si>
  <si>
    <t>V-252534</t>
  </si>
  <si>
    <r>
      <rPr>
        <sz val="11"/>
        <rFont val="Calibri"/>
      </rPr>
      <t>The macOS system must enable System Integrity Protection.</t>
    </r>
  </si>
  <si>
    <r>
      <rPr>
        <sz val="11"/>
        <color rgb="FF000000"/>
        <rFont val="Calibri"/>
      </rPr>
      <t>To re-enable "System Integrity Protection", boot the affected system into "Recovery" mode, launch "Terminal" from the "Utilities" menu, and run the following command:</t>
    </r>
    <r>
      <rPr>
        <sz val="11"/>
        <color rgb="FF000000"/>
        <rFont val="Calibri"/>
      </rPr>
      <t xml:space="preserve">
</t>
    </r>
    <r>
      <rPr>
        <sz val="11"/>
        <color rgb="FF000000"/>
        <rFont val="Calibri"/>
      </rPr>
      <t>/usr/bin/csrutil enable</t>
    </r>
  </si>
  <si>
    <r>
      <rPr>
        <sz val="11"/>
        <color rgb="FF000000"/>
        <rFont val="Calibri"/>
      </rPr>
      <t>System Integrity Protection (SIP) is vital to the protection of the integrity of macOS. SIP restricts what actions can be performed by administrative users, including root, against protected parts of the operating system. SIP protects all system binaries, including audit tools, from unauthorized access by preventing the modification or deletion of system binaries, or the changing of the permissions associated with those binaries. SIP limits the privileges to change software resident within software libraries to processes that have signed by Apple and have special entitlements to write to system files, such as Apple software updates and Apple installers. By protecting audit binaries, SIP ensures the presence of an audit record generation capability for DoD-defined auditable events for all operating system components and supports on-demand and after-the-fact reporting requirements.</t>
    </r>
    <r>
      <rPr>
        <sz val="11"/>
        <color rgb="FF000000"/>
        <rFont val="Calibri"/>
      </rPr>
      <t xml:space="preserve">
</t>
    </r>
    <r>
      <rPr>
        <sz val="11"/>
        <color rgb="FF000000"/>
        <rFont val="Calibri"/>
      </rPr>
      <t>Satisfies: SRG-OS-000051-GPOS-00024, SRG-OS-000054-GPOS-00025, SRG-OS-000062-GPOS-00031, SRG-OS-000122-GPOS-00063, SRG-OS-000256-GPOS-00097, SRG-OS-000257-GPOS-00098, SRG-OS-000258-GPOS-00099, SRG-OS-000259-GPOS-00100, SRG-OS-000348-GPOS-00136, SRG-OS-000349-GPOS-00137, SRG-OS-000350-GPOS-00138, SRG-OS-000351-GPOS-00139, SRG-OS-000352-GPOS-00140, SRG-OS-000353-GPOS-00141, SRG-OS-000354-GPOS-00142</t>
    </r>
  </si>
  <si>
    <r>
      <rPr>
        <sz val="11"/>
        <color rgb="FF000000"/>
        <rFont val="Calibri"/>
      </rPr>
      <t>System Integrity Protection is a security feature, enabled by default, that protects certain system processes and files from being modified or tampered with. Check the current status of "System Integrity Protection" with the following command:</t>
    </r>
    <r>
      <rPr>
        <sz val="11"/>
        <color rgb="FF000000"/>
        <rFont val="Calibri"/>
      </rPr>
      <t xml:space="preserve">
</t>
    </r>
    <r>
      <rPr>
        <sz val="11"/>
        <color rgb="FF000000"/>
        <rFont val="Calibri"/>
      </rPr>
      <t>/usr/bin/csrutil status</t>
    </r>
    <r>
      <rPr>
        <sz val="11"/>
        <color rgb="FF000000"/>
        <rFont val="Calibri"/>
      </rPr>
      <t xml:space="preserve">
</t>
    </r>
    <r>
      <rPr>
        <sz val="11"/>
        <color rgb="FF000000"/>
        <rFont val="Calibri"/>
      </rPr>
      <t>If the result does not show the following, this is a finding.</t>
    </r>
    <r>
      <rPr>
        <sz val="11"/>
        <color rgb="FF000000"/>
        <rFont val="Calibri"/>
      </rPr>
      <t xml:space="preserve">
</t>
    </r>
    <r>
      <rPr>
        <sz val="11"/>
        <color rgb="FF000000"/>
        <rFont val="Calibri"/>
      </rPr>
      <t>System Integrity Protection status: enabled</t>
    </r>
  </si>
  <si>
    <t>V-252535</t>
  </si>
  <si>
    <r>
      <rPr>
        <sz val="11"/>
        <rFont val="Calibri"/>
      </rPr>
      <t>The macOS system must implement cryptographic mechanisms to protect the confidentiality and integrity of all information at rest.</t>
    </r>
  </si>
  <si>
    <r>
      <rPr>
        <sz val="11"/>
        <color rgb="FF000000"/>
        <rFont val="Calibri"/>
      </rPr>
      <t>Open System Preferences &gt;&gt; Security and Privacy and navigate to the "FileVault" tab. Use this panel to configure full-disk encryption.</t>
    </r>
    <r>
      <rPr>
        <sz val="11"/>
        <color rgb="FF000000"/>
        <rFont val="Calibri"/>
      </rPr>
      <t xml:space="preserve">
</t>
    </r>
    <r>
      <rPr>
        <sz val="11"/>
        <color rgb="FF000000"/>
        <rFont val="Calibri"/>
      </rPr>
      <t>Alternately, from the command line, run the following command to enable "FileVault":</t>
    </r>
    <r>
      <rPr>
        <sz val="11"/>
        <color rgb="FF000000"/>
        <rFont val="Calibri"/>
      </rPr>
      <t xml:space="preserve">
</t>
    </r>
    <r>
      <rPr>
        <sz val="11"/>
        <color rgb="FF000000"/>
        <rFont val="Calibri"/>
      </rPr>
      <t>/usr/bin/sudo /usr/bin/fdesetup enable</t>
    </r>
    <r>
      <rPr>
        <sz val="11"/>
        <color rgb="FF000000"/>
        <rFont val="Calibri"/>
      </rPr>
      <t xml:space="preserve">
</t>
    </r>
    <r>
      <rPr>
        <sz val="11"/>
        <color rgb="FF000000"/>
        <rFont val="Calibri"/>
      </rPr>
      <t>After "FileVault" is initially set up, additional users can be added.</t>
    </r>
  </si>
  <si>
    <r>
      <rPr>
        <sz val="11"/>
        <color rgb="FF000000"/>
        <rFont val="Calibri"/>
      </rPr>
      <t>Information at rest refers to the state of information when it is located on a secondary storage device (e.g., disk drive and tape drive) within an organizational information system. Mobile devices, laptops, desktops, and storage devices can be lost or stolen, and the contents of their data storage (e.g., hard drives and non-volatile memory) can be read, copied, or altered. By encrypting the system hard drive, the confidentiality and integrity of any data stored on the system is ensured. FileVault Disk Encryption mitigates this risk.</t>
    </r>
    <r>
      <rPr>
        <sz val="11"/>
        <color rgb="FF000000"/>
        <rFont val="Calibri"/>
      </rPr>
      <t xml:space="preserve">
</t>
    </r>
    <r>
      <rPr>
        <sz val="11"/>
        <color rgb="FF000000"/>
        <rFont val="Calibri"/>
      </rPr>
      <t>Satisfies: SRG-OS-000185-GPOS-00079, SRG-OS-000404-GPOS-00183, SRG-OS-000405-GPOS-00184</t>
    </r>
  </si>
  <si>
    <r>
      <rPr>
        <sz val="11"/>
        <color rgb="FF000000"/>
        <rFont val="Calibri"/>
      </rPr>
      <t>Verify that "FileVault 2" is enabled by running the following command:</t>
    </r>
    <r>
      <rPr>
        <sz val="11"/>
        <color rgb="FF000000"/>
        <rFont val="Calibri"/>
      </rPr>
      <t xml:space="preserve">
</t>
    </r>
    <r>
      <rPr>
        <sz val="11"/>
        <color rgb="FF000000"/>
        <rFont val="Calibri"/>
      </rPr>
      <t>/usr/bin/fdesetup status</t>
    </r>
    <r>
      <rPr>
        <sz val="11"/>
        <color rgb="FF000000"/>
        <rFont val="Calibri"/>
      </rPr>
      <t xml:space="preserve">
</t>
    </r>
    <r>
      <rPr>
        <sz val="11"/>
        <color rgb="FF000000"/>
        <rFont val="Calibri"/>
      </rPr>
      <t>If "FileVault" is "Off" and the device is a mobile device or the organization has determined that the drive must encrypt data at rest, this is a finding.</t>
    </r>
  </si>
  <si>
    <t>V-252536</t>
  </si>
  <si>
    <r>
      <rPr>
        <sz val="11"/>
        <rFont val="Calibri"/>
      </rPr>
      <t>The macOS Application Firewall must be enabled.</t>
    </r>
  </si>
  <si>
    <r>
      <rPr>
        <sz val="11"/>
        <color rgb="FF000000"/>
        <rFont val="Calibri"/>
      </rPr>
      <t>Firewalls protect computers from network attacks by blocking or limiting access to open network ports. Application firewalls limit which applications are allowed to communicate over the network.</t>
    </r>
  </si>
  <si>
    <r>
      <rPr>
        <sz val="11"/>
        <color rgb="FF000000"/>
        <rFont val="Calibri"/>
      </rPr>
      <t>Verify that the built-in firewall is enabled:</t>
    </r>
    <r>
      <rPr>
        <sz val="11"/>
        <color rgb="FF000000"/>
        <rFont val="Calibri"/>
      </rPr>
      <t xml:space="preserve">
</t>
    </r>
    <r>
      <rPr>
        <sz val="11"/>
        <color rgb="FF000000"/>
        <rFont val="Calibri"/>
      </rPr>
      <t xml:space="preserve"># /usr/sbin/system_profiler SPConfigurationProfileDataType | /usr/bin/grep 'EnableFirewall\|EnableStealthMode'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return is not "EnableFirewall = 1;" and "EnableStealthMode = 1;" this is a finding.</t>
    </r>
    <r>
      <rPr>
        <sz val="11"/>
        <color rgb="FF000000"/>
        <rFont val="Calibri"/>
      </rPr>
      <t xml:space="preserve">
</t>
    </r>
    <r>
      <rPr>
        <sz val="11"/>
        <color rgb="FF000000"/>
        <rFont val="Calibri"/>
      </rPr>
      <t xml:space="preserve">If the built-in firewall is not enabled, ask the System Administrator if another application firewall is installed and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application firewall is installed and enabled, this is a finding.</t>
    </r>
  </si>
  <si>
    <t>V-252537</t>
  </si>
  <si>
    <r>
      <rPr>
        <sz val="11"/>
        <rFont val="Calibri"/>
      </rPr>
      <t>The macOS system must restrict the ability to utilize external writeable media devices.</t>
    </r>
  </si>
  <si>
    <r>
      <rPr>
        <sz val="11"/>
        <color rgb="FF000000"/>
        <rFont val="Calibri"/>
      </rPr>
      <t>External writeable media devices must be disabled for users. External USB devices are a potential vector for malware and can be used to exfiltrate sensitive data.</t>
    </r>
    <r>
      <rPr>
        <sz val="11"/>
        <color rgb="FF000000"/>
        <rFont val="Calibri"/>
      </rPr>
      <t xml:space="preserve">
</t>
    </r>
    <r>
      <rPr>
        <sz val="11"/>
        <color rgb="FF000000"/>
        <rFont val="Calibri"/>
      </rPr>
      <t>Satisfies: SRG-OS-000480-GPOS-00227, SRG-OS-000319-GPOS-00164</t>
    </r>
  </si>
  <si>
    <r>
      <rPr>
        <sz val="11"/>
        <color rgb="FF000000"/>
        <rFont val="Calibri"/>
      </rPr>
      <t>Verify the system is configured to disable external writeable media devices:</t>
    </r>
    <r>
      <rPr>
        <sz val="11"/>
        <color rgb="FF000000"/>
        <rFont val="Calibri"/>
      </rPr>
      <t xml:space="preserve">
</t>
    </r>
    <r>
      <rPr>
        <sz val="11"/>
        <color rgb="FF000000"/>
        <rFont val="Calibri"/>
      </rPr>
      <t>$ /usr/sbin/system_profiler SPConfigurationProfileDataType | /usr/bin/egrep -A 3 'blankbd|blankcd|blankdvd|dvdram|harddisk-external'</t>
    </r>
    <r>
      <rPr>
        <sz val="11"/>
        <color rgb="FF000000"/>
        <rFont val="Calibri"/>
      </rPr>
      <t xml:space="preserve">
</t>
    </r>
    <r>
      <rPr>
        <sz val="11"/>
        <color rgb="FF000000"/>
        <rFont val="Calibri"/>
      </rPr>
      <t>“blankbd" = (</t>
    </r>
    <r>
      <rPr>
        <sz val="11"/>
        <color rgb="FF000000"/>
        <rFont val="Calibri"/>
      </rPr>
      <t xml:space="preserve">
</t>
    </r>
    <r>
      <rPr>
        <sz val="11"/>
        <color rgb="FF000000"/>
        <rFont val="Calibri"/>
      </rPr>
      <t>deny,</t>
    </r>
    <r>
      <rPr>
        <sz val="11"/>
        <color rgb="FF000000"/>
        <rFont val="Calibri"/>
      </rPr>
      <t xml:space="preserve">
</t>
    </r>
    <r>
      <rPr>
        <sz val="11"/>
        <color rgb="FF000000"/>
        <rFont val="Calibri"/>
      </rPr>
      <t>eject</t>
    </r>
    <r>
      <rPr>
        <sz val="11"/>
        <color rgb="FF000000"/>
        <rFont val="Calibri"/>
      </rPr>
      <t xml:space="preserve">
</t>
    </r>
    <r>
      <rPr>
        <sz val="11"/>
        <color rgb="FF000000"/>
        <rFont val="Calibri"/>
      </rPr>
      <t>);</t>
    </r>
    <r>
      <rPr>
        <sz val="11"/>
        <color rgb="FF000000"/>
        <rFont val="Calibri"/>
      </rPr>
      <t xml:space="preserve">
</t>
    </r>
    <r>
      <rPr>
        <sz val="11"/>
        <color rgb="FF000000"/>
        <rFont val="Calibri"/>
      </rPr>
      <t>“blankcd" = (</t>
    </r>
    <r>
      <rPr>
        <sz val="11"/>
        <color rgb="FF000000"/>
        <rFont val="Calibri"/>
      </rPr>
      <t xml:space="preserve">
</t>
    </r>
    <r>
      <rPr>
        <sz val="11"/>
        <color rgb="FF000000"/>
        <rFont val="Calibri"/>
      </rPr>
      <t>deny,</t>
    </r>
    <r>
      <rPr>
        <sz val="11"/>
        <color rgb="FF000000"/>
        <rFont val="Calibri"/>
      </rPr>
      <t xml:space="preserve">
</t>
    </r>
    <r>
      <rPr>
        <sz val="11"/>
        <color rgb="FF000000"/>
        <rFont val="Calibri"/>
      </rPr>
      <t>eject</t>
    </r>
    <r>
      <rPr>
        <sz val="11"/>
        <color rgb="FF000000"/>
        <rFont val="Calibri"/>
      </rPr>
      <t xml:space="preserve">
</t>
    </r>
    <r>
      <rPr>
        <sz val="11"/>
        <color rgb="FF000000"/>
        <rFont val="Calibri"/>
      </rPr>
      <t>);</t>
    </r>
    <r>
      <rPr>
        <sz val="11"/>
        <color rgb="FF000000"/>
        <rFont val="Calibri"/>
      </rPr>
      <t xml:space="preserve">
</t>
    </r>
    <r>
      <rPr>
        <sz val="11"/>
        <color rgb="FF000000"/>
        <rFont val="Calibri"/>
      </rPr>
      <t>“blankdvd" = (</t>
    </r>
    <r>
      <rPr>
        <sz val="11"/>
        <color rgb="FF000000"/>
        <rFont val="Calibri"/>
      </rPr>
      <t xml:space="preserve">
</t>
    </r>
    <r>
      <rPr>
        <sz val="11"/>
        <color rgb="FF000000"/>
        <rFont val="Calibri"/>
      </rPr>
      <t>deny,</t>
    </r>
    <r>
      <rPr>
        <sz val="11"/>
        <color rgb="FF000000"/>
        <rFont val="Calibri"/>
      </rPr>
      <t xml:space="preserve">
</t>
    </r>
    <r>
      <rPr>
        <sz val="11"/>
        <color rgb="FF000000"/>
        <rFont val="Calibri"/>
      </rPr>
      <t>eject</t>
    </r>
    <r>
      <rPr>
        <sz val="11"/>
        <color rgb="FF000000"/>
        <rFont val="Calibri"/>
      </rPr>
      <t xml:space="preserve">
</t>
    </r>
    <r>
      <rPr>
        <sz val="11"/>
        <color rgb="FF000000"/>
        <rFont val="Calibri"/>
      </rPr>
      <t>);</t>
    </r>
    <r>
      <rPr>
        <sz val="11"/>
        <color rgb="FF000000"/>
        <rFont val="Calibri"/>
      </rPr>
      <t xml:space="preserve">
</t>
    </r>
    <r>
      <rPr>
        <sz val="11"/>
        <color rgb="FF000000"/>
        <rFont val="Calibri"/>
      </rPr>
      <t>“dvdram" = (</t>
    </r>
    <r>
      <rPr>
        <sz val="11"/>
        <color rgb="FF000000"/>
        <rFont val="Calibri"/>
      </rPr>
      <t xml:space="preserve">
</t>
    </r>
    <r>
      <rPr>
        <sz val="11"/>
        <color rgb="FF000000"/>
        <rFont val="Calibri"/>
      </rPr>
      <t>deny,</t>
    </r>
    <r>
      <rPr>
        <sz val="11"/>
        <color rgb="FF000000"/>
        <rFont val="Calibri"/>
      </rPr>
      <t xml:space="preserve">
</t>
    </r>
    <r>
      <rPr>
        <sz val="11"/>
        <color rgb="FF000000"/>
        <rFont val="Calibri"/>
      </rPr>
      <t>eject</t>
    </r>
    <r>
      <rPr>
        <sz val="11"/>
        <color rgb="FF000000"/>
        <rFont val="Calibri"/>
      </rPr>
      <t xml:space="preserve">
</t>
    </r>
    <r>
      <rPr>
        <sz val="11"/>
        <color rgb="FF000000"/>
        <rFont val="Calibri"/>
      </rPr>
      <t>);</t>
    </r>
    <r>
      <rPr>
        <sz val="11"/>
        <color rgb="FF000000"/>
        <rFont val="Calibri"/>
      </rPr>
      <t xml:space="preserve">
</t>
    </r>
    <r>
      <rPr>
        <sz val="11"/>
        <color rgb="FF000000"/>
        <rFont val="Calibri"/>
      </rPr>
      <t>“harddisk-external" = (</t>
    </r>
    <r>
      <rPr>
        <sz val="11"/>
        <color rgb="FF000000"/>
        <rFont val="Calibri"/>
      </rPr>
      <t xml:space="preserve">
</t>
    </r>
    <r>
      <rPr>
        <sz val="11"/>
        <color rgb="FF000000"/>
        <rFont val="Calibri"/>
      </rPr>
      <t>deny,</t>
    </r>
    <r>
      <rPr>
        <sz val="11"/>
        <color rgb="FF000000"/>
        <rFont val="Calibri"/>
      </rPr>
      <t xml:space="preserve">
</t>
    </r>
    <r>
      <rPr>
        <sz val="11"/>
        <color rgb="FF000000"/>
        <rFont val="Calibri"/>
      </rPr>
      <t>eject</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result does not match the output above and the external writeable media devices have not been approved by the Authorizing Official, this is a finding.</t>
    </r>
  </si>
  <si>
    <t>V-252538</t>
  </si>
  <si>
    <r>
      <rPr>
        <sz val="11"/>
        <rFont val="Calibri"/>
      </rPr>
      <t>The macOS system logon window must be configured to prompt for username and password, rather than show a list of users.</t>
    </r>
  </si>
  <si>
    <r>
      <rPr>
        <sz val="11"/>
        <color rgb="FF000000"/>
        <rFont val="Calibri"/>
      </rPr>
      <t>The logon window must be configured to prompt all users for both a username and a password. By default, the system displays a list of known users at the logon screen. This gives an advantage to an attacker with physical access to the system, as the attacker would only have to guess the password for one of the listed accounts.</t>
    </r>
  </si>
  <si>
    <r>
      <rPr>
        <sz val="11"/>
        <color rgb="FF000000"/>
        <rFont val="Calibri"/>
      </rPr>
      <t>To check if the logon window is configured to prompt for user name and password, run the following command:</t>
    </r>
    <r>
      <rPr>
        <sz val="11"/>
        <color rgb="FF000000"/>
        <rFont val="Calibri"/>
      </rPr>
      <t xml:space="preserve">
</t>
    </r>
    <r>
      <rPr>
        <sz val="11"/>
        <color rgb="FF000000"/>
        <rFont val="Calibri"/>
      </rPr>
      <t>/usr/sbin/system_profiler SPConfigurationProfileDataType | /usr/bin/grep SHOWFULLNAME</t>
    </r>
    <r>
      <rPr>
        <sz val="11"/>
        <color rgb="FF000000"/>
        <rFont val="Calibri"/>
      </rPr>
      <t xml:space="preserve">
</t>
    </r>
    <r>
      <rPr>
        <sz val="11"/>
        <color rgb="FF000000"/>
        <rFont val="Calibri"/>
      </rPr>
      <t>If there is no result, or "SHOWFULLNAME" is not set to "1", this is a finding.</t>
    </r>
  </si>
  <si>
    <t>V-252539</t>
  </si>
  <si>
    <r>
      <rPr>
        <sz val="11"/>
        <rFont val="Calibri"/>
      </rPr>
      <t>The macOS system must restrict the ability of individuals to write to external optical media.</t>
    </r>
  </si>
  <si>
    <r>
      <rPr>
        <sz val="11"/>
        <color rgb="FF000000"/>
        <rFont val="Calibri"/>
      </rPr>
      <t>External writeable media devices must be disabled for users. External optical media devices can be used to exfiltrate sensitive data if an approved data-loss prevention (DLP) solution is not installed.</t>
    </r>
  </si>
  <si>
    <r>
      <rPr>
        <sz val="11"/>
        <color rgb="FF000000"/>
        <rFont val="Calibri"/>
      </rPr>
      <t>Verify the system is configured to disable writing to external optical media devices:</t>
    </r>
    <r>
      <rPr>
        <sz val="11"/>
        <color rgb="FF000000"/>
        <rFont val="Calibri"/>
      </rPr>
      <t xml:space="preserve">
</t>
    </r>
    <r>
      <rPr>
        <sz val="11"/>
        <color rgb="FF000000"/>
        <rFont val="Calibri"/>
      </rPr>
      <t>$ /usr/sbin/system_profiler SPConfigurationProfileDataType | /usr/bin/grep 'BurnSupport'</t>
    </r>
    <r>
      <rPr>
        <sz val="11"/>
        <color rgb="FF000000"/>
        <rFont val="Calibri"/>
      </rPr>
      <t xml:space="preserve">
</t>
    </r>
    <r>
      <rPr>
        <sz val="11"/>
        <color rgb="FF000000"/>
        <rFont val="Calibri"/>
      </rPr>
      <t>BurnSupport = off;</t>
    </r>
    <r>
      <rPr>
        <sz val="11"/>
        <color rgb="FF000000"/>
        <rFont val="Calibri"/>
      </rPr>
      <t xml:space="preserve">
</t>
    </r>
    <r>
      <rPr>
        <sz val="11"/>
        <color rgb="FF000000"/>
        <rFont val="Calibri"/>
      </rPr>
      <t>If the command does not return a line, this is a finding.</t>
    </r>
    <r>
      <rPr>
        <sz val="11"/>
        <color rgb="FF000000"/>
        <rFont val="Calibri"/>
      </rPr>
      <t xml:space="preserve">
</t>
    </r>
    <r>
      <rPr>
        <sz val="11"/>
        <color rgb="FF000000"/>
        <rFont val="Calibri"/>
      </rPr>
      <t>If 'BurnSupport' is set to a value other than 'off' and is not documented with the Information System Security Officer (ISSO) as an operational requirement, this is a finding.</t>
    </r>
  </si>
  <si>
    <t>V-252540</t>
  </si>
  <si>
    <r>
      <rPr>
        <sz val="11"/>
        <rFont val="Calibri"/>
      </rPr>
      <t>The macOS system must be configured to disable prompts to configure Touch ID.</t>
    </r>
  </si>
  <si>
    <r>
      <rPr>
        <sz val="11"/>
        <color rgb="FF000000"/>
        <rFont val="Calibri"/>
      </rPr>
      <t>To check if TouchID setup prompts are disabled, run the following command:</t>
    </r>
    <r>
      <rPr>
        <sz val="11"/>
        <color rgb="FF000000"/>
        <rFont val="Calibri"/>
      </rPr>
      <t xml:space="preserve">
</t>
    </r>
    <r>
      <rPr>
        <sz val="11"/>
        <color rgb="FF000000"/>
        <rFont val="Calibri"/>
      </rPr>
      <t>/usr/sbin/system_profiler SPConfigurationProfileDataType | /usr/bin/grep SkipTouchIDSetup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return is not "SkipTouchIDSetup = 1", this is a finding.</t>
    </r>
  </si>
  <si>
    <t>V-252541</t>
  </si>
  <si>
    <r>
      <rPr>
        <sz val="11"/>
        <rFont val="Calibri"/>
      </rPr>
      <t>The macOS system must be configured to disable prompts to configure ScreenTime.</t>
    </r>
  </si>
  <si>
    <r>
      <rPr>
        <sz val="11"/>
        <color rgb="FF000000"/>
        <rFont val="Calibri"/>
      </rPr>
      <t>To check if Screentime Setup is disabled, run the following command:</t>
    </r>
    <r>
      <rPr>
        <sz val="11"/>
        <color rgb="FF000000"/>
        <rFont val="Calibri"/>
      </rPr>
      <t xml:space="preserve">
</t>
    </r>
    <r>
      <rPr>
        <sz val="11"/>
        <color rgb="FF000000"/>
        <rFont val="Calibri"/>
      </rPr>
      <t>/usr/sbin/system_profiler SPConfigurationProfileDataType | /usr/bin/grep SkipScreenTime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return is not "SkipScreenTime = 1", this is a finding.</t>
    </r>
  </si>
  <si>
    <t>V-252542</t>
  </si>
  <si>
    <r>
      <rPr>
        <sz val="11"/>
        <rFont val="Calibri"/>
      </rPr>
      <t>The macOS system must be configured to disable promts to configure Unlock with Watch.</t>
    </r>
  </si>
  <si>
    <r>
      <rPr>
        <sz val="11"/>
        <color rgb="FF000000"/>
        <rFont val="Calibri"/>
      </rPr>
      <t>To check if SkipUnlockWithWatch is disabled, run the following command:</t>
    </r>
    <r>
      <rPr>
        <sz val="11"/>
        <color rgb="FF000000"/>
        <rFont val="Calibri"/>
      </rPr>
      <t xml:space="preserve">
</t>
    </r>
    <r>
      <rPr>
        <sz val="11"/>
        <color rgb="FF000000"/>
        <rFont val="Calibri"/>
      </rPr>
      <t>/usr/sbin/system_profiler SPConfigurationProfileDataType | /usr/bin/grep SkipUnlockWithWatch</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return is not "SkipUnlockWithWatch = 1", this is a finding.</t>
    </r>
  </si>
  <si>
    <t>V-252543</t>
  </si>
  <si>
    <r>
      <rPr>
        <sz val="11"/>
        <rFont val="Calibri"/>
      </rPr>
      <t>The macOS system must be configured to prevent activity continuation between Apple Devices.</t>
    </r>
  </si>
  <si>
    <r>
      <rPr>
        <sz val="11"/>
        <color rgb="FF000000"/>
        <rFont val="Calibri"/>
      </rPr>
      <t>To check if allowActivityContinuation is disabled, run the following command:</t>
    </r>
    <r>
      <rPr>
        <sz val="11"/>
        <color rgb="FF000000"/>
        <rFont val="Calibri"/>
      </rPr>
      <t xml:space="preserve">
</t>
    </r>
    <r>
      <rPr>
        <sz val="11"/>
        <color rgb="FF000000"/>
        <rFont val="Calibri"/>
      </rPr>
      <t>/usr/sbin/system_profiler SPConfigurationProfileDataType | /usr/bin/grep allowActivityContinuation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return is not "allowActivityContinuation = 0", this is a finding.</t>
    </r>
  </si>
  <si>
    <t>V-252544</t>
  </si>
  <si>
    <r>
      <rPr>
        <sz val="11"/>
        <rFont val="Calibri"/>
      </rPr>
      <t>The macOS system must be configured to prevent password proximity sharing requests from nearby Apple Devices.</t>
    </r>
  </si>
  <si>
    <r>
      <rPr>
        <sz val="11"/>
        <color rgb="FF000000"/>
        <rFont val="Calibri"/>
      </rPr>
      <t>To check if allowPasswordProximityRequests is disabled, run the following command:</t>
    </r>
    <r>
      <rPr>
        <sz val="11"/>
        <color rgb="FF000000"/>
        <rFont val="Calibri"/>
      </rPr>
      <t xml:space="preserve">
</t>
    </r>
    <r>
      <rPr>
        <sz val="11"/>
        <color rgb="FF000000"/>
        <rFont val="Calibri"/>
      </rPr>
      <t>/usr/sbin/system_profiler SPConfigurationProfileDataType | /usr/bin/grep allowPasswordProximityRequests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return is not "allowPasswordProximityRequests = 0", this is a finding.</t>
    </r>
  </si>
  <si>
    <t>V-252545</t>
  </si>
  <si>
    <r>
      <rPr>
        <sz val="11"/>
        <rFont val="Calibri"/>
      </rPr>
      <t>The macOS system must be configured to prevent users from erasing all system content and settings.</t>
    </r>
  </si>
  <si>
    <r>
      <rPr>
        <sz val="11"/>
        <color rgb="FF000000"/>
        <rFont val="Calibri"/>
      </rPr>
      <t>To check if allowEraseContentAndSettings is disabled, run the following command:</t>
    </r>
    <r>
      <rPr>
        <sz val="11"/>
        <color rgb="FF000000"/>
        <rFont val="Calibri"/>
      </rPr>
      <t xml:space="preserve">
</t>
    </r>
    <r>
      <rPr>
        <sz val="11"/>
        <color rgb="FF000000"/>
        <rFont val="Calibri"/>
      </rPr>
      <t>/usr/sbin/system_profiler SPConfigurationProfileDataType | /usr/bin/grep allowEraseContentAndSettings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return is not "allowEraseContentAndSettings = 0", this is a finding.</t>
    </r>
  </si>
  <si>
    <t>V-252699</t>
  </si>
  <si>
    <r>
      <rPr>
        <sz val="11"/>
        <rFont val="Calibri"/>
      </rPr>
      <t>The macOS system must be configured with Bluetooth turned off unless approved by the organization.</t>
    </r>
  </si>
  <si>
    <r>
      <rPr>
        <sz val="11"/>
        <color rgb="FF000000"/>
        <rFont val="Calibri"/>
      </rPr>
      <t>This setting is enforced using the "Custom Policy" and "Restrictions Policy" configuration profiles.</t>
    </r>
  </si>
  <si>
    <r>
      <rPr>
        <sz val="11"/>
        <color rgb="FF000000"/>
        <rFont val="Calibri"/>
      </rPr>
      <t>Without protection of communications with wireless peripherals, confidentiality and integrity may be compromised because unprotected communications can be intercepted and either read, altered, or used to compromise the operating system.</t>
    </r>
    <r>
      <rPr>
        <sz val="11"/>
        <color rgb="FF000000"/>
        <rFont val="Calibri"/>
      </rPr>
      <t xml:space="preserve">
</t>
    </r>
    <r>
      <rPr>
        <sz val="11"/>
        <color rgb="FF000000"/>
        <rFont val="Calibri"/>
      </rPr>
      <t>This requirement applies to wireless peripheral technologies (e.g., wireless mice, keyboards, displays, etc.) used with an operating system.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AO. Even though some wireless peripherals, such as mice and pointing devices, do not ordinarily carry information that need to be protected, modification of communications with these wireless peripherals may be used to compromise the operating system.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communications with wireless peripherals can be accomplished by physical means (e.g., employing physical barriers to wireless radio frequencies) or by logical means (e.g., employing cryptographic techniques). If physical means of protection are employed, then logical means (cryptography) do not have to be employed, and vice versa. If the wireless peripheral is only passing telemetry data, encryption of the data may not be required.</t>
    </r>
    <r>
      <rPr>
        <sz val="11"/>
        <color rgb="FF000000"/>
        <rFont val="Calibri"/>
      </rPr>
      <t xml:space="preserve">
</t>
    </r>
    <r>
      <rPr>
        <sz val="11"/>
        <color rgb="FF000000"/>
        <rFont val="Calibri"/>
      </rPr>
      <t>Satisfies: SRG-OS-000481-GPOS-000481, SRG-OS-000319-GPOS-00164</t>
    </r>
  </si>
  <si>
    <r>
      <rPr>
        <sz val="11"/>
        <color rgb="FF000000"/>
        <rFont val="Calibri"/>
      </rPr>
      <t>If Bluetooth connectivity is required to facilitate use of approved external devices, this is not applicable.</t>
    </r>
    <r>
      <rPr>
        <sz val="11"/>
        <color rgb="FF000000"/>
        <rFont val="Calibri"/>
      </rPr>
      <t xml:space="preserve">
</t>
    </r>
    <r>
      <rPr>
        <sz val="11"/>
        <color rgb="FF000000"/>
        <rFont val="Calibri"/>
      </rPr>
      <t>To check if Bluetooth is disabled, run the following command:</t>
    </r>
    <r>
      <rPr>
        <sz val="11"/>
        <color rgb="FF000000"/>
        <rFont val="Calibri"/>
      </rPr>
      <t xml:space="preserve">
</t>
    </r>
    <r>
      <rPr>
        <sz val="11"/>
        <color rgb="FF000000"/>
        <rFont val="Calibri"/>
      </rPr>
      <t>/usr/sbin/system_profiler SPConfigurationProfileDataType | /usr/bin/grep DisableBluetooth</t>
    </r>
    <r>
      <rPr>
        <sz val="11"/>
        <color rgb="FF000000"/>
        <rFont val="Calibri"/>
      </rPr>
      <t xml:space="preserve">
</t>
    </r>
    <r>
      <rPr>
        <sz val="11"/>
        <color rgb="FF000000"/>
        <rFont val="Calibri"/>
      </rPr>
      <t>If the return is null or is not "DisableBluetooth = 1", this is a finding.</t>
    </r>
    <r>
      <rPr>
        <sz val="11"/>
        <color rgb="FF000000"/>
        <rFont val="Calibri"/>
      </rPr>
      <t xml:space="preserve">
</t>
    </r>
    <r>
      <rPr>
        <sz val="11"/>
        <color rgb="FF000000"/>
        <rFont val="Calibri"/>
      </rPr>
      <t>To check if the system is configured to disable access to the Bluetooth preference pane and prevent it from being displayed, run the following command:</t>
    </r>
    <r>
      <rPr>
        <sz val="11"/>
        <color rgb="FF000000"/>
        <rFont val="Calibri"/>
      </rPr>
      <t xml:space="preserve">
</t>
    </r>
    <r>
      <rPr>
        <sz val="11"/>
        <color rgb="FF000000"/>
        <rFont val="Calibri"/>
      </rPr>
      <t>/usr/sbin/system_profiler SPConfigurationProfileDataType | /usr/bin/grep -A 6 -E 'DisabledPreferencePanes|HiddenPreferencePanes'</t>
    </r>
    <r>
      <rPr>
        <sz val="11"/>
        <color rgb="FF000000"/>
        <rFont val="Calibri"/>
      </rPr>
      <t xml:space="preserve">
</t>
    </r>
    <r>
      <rPr>
        <sz val="11"/>
        <color rgb="FF000000"/>
        <rFont val="Calibri"/>
      </rPr>
      <t>If the return is not two arrays (HiddenPreferencePanes and DisabledPreferencePanes) each containing: “com.apple.preferences.Bluetooth”, this is a finding.</t>
    </r>
  </si>
  <si>
    <t>V-257772</t>
  </si>
  <si>
    <r>
      <rPr>
        <sz val="11"/>
        <rFont val="Calibri"/>
      </rPr>
      <t>The macOS system must prevent nonprivileged users from executing privileged functions to include disabling, circumventing, or altering implemented security safeguards/countermeasures.</t>
    </r>
  </si>
  <si>
    <r>
      <rPr>
        <sz val="11"/>
        <color rgb="FF000000"/>
        <rFont val="Calibri"/>
      </rPr>
      <t>To ensure that authentication is required to access all system level preference panes use the following procedure:</t>
    </r>
    <r>
      <rPr>
        <sz val="11"/>
        <color rgb="FF000000"/>
        <rFont val="Calibri"/>
      </rPr>
      <t xml:space="preserve">
</t>
    </r>
    <r>
      <rPr>
        <sz val="11"/>
        <color rgb="FF000000"/>
        <rFont val="Calibri"/>
      </rPr>
      <t>Copy the authorization database to a file using the following command:</t>
    </r>
    <r>
      <rPr>
        <sz val="11"/>
        <color rgb="FF000000"/>
        <rFont val="Calibri"/>
      </rPr>
      <t xml:space="preserve">
</t>
    </r>
    <r>
      <rPr>
        <sz val="11"/>
        <color rgb="FF000000"/>
        <rFont val="Calibri"/>
      </rPr>
      <t>/usr/bin/sudo /usr/bin/security authorizationdb read system.preferences &gt; ~/Desktop/authdb.txt</t>
    </r>
    <r>
      <rPr>
        <sz val="11"/>
        <color rgb="FF000000"/>
        <rFont val="Calibri"/>
      </rPr>
      <t xml:space="preserve">
</t>
    </r>
    <r>
      <rPr>
        <sz val="11"/>
        <color rgb="FF000000"/>
        <rFont val="Calibri"/>
      </rPr>
      <t>edit the file to change:</t>
    </r>
    <r>
      <rPr>
        <sz val="11"/>
        <color rgb="FF000000"/>
        <rFont val="Calibri"/>
      </rPr>
      <t xml:space="preserve">
</t>
    </r>
    <r>
      <rPr>
        <sz val="11"/>
        <color rgb="FF000000"/>
        <rFont val="Calibri"/>
      </rPr>
      <t xml:space="preserve">    &lt;key&gt;shared&lt;/key&gt;</t>
    </r>
    <r>
      <rPr>
        <sz val="11"/>
        <color rgb="FF000000"/>
        <rFont val="Calibri"/>
      </rPr>
      <t xml:space="preserve">
</t>
    </r>
    <r>
      <rPr>
        <sz val="11"/>
        <color rgb="FF000000"/>
        <rFont val="Calibri"/>
      </rPr>
      <t xml:space="preserve">    &lt;true/&gt;</t>
    </r>
    <r>
      <rPr>
        <sz val="11"/>
        <color rgb="FF000000"/>
        <rFont val="Calibri"/>
      </rPr>
      <t xml:space="preserve">
</t>
    </r>
    <r>
      <rPr>
        <sz val="11"/>
        <color rgb="FF000000"/>
        <rFont val="Calibri"/>
      </rPr>
      <t>To read:</t>
    </r>
    <r>
      <rPr>
        <sz val="11"/>
        <color rgb="FF000000"/>
        <rFont val="Calibri"/>
      </rPr>
      <t xml:space="preserve">
</t>
    </r>
    <r>
      <rPr>
        <sz val="11"/>
        <color rgb="FF000000"/>
        <rFont val="Calibri"/>
      </rPr>
      <t xml:space="preserve">    &lt;key&gt;shared&lt;/key&gt;</t>
    </r>
    <r>
      <rPr>
        <sz val="11"/>
        <color rgb="FF000000"/>
        <rFont val="Calibri"/>
      </rPr>
      <t xml:space="preserve">
</t>
    </r>
    <r>
      <rPr>
        <sz val="11"/>
        <color rgb="FF000000"/>
        <rFont val="Calibri"/>
      </rPr>
      <t xml:space="preserve">    &lt;false/&gt;</t>
    </r>
    <r>
      <rPr>
        <sz val="11"/>
        <color rgb="FF000000"/>
        <rFont val="Calibri"/>
      </rPr>
      <t xml:space="preserve">
</t>
    </r>
    <r>
      <rPr>
        <sz val="11"/>
        <color rgb="FF000000"/>
        <rFont val="Calibri"/>
      </rPr>
      <t>Reload the authorization database with the following command:</t>
    </r>
    <r>
      <rPr>
        <sz val="11"/>
        <color rgb="FF000000"/>
        <rFont val="Calibri"/>
      </rPr>
      <t xml:space="preserve">
</t>
    </r>
    <r>
      <rPr>
        <sz val="11"/>
        <color rgb="FF000000"/>
        <rFont val="Calibri"/>
      </rPr>
      <t>/usr/bin/sudo /usr/bin/security authorizationdb write system.preferences &lt; ~/Desktop/authdb.txt</t>
    </r>
  </si>
  <si>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</si>
  <si>
    <r>
      <rPr>
        <sz val="11"/>
        <color rgb="FF000000"/>
        <rFont val="Calibri"/>
      </rPr>
      <t>To check that macOS is configured to require authentication to all system preference panes, use the following commands:</t>
    </r>
    <r>
      <rPr>
        <sz val="11"/>
        <color rgb="FF000000"/>
        <rFont val="Calibri"/>
      </rPr>
      <t xml:space="preserve">
</t>
    </r>
    <r>
      <rPr>
        <sz val="11"/>
        <color rgb="FF000000"/>
        <rFont val="Calibri"/>
      </rPr>
      <t>/usr/bin/sudo /usr/bin/security authorizationdb read system.preferences | grep -A1 shared</t>
    </r>
    <r>
      <rPr>
        <sz val="11"/>
        <color rgb="FF000000"/>
        <rFont val="Calibri"/>
      </rPr>
      <t xml:space="preserve">
</t>
    </r>
    <r>
      <rPr>
        <sz val="11"/>
        <color rgb="FF000000"/>
        <rFont val="Calibri"/>
      </rPr>
      <t>If what is returned does not include the following, this is a finding.</t>
    </r>
    <r>
      <rPr>
        <sz val="11"/>
        <color rgb="FF000000"/>
        <rFont val="Calibri"/>
      </rPr>
      <t xml:space="preserve">
</t>
    </r>
    <r>
      <rPr>
        <sz val="11"/>
        <color rgb="FF000000"/>
        <rFont val="Calibri"/>
      </rPr>
      <t xml:space="preserve">	&lt;key&gt;shared&lt;/key&gt;</t>
    </r>
    <r>
      <rPr>
        <sz val="11"/>
        <color rgb="FF000000"/>
        <rFont val="Calibri"/>
      </rPr>
      <t xml:space="preserve">
</t>
    </r>
    <r>
      <rPr>
        <sz val="11"/>
        <color rgb="FF000000"/>
        <rFont val="Calibri"/>
      </rPr>
      <t xml:space="preserve">	&lt;false/&gt;</t>
    </r>
  </si>
  <si>
    <t>V-257773</t>
  </si>
  <si>
    <r>
      <rPr>
        <sz val="11"/>
        <rFont val="Calibri"/>
      </rPr>
      <t>The macOS system must implement approved ciphers within the SSH client configuration to protect the confidentiality of SSH connections.</t>
    </r>
  </si>
  <si>
    <r>
      <rPr>
        <sz val="11"/>
        <color rgb="FF000000"/>
        <rFont val="Calibri"/>
      </rPr>
      <t>Configure the macOS system to use approved SSH ciphers by creating a plain text file in the /private/etc/ssh/ssh_config.d/ directory containing the following:</t>
    </r>
    <r>
      <rPr>
        <sz val="11"/>
        <color rgb="FF000000"/>
        <rFont val="Calibri"/>
      </rPr>
      <t xml:space="preserve">
</t>
    </r>
    <r>
      <rPr>
        <sz val="11"/>
        <color rgb="FF000000"/>
        <rFont val="Calibri"/>
      </rPr>
      <t>Ciphers aes128-gcm@openssh.com</t>
    </r>
    <r>
      <rPr>
        <sz val="11"/>
        <color rgb="FF000000"/>
        <rFont val="Calibri"/>
      </rPr>
      <t xml:space="preserve">
</t>
    </r>
    <r>
      <rPr>
        <sz val="11"/>
        <color rgb="FF000000"/>
        <rFont val="Calibri"/>
      </rPr>
      <t>The SSH service must be restarted for changes to take effect.</t>
    </r>
  </si>
  <si>
    <r>
      <rPr>
        <sz val="11"/>
        <color rgb="FF000000"/>
        <rFont val="Calibri"/>
      </rPr>
      <t>Operating systems using encryption are required to use FIPS-compliant mechanisms for authenticating to macOS.</t>
    </r>
    <r>
      <rPr>
        <sz val="11"/>
        <color rgb="FF000000"/>
        <rFont val="Calibri"/>
      </rPr>
      <t xml:space="preserve">
</t>
    </r>
    <r>
      <rPr>
        <sz val="11"/>
        <color rgb="FF000000"/>
        <rFont val="Calibri"/>
      </rPr>
      <t>For OpenSSH to utilize the Apple Corecrypto FIPS-validated algorithms, a specific configuration is required to leverage the shim implemented by macOS to bypass the non-FIPS validated LibreSSL crypto module packaged with OpenSSH. Information regarding this configuration can be found in the manual page "apple_ssh_and_fips".</t>
    </r>
    <r>
      <rPr>
        <sz val="11"/>
        <color rgb="FF000000"/>
        <rFont val="Calibri"/>
      </rPr>
      <t xml:space="preserve">
</t>
    </r>
    <r>
      <rPr>
        <sz val="11"/>
        <color rgb="FF000000"/>
        <rFont val="Calibri"/>
      </rPr>
      <t>Satisfies: SRG-OS-000033-GPOS-00014, SRG-OS-000120-GPOS-00061, SRG-OS-000125-GPOS-00065, SRG-OS-000250-GPOS-00093, SRG-OS-000393-GPOS-00173, SRG-OS-000394-GPOS-00174</t>
    </r>
  </si>
  <si>
    <r>
      <rPr>
        <sz val="11"/>
        <color rgb="FF000000"/>
        <rFont val="Calibri"/>
      </rPr>
      <t>Verify the macOS system is configured to use approved SSH ciphers within the SSH client configuration with the following command:</t>
    </r>
    <r>
      <rPr>
        <sz val="11"/>
        <color rgb="FF000000"/>
        <rFont val="Calibri"/>
      </rPr>
      <t xml:space="preserve">
</t>
    </r>
    <r>
      <rPr>
        <sz val="11"/>
        <color rgb="FF000000"/>
        <rFont val="Calibri"/>
      </rPr>
      <t>/usr/bin/sudo /usr/bin/grep -ir "ciphers" /etc/ssh/ssh_config*</t>
    </r>
    <r>
      <rPr>
        <sz val="11"/>
        <color rgb="FF000000"/>
        <rFont val="Calibri"/>
      </rPr>
      <t xml:space="preserve">
</t>
    </r>
    <r>
      <rPr>
        <sz val="11"/>
        <color rgb="FF000000"/>
        <rFont val="Calibri"/>
      </rPr>
      <t>/etc/ssh/ssh_config.d/fips_ssh_config:Ciphers aes128-gcm@openssh.com</t>
    </r>
    <r>
      <rPr>
        <sz val="11"/>
        <color rgb="FF000000"/>
        <rFont val="Calibri"/>
      </rPr>
      <t xml:space="preserve">
</t>
    </r>
    <r>
      <rPr>
        <sz val="11"/>
        <color rgb="FF000000"/>
        <rFont val="Calibri"/>
      </rPr>
      <t>If any ciphers other than "aes128-gcm@openssh.com" are listed, or the "ciphers" keyword is missing, this is a finding.</t>
    </r>
  </si>
  <si>
    <t>V-257774</t>
  </si>
  <si>
    <r>
      <rPr>
        <sz val="11"/>
        <rFont val="Calibri"/>
      </rPr>
      <t>The macOS system must implement approved Message Authentication Codes (MACs) within the SSH client configuration.</t>
    </r>
  </si>
  <si>
    <r>
      <rPr>
        <sz val="11"/>
        <color rgb="FF000000"/>
        <rFont val="Calibri"/>
      </rPr>
      <t>Configure the macOS system to use approved SSH MACs by creating a plain text file in the /private/etc/ssh/ssh_config.d/ directory containing the following:</t>
    </r>
    <r>
      <rPr>
        <sz val="11"/>
        <color rgb="FF000000"/>
        <rFont val="Calibri"/>
      </rPr>
      <t xml:space="preserve">
</t>
    </r>
    <r>
      <rPr>
        <sz val="11"/>
        <color rgb="FF000000"/>
        <rFont val="Calibri"/>
      </rPr>
      <t>MACs hmac-sha2-256</t>
    </r>
    <r>
      <rPr>
        <sz val="11"/>
        <color rgb="FF000000"/>
        <rFont val="Calibri"/>
      </rPr>
      <t xml:space="preserve">
</t>
    </r>
    <r>
      <rPr>
        <sz val="11"/>
        <color rgb="FF000000"/>
        <rFont val="Calibri"/>
      </rPr>
      <t>The SSH service must be restarted for changes to take effect.</t>
    </r>
  </si>
  <si>
    <r>
      <rPr>
        <sz val="11"/>
        <color rgb="FF000000"/>
        <rFont val="Calibri"/>
      </rPr>
      <t>Verify the macOS system is configured to use approved SSH MACs within the SSH client configuration with the following command:</t>
    </r>
    <r>
      <rPr>
        <sz val="11"/>
        <color rgb="FF000000"/>
        <rFont val="Calibri"/>
      </rPr>
      <t xml:space="preserve">
</t>
    </r>
    <r>
      <rPr>
        <sz val="11"/>
        <color rgb="FF000000"/>
        <rFont val="Calibri"/>
      </rPr>
      <t>/usr/bin/sudo /usr/bin/grep -ir "macs" /etc/ssh/ssh_config*</t>
    </r>
    <r>
      <rPr>
        <sz val="11"/>
        <color rgb="FF000000"/>
        <rFont val="Calibri"/>
      </rPr>
      <t xml:space="preserve">
</t>
    </r>
    <r>
      <rPr>
        <sz val="11"/>
        <color rgb="FF000000"/>
        <rFont val="Calibri"/>
      </rPr>
      <t>/etc/ssh/ssh_config.d/fips_ssh_config:Macs hmac-sha2-256</t>
    </r>
    <r>
      <rPr>
        <sz val="11"/>
        <color rgb="FF000000"/>
        <rFont val="Calibri"/>
      </rPr>
      <t xml:space="preserve">
</t>
    </r>
    <r>
      <rPr>
        <sz val="11"/>
        <color rgb="FF000000"/>
        <rFont val="Calibri"/>
      </rPr>
      <t>If any hashes other than "hmac-sha2-256" are listed, or the "macs" keyword is missing, this is a finding.</t>
    </r>
  </si>
  <si>
    <t>V-257775</t>
  </si>
  <si>
    <r>
      <rPr>
        <sz val="11"/>
        <rFont val="Calibri"/>
      </rPr>
      <t>The macOS system must implement approved Key Exchange Algorithms within the SSH client configuration.</t>
    </r>
  </si>
  <si>
    <r>
      <rPr>
        <sz val="11"/>
        <color rgb="FF000000"/>
        <rFont val="Calibri"/>
      </rPr>
      <t>Configure the macOS system to use approved SSH Key Exchange Algorithms by creating a plain text file in the /private/etc/ssh/ssh_config.d/ directory containing the following:</t>
    </r>
    <r>
      <rPr>
        <sz val="11"/>
        <color rgb="FF000000"/>
        <rFont val="Calibri"/>
      </rPr>
      <t xml:space="preserve">
</t>
    </r>
    <r>
      <rPr>
        <sz val="11"/>
        <color rgb="FF000000"/>
        <rFont val="Calibri"/>
      </rPr>
      <t>KexAlgorithms ecdh-sha2-nistp256</t>
    </r>
    <r>
      <rPr>
        <sz val="11"/>
        <color rgb="FF000000"/>
        <rFont val="Calibri"/>
      </rPr>
      <t xml:space="preserve">
</t>
    </r>
    <r>
      <rPr>
        <sz val="11"/>
        <color rgb="FF000000"/>
        <rFont val="Calibri"/>
      </rPr>
      <t>The SSH service must be restarted for changes to take effect.</t>
    </r>
  </si>
  <si>
    <r>
      <rPr>
        <sz val="11"/>
        <color rgb="FF000000"/>
        <rFont val="Calibri"/>
      </rPr>
      <t>Verify the macOS system is configured to use approved SSH Key Exchange Algorithms within the SSH client configuration with the following command:</t>
    </r>
    <r>
      <rPr>
        <sz val="11"/>
        <color rgb="FF000000"/>
        <rFont val="Calibri"/>
      </rPr>
      <t xml:space="preserve">
</t>
    </r>
    <r>
      <rPr>
        <sz val="11"/>
        <color rgb="FF000000"/>
        <rFont val="Calibri"/>
      </rPr>
      <t>/usr/bin/sudo /usr/bin/grep -ir "kexalgorithms" /etc/ssh/ssh_config*</t>
    </r>
    <r>
      <rPr>
        <sz val="11"/>
        <color rgb="FF000000"/>
        <rFont val="Calibri"/>
      </rPr>
      <t xml:space="preserve">
</t>
    </r>
    <r>
      <rPr>
        <sz val="11"/>
        <color rgb="FF000000"/>
        <rFont val="Calibri"/>
      </rPr>
      <t>/etc/ssh/ssh_config.d/fips_ssh_config:KexAlgorithms ecdh-sha2-nistp256</t>
    </r>
    <r>
      <rPr>
        <sz val="11"/>
        <color rgb="FF000000"/>
        <rFont val="Calibri"/>
      </rPr>
      <t xml:space="preserve">
</t>
    </r>
    <r>
      <rPr>
        <sz val="11"/>
        <color rgb="FF000000"/>
        <rFont val="Calibri"/>
      </rPr>
      <t>If any algorithms other than "ecdh-sha2-nistp256" are listed, or the "kexalgorithms" keyword is missing,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</si>
  <si>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</si>
  <si>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</si>
  <si>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</si>
  <si>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</si>
  <si>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</si>
  <si>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</si>
  <si>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</si>
  <si>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</si>
  <si>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</si>
  <si>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</si>
  <si>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</si>
  <si>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</si>
  <si>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</si>
  <si>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</si>
  <si>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</si>
  <si>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</si>
  <si>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</si>
  <si>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</si>
  <si>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</si>
  <si>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</si>
  <si>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</si>
  <si>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</si>
  <si>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</si>
  <si>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</si>
  <si>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</si>
  <si>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</si>
  <si>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</si>
  <si>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</si>
  <si>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</si>
  <si>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Apple macOS 12 (Monterey) Security Technical Implementation Guide V1R8</t>
  </si>
  <si>
    <t>Developed By:</t>
  </si>
  <si>
    <t>Apple and Defense Information Systems Agency (DISA) for the US DoD</t>
  </si>
  <si>
    <t>Release Information:</t>
  </si>
  <si>
    <r>
      <rPr>
        <b/>
        <sz val="11"/>
        <color rgb="FF000000"/>
        <rFont val="Calibri"/>
      </rPr>
      <t>Version:</t>
    </r>
    <r>
      <rPr>
        <sz val="11"/>
        <color rgb="FF000000"/>
        <rFont val="Calibri"/>
      </rPr>
      <t xml:space="preserve"> V1R8    </t>
    </r>
    <r>
      <rPr>
        <b/>
        <sz val="11"/>
        <color rgb="FF000000"/>
        <rFont val="Calibri"/>
      </rPr>
      <t>Date:</t>
    </r>
    <r>
      <rPr>
        <sz val="11"/>
        <color rgb="FF000000"/>
        <rFont val="Calibri"/>
      </rPr>
      <t xml:space="preserve"> 25 October 2023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112</t>
    </r>
  </si>
  <si>
    <t>Download Url:</t>
  </si>
  <si>
    <t>https://www.cyber.mil/stigs</t>
  </si>
  <si>
    <t>Guide Overview:</t>
  </si>
  <si>
    <r>
      <rPr>
        <sz val="11"/>
        <color rgb="FF000000"/>
        <rFont val="Calibri"/>
      </rPr>
      <t>The Apple macOS 12 Security Technical Implementation Guide (STIG) provides security policy and configuration requirements for the use of Apple macOS 12 in the Department of Defense (DOD). Guidance in these documents applies only to Apple macOS 12 and related components on DOD systems and excludes any other components or software running on DOD systems. The Apple macOS 12 STIG is accompanied by supplemental guidance that should be referenced when attempting to implement the Smart Card Policy requirements listed in the STIG. Failure to reference this guidance could result in a total loss of access to the operating system. The Apple macOS 12 STIG presumes operation in an environment compliant with all applicable DOD guidance, especially concerning remote access and network infrastructure.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</si>
  <si>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</si>
  <si>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</si>
  <si>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</si>
  <si>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</si>
  <si>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</si>
  <si>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</si>
  <si>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</si>
  <si>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</si>
  <si>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</si>
  <si>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</si>
  <si>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</si>
  <si>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</si>
  <si>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</si>
  <si>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</si>
  <si>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</si>
  <si>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</si>
  <si>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</si>
  <si>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</si>
  <si>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</si>
  <si>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</si>
  <si>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</si>
  <si>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</si>
  <si>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</si>
  <si>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</si>
  <si>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</si>
  <si>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</si>
  <si>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</si>
  <si>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</si>
  <si>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</si>
  <si>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</si>
  <si>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</si>
  <si>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</si>
  <si>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</si>
  <si>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</si>
  <si>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</si>
  <si>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</si>
  <si>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</si>
  <si>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</si>
  <si>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</si>
  <si>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</si>
  <si>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</si>
  <si>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</si>
  <si>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</si>
  <si>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</si>
  <si>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</si>
  <si>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</si>
  <si>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</si>
  <si>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Apple macOS 12 (Monterey) Security Technical Implementation Guide V1R8</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</si>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</sst>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F37-48C0-B8D5-684165BAD2C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F37-48C0-B8D5-684165BAD2C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112</c:v>
                </c:pt>
              </c:numCache>
            </c:numRef>
          </c:val>
          <c:extLst>
            <c:ext xmlns:c16="http://schemas.microsoft.com/office/drawing/2014/chart" uri="{C3380CC4-5D6E-409C-BE32-E72D297353CC}">
              <c16:uniqueId val="{00000002-BF37-48C0-B8D5-684165BAD2C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AD6-4B2E-9B46-7E25FD94058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AD6-4B2E-9B46-7E25FD94058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112</c:v>
                </c:pt>
              </c:numCache>
            </c:numRef>
          </c:val>
          <c:extLst>
            <c:ext xmlns:c16="http://schemas.microsoft.com/office/drawing/2014/chart" uri="{C3380CC4-5D6E-409C-BE32-E72D297353CC}">
              <c16:uniqueId val="{00000002-FAD6-4B2E-9B46-7E25FD94058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C5F1-4456-A1FC-64C8D7020AC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C5F1-4456-A1FC-64C8D7020AC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15</c:v>
                </c:pt>
                <c:pt idx="1">
                  <c:v>85</c:v>
                </c:pt>
                <c:pt idx="2">
                  <c:v>12</c:v>
                </c:pt>
              </c:numCache>
            </c:numRef>
          </c:val>
          <c:extLst>
            <c:ext xmlns:c16="http://schemas.microsoft.com/office/drawing/2014/chart" uri="{C3380CC4-5D6E-409C-BE32-E72D297353CC}">
              <c16:uniqueId val="{00000002-C5F1-4456-A1FC-64C8D7020AC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D4E-4C0F-8265-501008AD952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D4E-4C0F-8265-501008AD952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112</c:v>
                </c:pt>
              </c:numCache>
            </c:numRef>
          </c:val>
          <c:extLst>
            <c:ext xmlns:c16="http://schemas.microsoft.com/office/drawing/2014/chart" uri="{C3380CC4-5D6E-409C-BE32-E72D297353CC}">
              <c16:uniqueId val="{00000002-CD4E-4C0F-8265-501008AD952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3C1-4648-8CD4-843C0E8B987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3C1-4648-8CD4-843C0E8B987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112</c:v>
                </c:pt>
              </c:numCache>
            </c:numRef>
          </c:val>
          <c:extLst>
            <c:ext xmlns:c16="http://schemas.microsoft.com/office/drawing/2014/chart" uri="{C3380CC4-5D6E-409C-BE32-E72D297353CC}">
              <c16:uniqueId val="{00000002-33C1-4648-8CD4-843C0E8B987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4DE-433A-BA8F-123E43562A9D}"/>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4DE-433A-BA8F-123E43562A9D}"/>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4DE-433A-BA8F-123E43562A9D}"/>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4DE-433A-BA8F-123E43562A9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4C7-46A2-BE6C-54F6600AEA4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synyu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drebcr">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vye3xq">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sed2x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12prt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5txec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ddvcj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13">
  <autoFilter ref="A1:M11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524</v>
      </c>
    </row>
    <row r="3" spans="2:3" ht="15" customHeight="1" x14ac:dyDescent="0.35"/>
    <row r="4" spans="2:3" ht="58" x14ac:dyDescent="0.35">
      <c r="B4" s="18" t="s">
        <v>525</v>
      </c>
      <c r="C4" s="19" t="s">
        <v>526</v>
      </c>
    </row>
    <row r="5" spans="2:3" x14ac:dyDescent="0.35">
      <c r="C5" s="19" t="s">
        <v>527</v>
      </c>
    </row>
    <row r="6" spans="2:3" x14ac:dyDescent="0.35">
      <c r="C6" s="16" t="s">
        <v>528</v>
      </c>
    </row>
    <row r="7" spans="2:3" ht="10" customHeight="1" x14ac:dyDescent="0.35"/>
    <row r="8" spans="2:3" ht="232" x14ac:dyDescent="0.35">
      <c r="B8" s="20" t="s">
        <v>529</v>
      </c>
      <c r="C8" s="19" t="s">
        <v>530</v>
      </c>
    </row>
    <row r="9" spans="2:3" ht="10" customHeight="1" x14ac:dyDescent="0.35"/>
    <row r="10" spans="2:3" ht="35" customHeight="1" x14ac:dyDescent="0.35">
      <c r="B10" s="20" t="s">
        <v>531</v>
      </c>
      <c r="C10" s="19" t="s">
        <v>532</v>
      </c>
    </row>
    <row r="11" spans="2:3" ht="75" customHeight="1" x14ac:dyDescent="0.35">
      <c r="B11" s="16" t="s">
        <v>19</v>
      </c>
      <c r="C11" s="19" t="s">
        <v>533</v>
      </c>
    </row>
    <row r="12" spans="2:3" ht="47" customHeight="1" x14ac:dyDescent="0.35">
      <c r="B12" s="16" t="s">
        <v>19</v>
      </c>
      <c r="C12" s="19" t="s">
        <v>534</v>
      </c>
    </row>
    <row r="13" spans="2:3" ht="35" customHeight="1" x14ac:dyDescent="0.35">
      <c r="B13" s="16" t="s">
        <v>19</v>
      </c>
      <c r="C13" s="19" t="s">
        <v>535</v>
      </c>
    </row>
    <row r="14" spans="2:3" ht="32" customHeight="1" x14ac:dyDescent="0.35">
      <c r="B14" s="16" t="s">
        <v>19</v>
      </c>
      <c r="C14" s="19" t="s">
        <v>536</v>
      </c>
    </row>
    <row r="15" spans="2:3" ht="30" customHeight="1" x14ac:dyDescent="0.35">
      <c r="B15" s="16" t="s">
        <v>19</v>
      </c>
      <c r="C15" s="19" t="s">
        <v>537</v>
      </c>
    </row>
    <row r="16" spans="2:3" ht="10" customHeight="1" x14ac:dyDescent="0.35"/>
    <row r="17" spans="1:3" ht="145" customHeight="1" x14ac:dyDescent="0.35">
      <c r="B17" s="20" t="s">
        <v>538</v>
      </c>
      <c r="C17" s="19" t="s">
        <v>539</v>
      </c>
    </row>
    <row r="18" spans="1:3" ht="10" customHeight="1" x14ac:dyDescent="0.35"/>
    <row r="19" spans="1:3" ht="3" customHeight="1" x14ac:dyDescent="0.35">
      <c r="B19" s="21"/>
      <c r="C19" s="21"/>
    </row>
    <row r="20" spans="1:3" ht="12" customHeight="1" x14ac:dyDescent="0.35"/>
    <row r="21" spans="1:3" ht="35" customHeight="1" x14ac:dyDescent="0.35">
      <c r="A21" s="23"/>
      <c r="B21" s="24" t="s">
        <v>540</v>
      </c>
      <c r="C21" s="25" t="s">
        <v>541</v>
      </c>
    </row>
    <row r="22" spans="1:3" ht="18" customHeight="1" x14ac:dyDescent="0.35">
      <c r="A22" s="23"/>
      <c r="B22" s="23" t="s">
        <v>19</v>
      </c>
      <c r="C22" s="25" t="s">
        <v>542</v>
      </c>
    </row>
    <row r="23" spans="1:3" ht="18" customHeight="1" x14ac:dyDescent="0.35">
      <c r="A23" s="23"/>
      <c r="B23" s="23" t="s">
        <v>19</v>
      </c>
      <c r="C23" s="25" t="s">
        <v>543</v>
      </c>
    </row>
    <row r="24" spans="1:3" ht="18" customHeight="1" x14ac:dyDescent="0.35">
      <c r="A24" s="23"/>
      <c r="B24" s="23" t="s">
        <v>19</v>
      </c>
      <c r="C24" s="25" t="s">
        <v>544</v>
      </c>
    </row>
    <row r="25" spans="1:3" ht="18" customHeight="1" x14ac:dyDescent="0.35">
      <c r="A25" s="23"/>
      <c r="B25" s="23" t="s">
        <v>19</v>
      </c>
      <c r="C25" s="25" t="s">
        <v>545</v>
      </c>
    </row>
    <row r="26" spans="1:3" ht="18" customHeight="1" x14ac:dyDescent="0.35">
      <c r="A26" s="23"/>
      <c r="B26" s="23" t="s">
        <v>19</v>
      </c>
      <c r="C26" s="25" t="s">
        <v>546</v>
      </c>
    </row>
    <row r="27" spans="1:3" ht="18" customHeight="1" x14ac:dyDescent="0.35">
      <c r="A27" s="23"/>
      <c r="B27" s="23" t="s">
        <v>19</v>
      </c>
      <c r="C27" s="25" t="s">
        <v>547</v>
      </c>
    </row>
    <row r="28" spans="1:3" ht="18" customHeight="1" x14ac:dyDescent="0.35">
      <c r="A28" s="23"/>
      <c r="B28" s="23" t="s">
        <v>19</v>
      </c>
      <c r="C28" s="25" t="s">
        <v>548</v>
      </c>
    </row>
    <row r="29" spans="1:3" ht="18" customHeight="1" x14ac:dyDescent="0.35">
      <c r="A29" s="23"/>
      <c r="B29" s="23" t="s">
        <v>19</v>
      </c>
      <c r="C29" s="25" t="s">
        <v>549</v>
      </c>
    </row>
    <row r="30" spans="1:3" ht="44" customHeight="1" x14ac:dyDescent="0.35">
      <c r="A30" s="23"/>
      <c r="B30" s="23" t="s">
        <v>19</v>
      </c>
      <c r="C30" s="26" t="s">
        <v>550</v>
      </c>
    </row>
    <row r="31" spans="1:3" ht="10" customHeight="1" x14ac:dyDescent="0.35"/>
    <row r="32" spans="1:3" ht="3" customHeight="1" x14ac:dyDescent="0.35">
      <c r="B32" s="21"/>
      <c r="C32" s="21"/>
    </row>
    <row r="33" spans="2:3" ht="12" customHeight="1" x14ac:dyDescent="0.35"/>
    <row r="34" spans="2:3" ht="24" customHeight="1" x14ac:dyDescent="0.35">
      <c r="B34" s="27" t="s">
        <v>551</v>
      </c>
      <c r="C34" s="28" t="s">
        <v>552</v>
      </c>
    </row>
    <row r="35" spans="2:3" ht="18.5" x14ac:dyDescent="0.35">
      <c r="B35" s="27" t="s">
        <v>553</v>
      </c>
      <c r="C35" s="29" t="s">
        <v>554</v>
      </c>
    </row>
    <row r="36" spans="2:3" ht="27" customHeight="1" x14ac:dyDescent="0.35">
      <c r="B36" s="30" t="s">
        <v>555</v>
      </c>
      <c r="C36" s="22" t="s">
        <v>556</v>
      </c>
    </row>
    <row r="37" spans="2:3" x14ac:dyDescent="0.35">
      <c r="B37" s="27" t="s">
        <v>557</v>
      </c>
      <c r="C37" s="31" t="s">
        <v>558</v>
      </c>
    </row>
    <row r="38" spans="2:3" ht="10" customHeight="1" x14ac:dyDescent="0.35"/>
    <row r="39" spans="2:3" ht="130.5" x14ac:dyDescent="0.35">
      <c r="B39" s="27" t="s">
        <v>559</v>
      </c>
      <c r="C39" s="32" t="s">
        <v>560</v>
      </c>
    </row>
    <row r="40" spans="2:3" ht="10" customHeight="1" x14ac:dyDescent="0.35"/>
    <row r="41" spans="2:3" ht="43.5" x14ac:dyDescent="0.35">
      <c r="B41" s="27" t="s">
        <v>561</v>
      </c>
      <c r="C41" s="19" t="s">
        <v>562</v>
      </c>
    </row>
    <row r="42" spans="2:3" ht="10" customHeight="1" x14ac:dyDescent="0.35"/>
    <row r="43" spans="2:3" ht="15.5" x14ac:dyDescent="0.35">
      <c r="C43" s="33" t="s">
        <v>67</v>
      </c>
    </row>
    <row r="44" spans="2:3" ht="29" x14ac:dyDescent="0.35">
      <c r="C44" s="19" t="s">
        <v>563</v>
      </c>
    </row>
    <row r="45" spans="2:3" ht="10" customHeight="1" x14ac:dyDescent="0.35"/>
    <row r="46" spans="2:3" ht="15.5" x14ac:dyDescent="0.35">
      <c r="C46" s="34" t="s">
        <v>15</v>
      </c>
    </row>
    <row r="47" spans="2:3" ht="29" x14ac:dyDescent="0.35">
      <c r="C47" s="19" t="s">
        <v>564</v>
      </c>
    </row>
    <row r="48" spans="2:3" ht="10" customHeight="1" x14ac:dyDescent="0.35"/>
    <row r="49" spans="2:3" ht="15.5" x14ac:dyDescent="0.35">
      <c r="C49" s="35" t="s">
        <v>42</v>
      </c>
    </row>
    <row r="50" spans="2:3" ht="29" x14ac:dyDescent="0.35">
      <c r="C50" s="19" t="s">
        <v>565</v>
      </c>
    </row>
    <row r="51" spans="2:3" ht="10" customHeight="1" x14ac:dyDescent="0.35"/>
    <row r="52" spans="2:3" ht="3" customHeight="1" x14ac:dyDescent="0.35">
      <c r="B52" s="21"/>
      <c r="C52" s="21"/>
    </row>
    <row r="53" spans="2:3" ht="12" customHeight="1" x14ac:dyDescent="0.35"/>
    <row r="54" spans="2:3" ht="130.5" x14ac:dyDescent="0.35">
      <c r="B54" s="18" t="s">
        <v>566</v>
      </c>
      <c r="C54" s="19" t="s">
        <v>567</v>
      </c>
    </row>
    <row r="55" spans="2:3" ht="6" customHeight="1" x14ac:dyDescent="0.35"/>
    <row r="56" spans="2:3" ht="217.5" x14ac:dyDescent="0.35">
      <c r="C56" s="19" t="s">
        <v>568</v>
      </c>
    </row>
    <row r="57" spans="2:3" ht="6" customHeight="1" x14ac:dyDescent="0.35"/>
    <row r="58" spans="2:3" ht="43.5" x14ac:dyDescent="0.35">
      <c r="C58" s="19" t="s">
        <v>569</v>
      </c>
    </row>
    <row r="59" spans="2:3" ht="10" customHeight="1" x14ac:dyDescent="0.35"/>
    <row r="60" spans="2:3" ht="3" customHeight="1" x14ac:dyDescent="0.35">
      <c r="B60" s="21"/>
      <c r="C60" s="21"/>
    </row>
    <row r="61" spans="2:3" ht="12" customHeight="1" x14ac:dyDescent="0.35"/>
    <row r="62" spans="2:3" ht="145" x14ac:dyDescent="0.35">
      <c r="B62" s="18" t="s">
        <v>570</v>
      </c>
      <c r="C62" s="19" t="s">
        <v>571</v>
      </c>
    </row>
    <row r="63" spans="2:3" ht="6" customHeight="1" x14ac:dyDescent="0.35"/>
    <row r="64" spans="2:3" ht="203" x14ac:dyDescent="0.35">
      <c r="C64" s="19" t="s">
        <v>572</v>
      </c>
    </row>
    <row r="65" spans="2:3" ht="6" customHeight="1" x14ac:dyDescent="0.35"/>
    <row r="66" spans="2:3" ht="43.5" x14ac:dyDescent="0.35">
      <c r="C66" s="19" t="s">
        <v>573</v>
      </c>
    </row>
    <row r="67" spans="2:3" ht="10" customHeight="1" x14ac:dyDescent="0.35"/>
    <row r="68" spans="2:3" ht="3" customHeight="1" x14ac:dyDescent="0.35">
      <c r="B68" s="21"/>
      <c r="C68" s="21"/>
    </row>
    <row r="69" spans="2:3" ht="12" customHeight="1" x14ac:dyDescent="0.35"/>
    <row r="70" spans="2:3" ht="101.5" x14ac:dyDescent="0.35">
      <c r="B70" s="18" t="s">
        <v>574</v>
      </c>
      <c r="C70" s="19" t="s">
        <v>575</v>
      </c>
    </row>
    <row r="71" spans="2:3" ht="6" customHeight="1" x14ac:dyDescent="0.35"/>
    <row r="72" spans="2:3" ht="145" x14ac:dyDescent="0.35">
      <c r="C72" s="19" t="s">
        <v>576</v>
      </c>
    </row>
    <row r="73" spans="2:3" ht="6" customHeight="1" x14ac:dyDescent="0.35"/>
    <row r="74" spans="2:3" ht="43.5" x14ac:dyDescent="0.35">
      <c r="C74" s="19" t="s">
        <v>577</v>
      </c>
    </row>
    <row r="75" spans="2:3" ht="10" customHeight="1" x14ac:dyDescent="0.35"/>
    <row r="76" spans="2:3" ht="3" customHeight="1" x14ac:dyDescent="0.35">
      <c r="B76" s="21"/>
      <c r="C76" s="21"/>
    </row>
    <row r="77" spans="2:3" ht="12" customHeight="1" x14ac:dyDescent="0.35"/>
    <row r="78" spans="2:3" ht="26" customHeight="1" x14ac:dyDescent="0.35">
      <c r="B78" s="36" t="s">
        <v>578</v>
      </c>
    </row>
    <row r="79" spans="2:3" ht="8" customHeight="1" x14ac:dyDescent="0.35"/>
    <row r="80" spans="2:3" ht="20" customHeight="1" x14ac:dyDescent="0.35">
      <c r="B80" s="27" t="s">
        <v>579</v>
      </c>
      <c r="C80" s="37" t="s">
        <v>580</v>
      </c>
    </row>
    <row r="81" spans="2:3" ht="116" x14ac:dyDescent="0.35">
      <c r="C81" s="19" t="s">
        <v>581</v>
      </c>
    </row>
    <row r="82" spans="2:3" ht="10" customHeight="1" x14ac:dyDescent="0.35"/>
    <row r="83" spans="2:3" ht="20" customHeight="1" x14ac:dyDescent="0.35">
      <c r="B83" s="27" t="s">
        <v>582</v>
      </c>
      <c r="C83" s="37" t="s">
        <v>583</v>
      </c>
    </row>
    <row r="84" spans="2:3" ht="116" x14ac:dyDescent="0.35">
      <c r="C84" s="19" t="s">
        <v>584</v>
      </c>
    </row>
    <row r="85" spans="2:3" ht="10" customHeight="1" x14ac:dyDescent="0.35"/>
    <row r="86" spans="2:3" ht="20" customHeight="1" x14ac:dyDescent="0.35">
      <c r="B86" s="27" t="s">
        <v>585</v>
      </c>
      <c r="C86" s="37" t="s">
        <v>586</v>
      </c>
    </row>
    <row r="87" spans="2:3" ht="130.5" x14ac:dyDescent="0.35">
      <c r="C87" s="19" t="s">
        <v>587</v>
      </c>
    </row>
    <row r="88" spans="2:3" ht="10" customHeight="1" x14ac:dyDescent="0.35"/>
    <row r="89" spans="2:3" ht="20" customHeight="1" x14ac:dyDescent="0.35">
      <c r="B89" s="27" t="s">
        <v>588</v>
      </c>
      <c r="C89" s="37" t="s">
        <v>589</v>
      </c>
    </row>
    <row r="90" spans="2:3" ht="130.5" x14ac:dyDescent="0.35">
      <c r="C90" s="19" t="s">
        <v>590</v>
      </c>
    </row>
    <row r="91" spans="2:3" ht="10" customHeight="1" x14ac:dyDescent="0.35"/>
    <row r="92" spans="2:3" ht="20" customHeight="1" x14ac:dyDescent="0.35">
      <c r="B92" s="27" t="s">
        <v>591</v>
      </c>
      <c r="C92" s="37" t="s">
        <v>592</v>
      </c>
    </row>
    <row r="93" spans="2:3" ht="116" x14ac:dyDescent="0.35">
      <c r="C93" s="19" t="s">
        <v>593</v>
      </c>
    </row>
    <row r="94" spans="2:3" ht="10" customHeight="1" x14ac:dyDescent="0.35"/>
    <row r="95" spans="2:3" ht="20" customHeight="1" x14ac:dyDescent="0.35">
      <c r="B95" s="27" t="s">
        <v>594</v>
      </c>
      <c r="C95" s="37" t="s">
        <v>595</v>
      </c>
    </row>
    <row r="96" spans="2:3" ht="116" x14ac:dyDescent="0.35">
      <c r="C96" s="19" t="s">
        <v>596</v>
      </c>
    </row>
    <row r="97" spans="2:3" ht="10" customHeight="1" x14ac:dyDescent="0.35"/>
    <row r="98" spans="2:3" ht="20" customHeight="1" x14ac:dyDescent="0.35">
      <c r="B98" s="27" t="s">
        <v>597</v>
      </c>
      <c r="C98" s="37" t="s">
        <v>598</v>
      </c>
    </row>
    <row r="99" spans="2:3" ht="130.5" x14ac:dyDescent="0.35">
      <c r="C99" s="19" t="s">
        <v>599</v>
      </c>
    </row>
    <row r="100" spans="2:3" ht="10" customHeight="1" x14ac:dyDescent="0.35"/>
    <row r="101" spans="2:3" ht="20" customHeight="1" x14ac:dyDescent="0.35">
      <c r="B101" s="27" t="s">
        <v>600</v>
      </c>
      <c r="C101" s="37" t="s">
        <v>601</v>
      </c>
    </row>
    <row r="102" spans="2:3" ht="203" x14ac:dyDescent="0.35">
      <c r="C102" s="19" t="s">
        <v>602</v>
      </c>
    </row>
    <row r="103" spans="2:3" ht="10" customHeight="1" x14ac:dyDescent="0.35"/>
    <row r="106" spans="2:3" ht="32" customHeight="1" x14ac:dyDescent="0.35">
      <c r="B106" s="288" t="s">
        <v>523</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3285</v>
      </c>
      <c r="B1" s="230" t="s">
        <v>0</v>
      </c>
      <c r="C1" s="230" t="s">
        <v>762</v>
      </c>
      <c r="D1" s="230" t="s">
        <v>763</v>
      </c>
      <c r="E1" s="230" t="s">
        <v>768</v>
      </c>
      <c r="F1" s="230" t="s">
        <v>769</v>
      </c>
      <c r="G1" s="230" t="s">
        <v>770</v>
      </c>
      <c r="H1" s="230" t="s">
        <v>771</v>
      </c>
      <c r="I1" s="230" t="s">
        <v>772</v>
      </c>
      <c r="J1" s="230" t="s">
        <v>773</v>
      </c>
      <c r="K1" s="230" t="s">
        <v>774</v>
      </c>
      <c r="L1" s="230" t="s">
        <v>775</v>
      </c>
      <c r="M1" s="230" t="s">
        <v>776</v>
      </c>
      <c r="N1" s="230" t="s">
        <v>777</v>
      </c>
      <c r="O1" s="230" t="s">
        <v>778</v>
      </c>
      <c r="P1" s="230" t="s">
        <v>779</v>
      </c>
      <c r="Q1" s="230" t="s">
        <v>780</v>
      </c>
      <c r="R1" s="230" t="s">
        <v>781</v>
      </c>
      <c r="S1" s="230" t="s">
        <v>782</v>
      </c>
      <c r="T1" s="230" t="s">
        <v>783</v>
      </c>
      <c r="U1" s="230" t="s">
        <v>784</v>
      </c>
      <c r="V1" s="230" t="s">
        <v>785</v>
      </c>
      <c r="W1" s="230" t="s">
        <v>786</v>
      </c>
      <c r="X1" s="230" t="s">
        <v>787</v>
      </c>
      <c r="Y1" s="230" t="s">
        <v>788</v>
      </c>
      <c r="Z1" s="230" t="s">
        <v>789</v>
      </c>
      <c r="AA1" s="230" t="s">
        <v>790</v>
      </c>
      <c r="AB1" s="230" t="s">
        <v>791</v>
      </c>
      <c r="AC1" s="230" t="s">
        <v>792</v>
      </c>
      <c r="AD1" s="230" t="s">
        <v>793</v>
      </c>
      <c r="AE1" s="230" t="s">
        <v>794</v>
      </c>
      <c r="AF1" s="230" t="s">
        <v>795</v>
      </c>
      <c r="AG1" s="230" t="s">
        <v>796</v>
      </c>
      <c r="AH1" s="230" t="s">
        <v>797</v>
      </c>
      <c r="AI1" s="230" t="s">
        <v>798</v>
      </c>
      <c r="AJ1" s="230" t="s">
        <v>799</v>
      </c>
      <c r="AK1" s="230" t="s">
        <v>800</v>
      </c>
      <c r="AL1" s="230" t="s">
        <v>801</v>
      </c>
      <c r="AM1" s="230" t="s">
        <v>802</v>
      </c>
      <c r="AN1" s="230" t="s">
        <v>803</v>
      </c>
      <c r="AO1" s="230" t="s">
        <v>804</v>
      </c>
      <c r="AP1" s="230" t="s">
        <v>805</v>
      </c>
      <c r="AQ1" s="230" t="s">
        <v>806</v>
      </c>
      <c r="AR1" s="230" t="s">
        <v>807</v>
      </c>
      <c r="AS1" s="231" t="s">
        <v>808</v>
      </c>
    </row>
    <row r="2" spans="1:45" ht="60" customHeight="1" outlineLevel="1" x14ac:dyDescent="0.35">
      <c r="A2" s="223" t="s">
        <v>3286</v>
      </c>
      <c r="B2" s="210" t="s">
        <v>3287</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3286</v>
      </c>
      <c r="B3" s="211" t="s">
        <v>3288</v>
      </c>
      <c r="C3" s="212" t="s">
        <v>3289</v>
      </c>
      <c r="D3" s="214" t="s">
        <v>3290</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3286</v>
      </c>
      <c r="B4" s="211" t="s">
        <v>3291</v>
      </c>
      <c r="C4" s="212" t="s">
        <v>3292</v>
      </c>
      <c r="D4" s="214" t="s">
        <v>3293</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3286</v>
      </c>
      <c r="B5" s="211" t="s">
        <v>3294</v>
      </c>
      <c r="C5" s="212" t="s">
        <v>3295</v>
      </c>
      <c r="D5" s="214" t="s">
        <v>3296</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3286</v>
      </c>
      <c r="B6" s="211" t="s">
        <v>3297</v>
      </c>
      <c r="C6" s="212" t="s">
        <v>3298</v>
      </c>
      <c r="D6" s="214" t="s">
        <v>3299</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3286</v>
      </c>
      <c r="B7" s="211" t="s">
        <v>3300</v>
      </c>
      <c r="C7" s="212" t="s">
        <v>3301</v>
      </c>
      <c r="D7" s="214" t="s">
        <v>3302</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3286</v>
      </c>
      <c r="B8" s="211" t="s">
        <v>3303</v>
      </c>
      <c r="C8" s="212" t="s">
        <v>3304</v>
      </c>
      <c r="D8" s="214" t="s">
        <v>3305</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3286</v>
      </c>
      <c r="B9" s="211" t="s">
        <v>3306</v>
      </c>
      <c r="C9" s="212" t="s">
        <v>3307</v>
      </c>
      <c r="D9" s="214" t="s">
        <v>3308</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3286</v>
      </c>
      <c r="B10" s="211" t="s">
        <v>3309</v>
      </c>
      <c r="C10" s="212" t="s">
        <v>3310</v>
      </c>
      <c r="D10" s="214" t="s">
        <v>3311</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3286</v>
      </c>
      <c r="B11" s="211" t="s">
        <v>3312</v>
      </c>
      <c r="C11" s="212" t="s">
        <v>3313</v>
      </c>
      <c r="D11" s="214" t="s">
        <v>3314</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3286</v>
      </c>
      <c r="B12" s="211" t="s">
        <v>3315</v>
      </c>
      <c r="C12" s="212" t="s">
        <v>3316</v>
      </c>
      <c r="D12" s="214" t="s">
        <v>3317</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3286</v>
      </c>
      <c r="B13" s="211" t="s">
        <v>3318</v>
      </c>
      <c r="C13" s="212" t="s">
        <v>3319</v>
      </c>
      <c r="D13" s="214" t="s">
        <v>3320</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3286</v>
      </c>
      <c r="B14" s="211" t="s">
        <v>3321</v>
      </c>
      <c r="C14" s="212" t="s">
        <v>3322</v>
      </c>
      <c r="D14" s="214" t="s">
        <v>3323</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3286</v>
      </c>
      <c r="B15" s="211" t="s">
        <v>3324</v>
      </c>
      <c r="C15" s="212" t="s">
        <v>3325</v>
      </c>
      <c r="D15" s="214" t="s">
        <v>3326</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3286</v>
      </c>
      <c r="B16" s="211" t="s">
        <v>3327</v>
      </c>
      <c r="C16" s="212" t="s">
        <v>3328</v>
      </c>
      <c r="D16" s="214" t="s">
        <v>3329</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3286</v>
      </c>
      <c r="B17" s="211" t="s">
        <v>3330</v>
      </c>
      <c r="C17" s="212" t="s">
        <v>3331</v>
      </c>
      <c r="D17" s="214" t="s">
        <v>3332</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3286</v>
      </c>
      <c r="B18" s="211" t="s">
        <v>3333</v>
      </c>
      <c r="C18" s="212" t="s">
        <v>3334</v>
      </c>
      <c r="D18" s="214" t="s">
        <v>3335</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3286</v>
      </c>
      <c r="B19" s="211" t="s">
        <v>3336</v>
      </c>
      <c r="C19" s="212" t="s">
        <v>3337</v>
      </c>
      <c r="D19" s="214" t="s">
        <v>3338</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3286</v>
      </c>
      <c r="B20" s="211" t="s">
        <v>3339</v>
      </c>
      <c r="C20" s="212" t="s">
        <v>3340</v>
      </c>
      <c r="D20" s="214" t="s">
        <v>3341</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3286</v>
      </c>
      <c r="B21" s="211" t="s">
        <v>3342</v>
      </c>
      <c r="C21" s="212" t="s">
        <v>3343</v>
      </c>
      <c r="D21" s="214" t="s">
        <v>3344</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3286</v>
      </c>
      <c r="B22" s="211" t="s">
        <v>3345</v>
      </c>
      <c r="C22" s="212" t="s">
        <v>3346</v>
      </c>
      <c r="D22" s="214" t="s">
        <v>3347</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3286</v>
      </c>
      <c r="B23" s="211" t="s">
        <v>3348</v>
      </c>
      <c r="C23" s="212" t="s">
        <v>3349</v>
      </c>
      <c r="D23" s="214" t="s">
        <v>3350</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3286</v>
      </c>
      <c r="B24" s="211" t="s">
        <v>3351</v>
      </c>
      <c r="C24" s="212" t="s">
        <v>3352</v>
      </c>
      <c r="D24" s="214" t="s">
        <v>3353</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3286</v>
      </c>
      <c r="B25" s="211" t="s">
        <v>3354</v>
      </c>
      <c r="C25" s="212" t="s">
        <v>3355</v>
      </c>
      <c r="D25" s="214" t="s">
        <v>3356</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3286</v>
      </c>
      <c r="B26" s="211" t="s">
        <v>3357</v>
      </c>
      <c r="C26" s="212" t="s">
        <v>3358</v>
      </c>
      <c r="D26" s="214" t="s">
        <v>3359</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3286</v>
      </c>
      <c r="B27" s="211" t="s">
        <v>3360</v>
      </c>
      <c r="C27" s="212" t="s">
        <v>3361</v>
      </c>
      <c r="D27" s="214" t="s">
        <v>3362</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3286</v>
      </c>
      <c r="B28" s="211" t="s">
        <v>3363</v>
      </c>
      <c r="C28" s="212" t="s">
        <v>3364</v>
      </c>
      <c r="D28" s="214" t="s">
        <v>3365</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3286</v>
      </c>
      <c r="B29" s="211" t="s">
        <v>3366</v>
      </c>
      <c r="C29" s="212" t="s">
        <v>3367</v>
      </c>
      <c r="D29" s="214" t="s">
        <v>3368</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3286</v>
      </c>
      <c r="B30" s="211" t="s">
        <v>3369</v>
      </c>
      <c r="C30" s="212" t="s">
        <v>3370</v>
      </c>
      <c r="D30" s="214" t="s">
        <v>3371</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3286</v>
      </c>
      <c r="B31" s="211" t="s">
        <v>3372</v>
      </c>
      <c r="C31" s="212" t="s">
        <v>3373</v>
      </c>
      <c r="D31" s="214" t="s">
        <v>3374</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3286</v>
      </c>
      <c r="B32" s="211" t="s">
        <v>3375</v>
      </c>
      <c r="C32" s="212" t="s">
        <v>3376</v>
      </c>
      <c r="D32" s="214" t="s">
        <v>3377</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3286</v>
      </c>
      <c r="B33" s="211" t="s">
        <v>3378</v>
      </c>
      <c r="C33" s="212" t="s">
        <v>3379</v>
      </c>
      <c r="D33" s="214" t="s">
        <v>3380</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3286</v>
      </c>
      <c r="B34" s="211" t="s">
        <v>3381</v>
      </c>
      <c r="C34" s="212" t="s">
        <v>3382</v>
      </c>
      <c r="D34" s="214" t="s">
        <v>3383</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3286</v>
      </c>
      <c r="B35" s="211" t="s">
        <v>3384</v>
      </c>
      <c r="C35" s="212" t="s">
        <v>3385</v>
      </c>
      <c r="D35" s="214" t="s">
        <v>3386</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3286</v>
      </c>
      <c r="B36" s="211" t="s">
        <v>3387</v>
      </c>
      <c r="C36" s="212" t="s">
        <v>3388</v>
      </c>
      <c r="D36" s="214" t="s">
        <v>3389</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3286</v>
      </c>
      <c r="B37" s="211" t="s">
        <v>3390</v>
      </c>
      <c r="C37" s="212" t="s">
        <v>3391</v>
      </c>
      <c r="D37" s="214" t="s">
        <v>3392</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3286</v>
      </c>
      <c r="B38" s="211" t="s">
        <v>3393</v>
      </c>
      <c r="C38" s="212" t="s">
        <v>3394</v>
      </c>
      <c r="D38" s="214" t="s">
        <v>3395</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3286</v>
      </c>
      <c r="B39" s="211" t="s">
        <v>3396</v>
      </c>
      <c r="C39" s="212" t="s">
        <v>3397</v>
      </c>
      <c r="D39" s="214" t="s">
        <v>3398</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3399</v>
      </c>
      <c r="B40" s="210" t="s">
        <v>3400</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3399</v>
      </c>
      <c r="B41" s="211" t="s">
        <v>3401</v>
      </c>
      <c r="C41" s="212" t="s">
        <v>3402</v>
      </c>
      <c r="D41" s="214" t="s">
        <v>3403</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3399</v>
      </c>
      <c r="B42" s="211" t="s">
        <v>3404</v>
      </c>
      <c r="C42" s="212" t="s">
        <v>3405</v>
      </c>
      <c r="D42" s="214" t="s">
        <v>3406</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3399</v>
      </c>
      <c r="B43" s="211" t="s">
        <v>3407</v>
      </c>
      <c r="C43" s="212" t="s">
        <v>3408</v>
      </c>
      <c r="D43" s="214" t="s">
        <v>3409</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3399</v>
      </c>
      <c r="B44" s="211" t="s">
        <v>3410</v>
      </c>
      <c r="C44" s="212" t="s">
        <v>3411</v>
      </c>
      <c r="D44" s="214" t="s">
        <v>3412</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3399</v>
      </c>
      <c r="B45" s="211" t="s">
        <v>3413</v>
      </c>
      <c r="C45" s="212" t="s">
        <v>3414</v>
      </c>
      <c r="D45" s="214" t="s">
        <v>3415</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3399</v>
      </c>
      <c r="B46" s="211" t="s">
        <v>3416</v>
      </c>
      <c r="C46" s="212" t="s">
        <v>3417</v>
      </c>
      <c r="D46" s="214" t="s">
        <v>3418</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3399</v>
      </c>
      <c r="B47" s="211" t="s">
        <v>3419</v>
      </c>
      <c r="C47" s="212" t="s">
        <v>3420</v>
      </c>
      <c r="D47" s="214" t="s">
        <v>3421</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3399</v>
      </c>
      <c r="B48" s="211" t="s">
        <v>3422</v>
      </c>
      <c r="C48" s="212" t="s">
        <v>3423</v>
      </c>
      <c r="D48" s="214" t="s">
        <v>3424</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3425</v>
      </c>
      <c r="B49" s="210" t="s">
        <v>3426</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3425</v>
      </c>
      <c r="B50" s="211" t="s">
        <v>3427</v>
      </c>
      <c r="C50" s="212" t="s">
        <v>3428</v>
      </c>
      <c r="D50" s="214" t="s">
        <v>3429</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3425</v>
      </c>
      <c r="B51" s="211" t="s">
        <v>3430</v>
      </c>
      <c r="C51" s="212" t="s">
        <v>3431</v>
      </c>
      <c r="D51" s="214" t="s">
        <v>3432</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3425</v>
      </c>
      <c r="B52" s="211" t="s">
        <v>3433</v>
      </c>
      <c r="C52" s="212" t="s">
        <v>3434</v>
      </c>
      <c r="D52" s="214" t="s">
        <v>3435</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3425</v>
      </c>
      <c r="B53" s="211" t="s">
        <v>3436</v>
      </c>
      <c r="C53" s="212" t="s">
        <v>3437</v>
      </c>
      <c r="D53" s="214" t="s">
        <v>3438</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3425</v>
      </c>
      <c r="B54" s="211" t="s">
        <v>3439</v>
      </c>
      <c r="C54" s="212" t="s">
        <v>3440</v>
      </c>
      <c r="D54" s="214" t="s">
        <v>3441</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3425</v>
      </c>
      <c r="B55" s="211" t="s">
        <v>3442</v>
      </c>
      <c r="C55" s="212" t="s">
        <v>3443</v>
      </c>
      <c r="D55" s="214" t="s">
        <v>3444</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3425</v>
      </c>
      <c r="B56" s="211" t="s">
        <v>3445</v>
      </c>
      <c r="C56" s="212" t="s">
        <v>3446</v>
      </c>
      <c r="D56" s="214" t="s">
        <v>3447</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3425</v>
      </c>
      <c r="B57" s="211" t="s">
        <v>3448</v>
      </c>
      <c r="C57" s="212" t="s">
        <v>3449</v>
      </c>
      <c r="D57" s="214" t="s">
        <v>3450</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3425</v>
      </c>
      <c r="B58" s="211" t="s">
        <v>3451</v>
      </c>
      <c r="C58" s="212" t="s">
        <v>3452</v>
      </c>
      <c r="D58" s="214" t="s">
        <v>3453</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3425</v>
      </c>
      <c r="B59" s="211" t="s">
        <v>3454</v>
      </c>
      <c r="C59" s="212" t="s">
        <v>3455</v>
      </c>
      <c r="D59" s="214" t="s">
        <v>3456</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3425</v>
      </c>
      <c r="B60" s="211" t="s">
        <v>3457</v>
      </c>
      <c r="C60" s="212" t="s">
        <v>3458</v>
      </c>
      <c r="D60" s="214" t="s">
        <v>3459</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3425</v>
      </c>
      <c r="B61" s="211" t="s">
        <v>3460</v>
      </c>
      <c r="C61" s="212" t="s">
        <v>3461</v>
      </c>
      <c r="D61" s="214" t="s">
        <v>3462</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3425</v>
      </c>
      <c r="B62" s="211" t="s">
        <v>3463</v>
      </c>
      <c r="C62" s="212" t="s">
        <v>3464</v>
      </c>
      <c r="D62" s="214" t="s">
        <v>3465</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3425</v>
      </c>
      <c r="B63" s="211" t="s">
        <v>3466</v>
      </c>
      <c r="C63" s="212" t="s">
        <v>3467</v>
      </c>
      <c r="D63" s="214" t="s">
        <v>3468</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3469</v>
      </c>
      <c r="B64" s="210" t="s">
        <v>3470</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3469</v>
      </c>
      <c r="B65" s="211" t="s">
        <v>3471</v>
      </c>
      <c r="C65" s="212" t="s">
        <v>3472</v>
      </c>
      <c r="D65" s="214" t="s">
        <v>3473</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3469</v>
      </c>
      <c r="B66" s="211" t="s">
        <v>3474</v>
      </c>
      <c r="C66" s="212" t="s">
        <v>3475</v>
      </c>
      <c r="D66" s="214" t="s">
        <v>3476</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3469</v>
      </c>
      <c r="B67" s="211" t="s">
        <v>3477</v>
      </c>
      <c r="C67" s="212" t="s">
        <v>3478</v>
      </c>
      <c r="D67" s="214" t="s">
        <v>3479</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3469</v>
      </c>
      <c r="B68" s="211" t="s">
        <v>3480</v>
      </c>
      <c r="C68" s="212" t="s">
        <v>3481</v>
      </c>
      <c r="D68" s="214" t="s">
        <v>3482</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3469</v>
      </c>
      <c r="B69" s="211" t="s">
        <v>3483</v>
      </c>
      <c r="C69" s="212" t="s">
        <v>3484</v>
      </c>
      <c r="D69" s="214" t="s">
        <v>3485</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3469</v>
      </c>
      <c r="B70" s="211" t="s">
        <v>3486</v>
      </c>
      <c r="C70" s="212" t="s">
        <v>3487</v>
      </c>
      <c r="D70" s="214" t="s">
        <v>3488</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3469</v>
      </c>
      <c r="B71" s="211" t="s">
        <v>3489</v>
      </c>
      <c r="C71" s="212" t="s">
        <v>3490</v>
      </c>
      <c r="D71" s="214" t="s">
        <v>3491</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3469</v>
      </c>
      <c r="B72" s="211" t="s">
        <v>3492</v>
      </c>
      <c r="C72" s="212" t="s">
        <v>3493</v>
      </c>
      <c r="D72" s="214" t="s">
        <v>3494</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3469</v>
      </c>
      <c r="B73" s="211" t="s">
        <v>3495</v>
      </c>
      <c r="C73" s="212" t="s">
        <v>3496</v>
      </c>
      <c r="D73" s="214" t="s">
        <v>3497</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3469</v>
      </c>
      <c r="B74" s="211" t="s">
        <v>3498</v>
      </c>
      <c r="C74" s="212" t="s">
        <v>3499</v>
      </c>
      <c r="D74" s="214" t="s">
        <v>3500</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3469</v>
      </c>
      <c r="B75" s="211" t="s">
        <v>3501</v>
      </c>
      <c r="C75" s="212" t="s">
        <v>3502</v>
      </c>
      <c r="D75" s="214" t="s">
        <v>3503</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3469</v>
      </c>
      <c r="B76" s="211" t="s">
        <v>3504</v>
      </c>
      <c r="C76" s="212" t="s">
        <v>3505</v>
      </c>
      <c r="D76" s="214" t="s">
        <v>3506</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3469</v>
      </c>
      <c r="B77" s="211" t="s">
        <v>3507</v>
      </c>
      <c r="C77" s="212" t="s">
        <v>3508</v>
      </c>
      <c r="D77" s="214" t="s">
        <v>3509</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3469</v>
      </c>
      <c r="B78" s="211" t="s">
        <v>3510</v>
      </c>
      <c r="C78" s="212" t="s">
        <v>3511</v>
      </c>
      <c r="D78" s="214" t="s">
        <v>3512</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3469</v>
      </c>
      <c r="B79" s="211" t="s">
        <v>3513</v>
      </c>
      <c r="C79" s="212" t="s">
        <v>3514</v>
      </c>
      <c r="D79" s="214" t="s">
        <v>3515</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3469</v>
      </c>
      <c r="B80" s="211" t="s">
        <v>3516</v>
      </c>
      <c r="C80" s="212" t="s">
        <v>3517</v>
      </c>
      <c r="D80" s="214" t="s">
        <v>3518</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3469</v>
      </c>
      <c r="B81" s="211" t="s">
        <v>3519</v>
      </c>
      <c r="C81" s="212" t="s">
        <v>3520</v>
      </c>
      <c r="D81" s="214" t="s">
        <v>3521</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3469</v>
      </c>
      <c r="B82" s="211" t="s">
        <v>3522</v>
      </c>
      <c r="C82" s="212" t="s">
        <v>3523</v>
      </c>
      <c r="D82" s="214" t="s">
        <v>3524</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3469</v>
      </c>
      <c r="B83" s="211" t="s">
        <v>3525</v>
      </c>
      <c r="C83" s="212" t="s">
        <v>3526</v>
      </c>
      <c r="D83" s="214" t="s">
        <v>3527</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3469</v>
      </c>
      <c r="B84" s="211" t="s">
        <v>3528</v>
      </c>
      <c r="C84" s="212" t="s">
        <v>3529</v>
      </c>
      <c r="D84" s="214" t="s">
        <v>3530</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3469</v>
      </c>
      <c r="B85" s="211" t="s">
        <v>3531</v>
      </c>
      <c r="C85" s="212" t="s">
        <v>3532</v>
      </c>
      <c r="D85" s="214" t="s">
        <v>3533</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3469</v>
      </c>
      <c r="B86" s="211" t="s">
        <v>3534</v>
      </c>
      <c r="C86" s="212" t="s">
        <v>3535</v>
      </c>
      <c r="D86" s="214" t="s">
        <v>3536</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3469</v>
      </c>
      <c r="B87" s="211" t="s">
        <v>3537</v>
      </c>
      <c r="C87" s="212" t="s">
        <v>3538</v>
      </c>
      <c r="D87" s="214" t="s">
        <v>3539</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3469</v>
      </c>
      <c r="B88" s="211" t="s">
        <v>3540</v>
      </c>
      <c r="C88" s="212" t="s">
        <v>3541</v>
      </c>
      <c r="D88" s="214" t="s">
        <v>3542</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3469</v>
      </c>
      <c r="B89" s="211" t="s">
        <v>3543</v>
      </c>
      <c r="C89" s="212" t="s">
        <v>3544</v>
      </c>
      <c r="D89" s="214" t="s">
        <v>3545</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3469</v>
      </c>
      <c r="B90" s="211" t="s">
        <v>3546</v>
      </c>
      <c r="C90" s="212" t="s">
        <v>3547</v>
      </c>
      <c r="D90" s="214" t="s">
        <v>3548</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3469</v>
      </c>
      <c r="B91" s="211" t="s">
        <v>3549</v>
      </c>
      <c r="C91" s="212" t="s">
        <v>3550</v>
      </c>
      <c r="D91" s="214" t="s">
        <v>3551</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3469</v>
      </c>
      <c r="B92" s="211" t="s">
        <v>3552</v>
      </c>
      <c r="C92" s="212" t="s">
        <v>3553</v>
      </c>
      <c r="D92" s="214" t="s">
        <v>3554</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3469</v>
      </c>
      <c r="B93" s="211" t="s">
        <v>3555</v>
      </c>
      <c r="C93" s="212" t="s">
        <v>3556</v>
      </c>
      <c r="D93" s="214" t="s">
        <v>3557</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3469</v>
      </c>
      <c r="B94" s="211" t="s">
        <v>3558</v>
      </c>
      <c r="C94" s="212" t="s">
        <v>3559</v>
      </c>
      <c r="D94" s="214" t="s">
        <v>3560</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3469</v>
      </c>
      <c r="B95" s="211" t="s">
        <v>3561</v>
      </c>
      <c r="C95" s="212" t="s">
        <v>3562</v>
      </c>
      <c r="D95" s="214" t="s">
        <v>3563</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3469</v>
      </c>
      <c r="B96" s="211" t="s">
        <v>3564</v>
      </c>
      <c r="C96" s="212" t="s">
        <v>3565</v>
      </c>
      <c r="D96" s="214" t="s">
        <v>3566</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3469</v>
      </c>
      <c r="B97" s="211" t="s">
        <v>3567</v>
      </c>
      <c r="C97" s="212" t="s">
        <v>3568</v>
      </c>
      <c r="D97" s="214" t="s">
        <v>3569</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3469</v>
      </c>
      <c r="B98" s="218" t="s">
        <v>3570</v>
      </c>
      <c r="C98" s="219" t="s">
        <v>3571</v>
      </c>
      <c r="D98" s="220" t="s">
        <v>3572</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523</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IFERROR(INDEX('Recommendations'!$G$2:$G$113, MATCH(F2,'Recommendations'!$A$2:$A$113,0))="Implemented", FALSE))</xm:f>
            <x14:dxf>
              <font>
                <color rgb="FF000000"/>
              </font>
              <fill>
                <patternFill>
                  <bgColor rgb="FF3C7D22"/>
                </patternFill>
              </fill>
            </x14:dxf>
          </x14:cfRule>
          <x14:cfRule type="expression" priority="2" id="{00000000-000E-0000-0900-000002000000}">
            <xm:f>AND(F2&lt;&gt;"", IFERROR(INDEX('Recommendations'!$G$2:$G$113, MATCH(F2,'Recommendations'!$A$2:$A$113,0))="Compensated", FALSE))</xm:f>
            <x14:dxf>
              <font>
                <color rgb="FF000000"/>
              </font>
              <fill>
                <patternFill>
                  <bgColor rgb="FFC6E0B4"/>
                </patternFill>
              </fill>
            </x14:dxf>
          </x14:cfRule>
          <x14:cfRule type="expression" priority="3" id="{00000000-000E-0000-0900-000003000000}">
            <xm:f>AND(F2&lt;&gt;"", IFERROR(INDEX('Recommendations'!$G$2:$G$113, MATCH(F2,'Recommendations'!$A$2:$A$113,0))="Testing", FALSE))</xm:f>
            <x14:dxf>
              <font>
                <color rgb="FF000000"/>
              </font>
              <fill>
                <patternFill>
                  <bgColor rgb="FFFFC000"/>
                </patternFill>
              </fill>
            </x14:dxf>
          </x14:cfRule>
          <x14:cfRule type="expression" priority="4" id="{00000000-000E-0000-0900-000004000000}">
            <xm:f>AND(F2&lt;&gt;"", IFERROR(INDEX('Recommendations'!$G$2:$G$113, MATCH(F2,'Recommendations'!$A$2:$A$113,0))="Failed", FALSE))</xm:f>
            <x14:dxf>
              <font>
                <color rgb="FF000000"/>
              </font>
              <fill>
                <patternFill>
                  <bgColor rgb="FFD82891"/>
                </patternFill>
              </fill>
            </x14:dxf>
          </x14:cfRule>
          <x14:cfRule type="expression" priority="5" id="{00000000-000E-0000-0900-000005000000}">
            <xm:f>AND(F2&lt;&gt;"", IFERROR(INDEX('Recommendations'!$G$2:$G$113, MATCH(F2,'Recommendations'!$A$2:$A$113,0))="Risk Accepted", FALSE))</xm:f>
            <x14:dxf>
              <font>
                <color rgb="FF000000"/>
              </font>
              <fill>
                <patternFill>
                  <bgColor rgb="FFD9D9D9"/>
                </patternFill>
              </fill>
            </x14:dxf>
          </x14:cfRule>
          <x14:cfRule type="expression" priority="6" id="{00000000-000E-0000-0900-000006000000}">
            <xm:f>AND(F2&lt;&gt;"", IFERROR(INDEX('Recommendations'!$G$2:$G$113, MATCH(F2,'Recommendations'!$A$2:$A$113,0))="N/A",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3573</v>
      </c>
      <c r="C1" s="253" t="s">
        <v>3574</v>
      </c>
      <c r="D1" s="253" t="s">
        <v>3575</v>
      </c>
      <c r="E1" s="253" t="s">
        <v>3576</v>
      </c>
      <c r="F1" s="253" t="s">
        <v>2402</v>
      </c>
      <c r="G1" s="253" t="s">
        <v>3577</v>
      </c>
      <c r="H1" s="253" t="s">
        <v>3578</v>
      </c>
      <c r="I1" s="253" t="s">
        <v>3579</v>
      </c>
      <c r="J1" s="253" t="s">
        <v>10</v>
      </c>
      <c r="K1" s="253" t="s">
        <v>768</v>
      </c>
      <c r="L1" s="253" t="s">
        <v>769</v>
      </c>
      <c r="M1" s="253" t="s">
        <v>770</v>
      </c>
      <c r="N1" s="253" t="s">
        <v>771</v>
      </c>
      <c r="O1" s="253" t="s">
        <v>772</v>
      </c>
      <c r="P1" s="253" t="s">
        <v>773</v>
      </c>
      <c r="Q1" s="253" t="s">
        <v>774</v>
      </c>
      <c r="R1" s="253" t="s">
        <v>775</v>
      </c>
      <c r="S1" s="253" t="s">
        <v>776</v>
      </c>
      <c r="T1" s="253" t="s">
        <v>777</v>
      </c>
      <c r="U1" s="253" t="s">
        <v>778</v>
      </c>
      <c r="V1" s="253" t="s">
        <v>779</v>
      </c>
      <c r="W1" s="253" t="s">
        <v>780</v>
      </c>
      <c r="X1" s="253" t="s">
        <v>781</v>
      </c>
      <c r="Y1" s="253" t="s">
        <v>782</v>
      </c>
      <c r="Z1" s="253" t="s">
        <v>783</v>
      </c>
      <c r="AA1" s="253" t="s">
        <v>784</v>
      </c>
      <c r="AB1" s="253" t="s">
        <v>785</v>
      </c>
      <c r="AC1" s="253" t="s">
        <v>786</v>
      </c>
      <c r="AD1" s="253" t="s">
        <v>787</v>
      </c>
      <c r="AE1" s="253" t="s">
        <v>788</v>
      </c>
      <c r="AF1" s="253" t="s">
        <v>789</v>
      </c>
      <c r="AG1" s="253" t="s">
        <v>790</v>
      </c>
      <c r="AH1" s="253" t="s">
        <v>791</v>
      </c>
      <c r="AI1" s="253" t="s">
        <v>792</v>
      </c>
      <c r="AJ1" s="253" t="s">
        <v>793</v>
      </c>
      <c r="AK1" s="253" t="s">
        <v>794</v>
      </c>
      <c r="AL1" s="253" t="s">
        <v>795</v>
      </c>
      <c r="AM1" s="253" t="s">
        <v>796</v>
      </c>
      <c r="AN1" s="253" t="s">
        <v>797</v>
      </c>
      <c r="AO1" s="253" t="s">
        <v>798</v>
      </c>
      <c r="AP1" s="253" t="s">
        <v>799</v>
      </c>
      <c r="AQ1" s="253" t="s">
        <v>800</v>
      </c>
      <c r="AR1" s="253" t="s">
        <v>801</v>
      </c>
      <c r="AS1" s="253" t="s">
        <v>802</v>
      </c>
      <c r="AT1" s="253" t="s">
        <v>803</v>
      </c>
      <c r="AU1" s="253" t="s">
        <v>804</v>
      </c>
      <c r="AV1" s="253" t="s">
        <v>805</v>
      </c>
      <c r="AW1" s="253" t="s">
        <v>806</v>
      </c>
      <c r="AX1" s="253" t="s">
        <v>807</v>
      </c>
      <c r="AY1" s="254" t="s">
        <v>808</v>
      </c>
    </row>
    <row r="2" spans="1:51" ht="60" customHeight="1" outlineLevel="1" x14ac:dyDescent="0.35">
      <c r="A2" s="244" t="s">
        <v>3580</v>
      </c>
      <c r="B2" s="232" t="s">
        <v>3581</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811</v>
      </c>
      <c r="B3" s="233" t="s">
        <v>3582</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3583</v>
      </c>
      <c r="B4" s="234" t="s">
        <v>3584</v>
      </c>
      <c r="C4" s="234" t="s">
        <v>3585</v>
      </c>
      <c r="D4" s="234" t="s">
        <v>3586</v>
      </c>
      <c r="E4" s="234" t="s">
        <v>3587</v>
      </c>
      <c r="F4" s="234" t="s">
        <v>19</v>
      </c>
      <c r="G4" s="234" t="s">
        <v>19</v>
      </c>
      <c r="H4" s="234" t="s">
        <v>3588</v>
      </c>
      <c r="I4" s="234" t="s">
        <v>19</v>
      </c>
      <c r="J4" s="234" t="s">
        <v>3589</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3590</v>
      </c>
      <c r="B5" s="234" t="s">
        <v>3591</v>
      </c>
      <c r="C5" s="234" t="s">
        <v>3592</v>
      </c>
      <c r="D5" s="234" t="s">
        <v>3593</v>
      </c>
      <c r="E5" s="234" t="s">
        <v>3594</v>
      </c>
      <c r="F5" s="234" t="s">
        <v>3595</v>
      </c>
      <c r="G5" s="234" t="s">
        <v>19</v>
      </c>
      <c r="H5" s="234" t="s">
        <v>3596</v>
      </c>
      <c r="I5" s="234" t="s">
        <v>19</v>
      </c>
      <c r="J5" s="234" t="s">
        <v>3597</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817</v>
      </c>
      <c r="B6" s="233" t="s">
        <v>3598</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3599</v>
      </c>
      <c r="B7" s="234" t="s">
        <v>3600</v>
      </c>
      <c r="C7" s="234" t="s">
        <v>3601</v>
      </c>
      <c r="D7" s="234" t="s">
        <v>3602</v>
      </c>
      <c r="E7" s="234" t="s">
        <v>3594</v>
      </c>
      <c r="F7" s="234" t="s">
        <v>3603</v>
      </c>
      <c r="G7" s="234" t="s">
        <v>19</v>
      </c>
      <c r="H7" s="234" t="s">
        <v>3604</v>
      </c>
      <c r="I7" s="234" t="s">
        <v>19</v>
      </c>
      <c r="J7" s="234" t="s">
        <v>3605</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3606</v>
      </c>
      <c r="B8" s="234" t="s">
        <v>3607</v>
      </c>
      <c r="C8" s="234" t="s">
        <v>3608</v>
      </c>
      <c r="D8" s="234" t="s">
        <v>3609</v>
      </c>
      <c r="E8" s="234" t="s">
        <v>19</v>
      </c>
      <c r="F8" s="234" t="s">
        <v>19</v>
      </c>
      <c r="G8" s="234" t="s">
        <v>19</v>
      </c>
      <c r="H8" s="234" t="s">
        <v>3610</v>
      </c>
      <c r="I8" s="234" t="s">
        <v>3611</v>
      </c>
      <c r="J8" s="234" t="s">
        <v>3612</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3613</v>
      </c>
      <c r="B9" s="234" t="s">
        <v>3614</v>
      </c>
      <c r="C9" s="234" t="s">
        <v>3615</v>
      </c>
      <c r="D9" s="234" t="s">
        <v>3616</v>
      </c>
      <c r="E9" s="234" t="s">
        <v>19</v>
      </c>
      <c r="F9" s="234" t="s">
        <v>19</v>
      </c>
      <c r="G9" s="234" t="s">
        <v>19</v>
      </c>
      <c r="H9" s="234" t="s">
        <v>3617</v>
      </c>
      <c r="I9" s="234" t="s">
        <v>3618</v>
      </c>
      <c r="J9" s="234" t="s">
        <v>3619</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3620</v>
      </c>
      <c r="B10" s="234" t="s">
        <v>3621</v>
      </c>
      <c r="C10" s="234" t="s">
        <v>3622</v>
      </c>
      <c r="D10" s="234" t="s">
        <v>3623</v>
      </c>
      <c r="E10" s="234" t="s">
        <v>19</v>
      </c>
      <c r="F10" s="234" t="s">
        <v>19</v>
      </c>
      <c r="G10" s="234" t="s">
        <v>19</v>
      </c>
      <c r="H10" s="234" t="s">
        <v>3624</v>
      </c>
      <c r="I10" s="234" t="s">
        <v>3625</v>
      </c>
      <c r="J10" s="234" t="s">
        <v>3626</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3627</v>
      </c>
      <c r="B11" s="234" t="s">
        <v>3628</v>
      </c>
      <c r="C11" s="234" t="s">
        <v>3629</v>
      </c>
      <c r="D11" s="234" t="s">
        <v>3630</v>
      </c>
      <c r="E11" s="234" t="s">
        <v>19</v>
      </c>
      <c r="F11" s="234" t="s">
        <v>19</v>
      </c>
      <c r="G11" s="234" t="s">
        <v>19</v>
      </c>
      <c r="H11" s="234" t="s">
        <v>3631</v>
      </c>
      <c r="I11" s="234" t="s">
        <v>19</v>
      </c>
      <c r="J11" s="234" t="s">
        <v>3632</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3633</v>
      </c>
      <c r="B12" s="234" t="s">
        <v>3634</v>
      </c>
      <c r="C12" s="234" t="s">
        <v>3635</v>
      </c>
      <c r="D12" s="234" t="s">
        <v>3636</v>
      </c>
      <c r="E12" s="234" t="s">
        <v>19</v>
      </c>
      <c r="F12" s="234" t="s">
        <v>19</v>
      </c>
      <c r="G12" s="234" t="s">
        <v>3637</v>
      </c>
      <c r="H12" s="234" t="s">
        <v>3638</v>
      </c>
      <c r="I12" s="234" t="s">
        <v>19</v>
      </c>
      <c r="J12" s="234" t="s">
        <v>3639</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3640</v>
      </c>
      <c r="B13" s="234" t="s">
        <v>3641</v>
      </c>
      <c r="C13" s="234" t="s">
        <v>3642</v>
      </c>
      <c r="D13" s="234" t="s">
        <v>3643</v>
      </c>
      <c r="E13" s="234" t="s">
        <v>19</v>
      </c>
      <c r="F13" s="234" t="s">
        <v>19</v>
      </c>
      <c r="G13" s="234" t="s">
        <v>19</v>
      </c>
      <c r="H13" s="234" t="s">
        <v>3644</v>
      </c>
      <c r="I13" s="234" t="s">
        <v>19</v>
      </c>
      <c r="J13" s="234" t="s">
        <v>3645</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3646</v>
      </c>
      <c r="B14" s="234" t="s">
        <v>3647</v>
      </c>
      <c r="C14" s="234" t="s">
        <v>3648</v>
      </c>
      <c r="D14" s="234" t="s">
        <v>3649</v>
      </c>
      <c r="E14" s="234" t="s">
        <v>19</v>
      </c>
      <c r="F14" s="234" t="s">
        <v>3650</v>
      </c>
      <c r="G14" s="234" t="s">
        <v>19</v>
      </c>
      <c r="H14" s="234" t="s">
        <v>3651</v>
      </c>
      <c r="I14" s="234" t="s">
        <v>3652</v>
      </c>
      <c r="J14" s="234" t="s">
        <v>3653</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822</v>
      </c>
      <c r="B15" s="233" t="s">
        <v>3654</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3655</v>
      </c>
      <c r="B16" s="234" t="s">
        <v>3656</v>
      </c>
      <c r="C16" s="234" t="s">
        <v>3657</v>
      </c>
      <c r="D16" s="234" t="s">
        <v>3649</v>
      </c>
      <c r="E16" s="234" t="s">
        <v>19</v>
      </c>
      <c r="F16" s="234" t="s">
        <v>3658</v>
      </c>
      <c r="G16" s="234" t="s">
        <v>19</v>
      </c>
      <c r="H16" s="234" t="s">
        <v>3659</v>
      </c>
      <c r="I16" s="234" t="s">
        <v>19</v>
      </c>
      <c r="J16" s="234" t="s">
        <v>3660</v>
      </c>
      <c r="K16" s="237">
        <f>IF(COUNTIF(L16:AY16,"&lt;&gt;")=0,"",SUMPRODUCT(((Recommendations[ImplStatus]="Implemented")+(Recommendations[ImplStatus]="Compensated"))*ISNUMBER(MATCH(Recommendations[Id],L16:AY16,0)))/COUNTIF(L16:AY16,"&lt;&gt;"))</f>
        <v>0</v>
      </c>
      <c r="L16" s="240" t="s">
        <v>466</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3661</v>
      </c>
      <c r="B17" s="234" t="s">
        <v>3662</v>
      </c>
      <c r="C17" s="234" t="s">
        <v>3663</v>
      </c>
      <c r="D17" s="234" t="s">
        <v>3664</v>
      </c>
      <c r="E17" s="234" t="s">
        <v>19</v>
      </c>
      <c r="F17" s="234" t="s">
        <v>3658</v>
      </c>
      <c r="G17" s="234" t="s">
        <v>19</v>
      </c>
      <c r="H17" s="234" t="s">
        <v>3665</v>
      </c>
      <c r="I17" s="234" t="s">
        <v>19</v>
      </c>
      <c r="J17" s="234" t="s">
        <v>3666</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3667</v>
      </c>
      <c r="B18" s="234" t="s">
        <v>3668</v>
      </c>
      <c r="C18" s="234" t="s">
        <v>3669</v>
      </c>
      <c r="D18" s="234" t="s">
        <v>19</v>
      </c>
      <c r="E18" s="234" t="s">
        <v>19</v>
      </c>
      <c r="F18" s="234" t="s">
        <v>19</v>
      </c>
      <c r="G18" s="234" t="s">
        <v>19</v>
      </c>
      <c r="H18" s="234" t="s">
        <v>3670</v>
      </c>
      <c r="I18" s="234" t="s">
        <v>19</v>
      </c>
      <c r="J18" s="234" t="s">
        <v>3671</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827</v>
      </c>
      <c r="B19" s="233" t="s">
        <v>3672</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3673</v>
      </c>
      <c r="B20" s="234" t="s">
        <v>3674</v>
      </c>
      <c r="C20" s="234" t="s">
        <v>3675</v>
      </c>
      <c r="D20" s="234" t="s">
        <v>3676</v>
      </c>
      <c r="E20" s="234" t="s">
        <v>19</v>
      </c>
      <c r="F20" s="234" t="s">
        <v>3677</v>
      </c>
      <c r="G20" s="234" t="s">
        <v>19</v>
      </c>
      <c r="H20" s="234" t="s">
        <v>3678</v>
      </c>
      <c r="I20" s="234" t="s">
        <v>19</v>
      </c>
      <c r="J20" s="234" t="s">
        <v>3679</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3680</v>
      </c>
      <c r="B21" s="234" t="s">
        <v>3681</v>
      </c>
      <c r="C21" s="234" t="s">
        <v>3682</v>
      </c>
      <c r="D21" s="234" t="s">
        <v>3683</v>
      </c>
      <c r="E21" s="234" t="s">
        <v>3684</v>
      </c>
      <c r="F21" s="234" t="s">
        <v>19</v>
      </c>
      <c r="G21" s="234" t="s">
        <v>19</v>
      </c>
      <c r="H21" s="234" t="s">
        <v>3685</v>
      </c>
      <c r="I21" s="234" t="s">
        <v>3686</v>
      </c>
      <c r="J21" s="234" t="s">
        <v>3687</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3688</v>
      </c>
      <c r="B22" s="234" t="s">
        <v>3689</v>
      </c>
      <c r="C22" s="234" t="s">
        <v>3690</v>
      </c>
      <c r="D22" s="234" t="s">
        <v>3691</v>
      </c>
      <c r="E22" s="234" t="s">
        <v>19</v>
      </c>
      <c r="F22" s="234" t="s">
        <v>3692</v>
      </c>
      <c r="G22" s="234" t="s">
        <v>19</v>
      </c>
      <c r="H22" s="234" t="s">
        <v>3693</v>
      </c>
      <c r="I22" s="234" t="s">
        <v>19</v>
      </c>
      <c r="J22" s="234" t="s">
        <v>3694</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3695</v>
      </c>
      <c r="B23" s="234" t="s">
        <v>3696</v>
      </c>
      <c r="C23" s="234" t="s">
        <v>3697</v>
      </c>
      <c r="D23" s="234" t="s">
        <v>3698</v>
      </c>
      <c r="E23" s="234" t="s">
        <v>19</v>
      </c>
      <c r="F23" s="234" t="s">
        <v>19</v>
      </c>
      <c r="G23" s="234" t="s">
        <v>19</v>
      </c>
      <c r="H23" s="234" t="s">
        <v>3699</v>
      </c>
      <c r="I23" s="234" t="s">
        <v>3700</v>
      </c>
      <c r="J23" s="234" t="s">
        <v>3701</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3702</v>
      </c>
      <c r="B24" s="234" t="s">
        <v>3703</v>
      </c>
      <c r="C24" s="234" t="s">
        <v>3704</v>
      </c>
      <c r="D24" s="234" t="s">
        <v>3698</v>
      </c>
      <c r="E24" s="234" t="s">
        <v>19</v>
      </c>
      <c r="F24" s="234" t="s">
        <v>3705</v>
      </c>
      <c r="G24" s="234" t="s">
        <v>19</v>
      </c>
      <c r="H24" s="234" t="s">
        <v>3706</v>
      </c>
      <c r="I24" s="234" t="s">
        <v>19</v>
      </c>
      <c r="J24" s="234" t="s">
        <v>3707</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831</v>
      </c>
      <c r="B25" s="233" t="s">
        <v>3708</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3709</v>
      </c>
      <c r="B26" s="234" t="s">
        <v>3710</v>
      </c>
      <c r="C26" s="234" t="s">
        <v>3711</v>
      </c>
      <c r="D26" s="234" t="s">
        <v>3712</v>
      </c>
      <c r="E26" s="234" t="s">
        <v>19</v>
      </c>
      <c r="F26" s="234" t="s">
        <v>3713</v>
      </c>
      <c r="G26" s="234" t="s">
        <v>19</v>
      </c>
      <c r="H26" s="234" t="s">
        <v>3714</v>
      </c>
      <c r="I26" s="234" t="s">
        <v>19</v>
      </c>
      <c r="J26" s="234" t="s">
        <v>3715</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3716</v>
      </c>
      <c r="B27" s="232" t="s">
        <v>3717</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837</v>
      </c>
      <c r="B28" s="233" t="s">
        <v>3718</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3719</v>
      </c>
      <c r="B29" s="234" t="s">
        <v>3720</v>
      </c>
      <c r="C29" s="234" t="s">
        <v>3721</v>
      </c>
      <c r="D29" s="234" t="s">
        <v>3722</v>
      </c>
      <c r="E29" s="234" t="s">
        <v>3723</v>
      </c>
      <c r="F29" s="234" t="s">
        <v>19</v>
      </c>
      <c r="G29" s="234" t="s">
        <v>19</v>
      </c>
      <c r="H29" s="234" t="s">
        <v>3724</v>
      </c>
      <c r="I29" s="234" t="s">
        <v>19</v>
      </c>
      <c r="J29" s="234" t="s">
        <v>3725</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3726</v>
      </c>
      <c r="B30" s="234" t="s">
        <v>3727</v>
      </c>
      <c r="C30" s="234" t="s">
        <v>3592</v>
      </c>
      <c r="D30" s="234" t="s">
        <v>3593</v>
      </c>
      <c r="E30" s="234" t="s">
        <v>19</v>
      </c>
      <c r="F30" s="234" t="s">
        <v>3595</v>
      </c>
      <c r="G30" s="234" t="s">
        <v>19</v>
      </c>
      <c r="H30" s="234" t="s">
        <v>3728</v>
      </c>
      <c r="I30" s="234" t="s">
        <v>19</v>
      </c>
      <c r="J30" s="234" t="s">
        <v>3729</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842</v>
      </c>
      <c r="B31" s="233" t="s">
        <v>3730</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3731</v>
      </c>
      <c r="B32" s="234" t="s">
        <v>3732</v>
      </c>
      <c r="C32" s="234" t="s">
        <v>3733</v>
      </c>
      <c r="D32" s="234" t="s">
        <v>3734</v>
      </c>
      <c r="E32" s="234" t="s">
        <v>19</v>
      </c>
      <c r="F32" s="234" t="s">
        <v>19</v>
      </c>
      <c r="G32" s="234" t="s">
        <v>3735</v>
      </c>
      <c r="H32" s="234" t="s">
        <v>3736</v>
      </c>
      <c r="I32" s="234" t="s">
        <v>19</v>
      </c>
      <c r="J32" s="234" t="s">
        <v>3737</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3738</v>
      </c>
      <c r="B33" s="234" t="s">
        <v>3739</v>
      </c>
      <c r="C33" s="234" t="s">
        <v>3740</v>
      </c>
      <c r="D33" s="234" t="s">
        <v>3741</v>
      </c>
      <c r="E33" s="234" t="s">
        <v>19</v>
      </c>
      <c r="F33" s="234" t="s">
        <v>3742</v>
      </c>
      <c r="G33" s="234" t="s">
        <v>19</v>
      </c>
      <c r="H33" s="234" t="s">
        <v>3743</v>
      </c>
      <c r="I33" s="234" t="s">
        <v>3744</v>
      </c>
      <c r="J33" s="234" t="s">
        <v>3745</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3746</v>
      </c>
      <c r="B34" s="234" t="s">
        <v>3747</v>
      </c>
      <c r="C34" s="234" t="s">
        <v>3748</v>
      </c>
      <c r="D34" s="234" t="s">
        <v>3749</v>
      </c>
      <c r="E34" s="234" t="s">
        <v>19</v>
      </c>
      <c r="F34" s="234" t="s">
        <v>19</v>
      </c>
      <c r="G34" s="234" t="s">
        <v>19</v>
      </c>
      <c r="H34" s="234" t="s">
        <v>3750</v>
      </c>
      <c r="I34" s="234" t="s">
        <v>19</v>
      </c>
      <c r="J34" s="234" t="s">
        <v>3751</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3752</v>
      </c>
      <c r="B35" s="234" t="s">
        <v>3753</v>
      </c>
      <c r="C35" s="234" t="s">
        <v>3754</v>
      </c>
      <c r="D35" s="234" t="s">
        <v>3755</v>
      </c>
      <c r="E35" s="234" t="s">
        <v>19</v>
      </c>
      <c r="F35" s="234" t="s">
        <v>3756</v>
      </c>
      <c r="G35" s="234" t="s">
        <v>19</v>
      </c>
      <c r="H35" s="234" t="s">
        <v>3757</v>
      </c>
      <c r="I35" s="234" t="s">
        <v>19</v>
      </c>
      <c r="J35" s="234" t="s">
        <v>3758</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3759</v>
      </c>
      <c r="B36" s="234" t="s">
        <v>3760</v>
      </c>
      <c r="C36" s="234" t="s">
        <v>3761</v>
      </c>
      <c r="D36" s="234" t="s">
        <v>3762</v>
      </c>
      <c r="E36" s="234" t="s">
        <v>19</v>
      </c>
      <c r="F36" s="234" t="s">
        <v>19</v>
      </c>
      <c r="G36" s="234" t="s">
        <v>3763</v>
      </c>
      <c r="H36" s="234" t="s">
        <v>3764</v>
      </c>
      <c r="I36" s="234" t="s">
        <v>19</v>
      </c>
      <c r="J36" s="234" t="s">
        <v>3765</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3766</v>
      </c>
      <c r="B37" s="234" t="s">
        <v>3767</v>
      </c>
      <c r="C37" s="234" t="s">
        <v>3768</v>
      </c>
      <c r="D37" s="234" t="s">
        <v>3769</v>
      </c>
      <c r="E37" s="234" t="s">
        <v>19</v>
      </c>
      <c r="F37" s="234" t="s">
        <v>3770</v>
      </c>
      <c r="G37" s="234" t="s">
        <v>3771</v>
      </c>
      <c r="H37" s="234" t="s">
        <v>3772</v>
      </c>
      <c r="I37" s="234" t="s">
        <v>19</v>
      </c>
      <c r="J37" s="234" t="s">
        <v>3773</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3774</v>
      </c>
      <c r="B38" s="234" t="s">
        <v>3775</v>
      </c>
      <c r="C38" s="234" t="s">
        <v>3776</v>
      </c>
      <c r="D38" s="234" t="s">
        <v>3777</v>
      </c>
      <c r="E38" s="234" t="s">
        <v>19</v>
      </c>
      <c r="F38" s="234" t="s">
        <v>3770</v>
      </c>
      <c r="G38" s="234" t="s">
        <v>3778</v>
      </c>
      <c r="H38" s="234" t="s">
        <v>3779</v>
      </c>
      <c r="I38" s="234" t="s">
        <v>3780</v>
      </c>
      <c r="J38" s="234" t="s">
        <v>3781</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846</v>
      </c>
      <c r="B39" s="233" t="s">
        <v>3782</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3783</v>
      </c>
      <c r="B40" s="234" t="s">
        <v>3784</v>
      </c>
      <c r="C40" s="234" t="s">
        <v>3785</v>
      </c>
      <c r="D40" s="234" t="s">
        <v>3786</v>
      </c>
      <c r="E40" s="234" t="s">
        <v>19</v>
      </c>
      <c r="F40" s="234" t="s">
        <v>19</v>
      </c>
      <c r="G40" s="234" t="s">
        <v>19</v>
      </c>
      <c r="H40" s="234" t="s">
        <v>3787</v>
      </c>
      <c r="I40" s="234" t="s">
        <v>3788</v>
      </c>
      <c r="J40" s="234" t="s">
        <v>3789</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3790</v>
      </c>
      <c r="B41" s="234" t="s">
        <v>3791</v>
      </c>
      <c r="C41" s="234" t="s">
        <v>3792</v>
      </c>
      <c r="D41" s="234" t="s">
        <v>19</v>
      </c>
      <c r="E41" s="234" t="s">
        <v>19</v>
      </c>
      <c r="F41" s="234" t="s">
        <v>19</v>
      </c>
      <c r="G41" s="234" t="s">
        <v>19</v>
      </c>
      <c r="H41" s="234" t="s">
        <v>3793</v>
      </c>
      <c r="I41" s="234" t="s">
        <v>19</v>
      </c>
      <c r="J41" s="234" t="s">
        <v>3794</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3795</v>
      </c>
      <c r="B42" s="232" t="s">
        <v>3796</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869</v>
      </c>
      <c r="B43" s="233" t="s">
        <v>3797</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3798</v>
      </c>
      <c r="B44" s="234" t="s">
        <v>3799</v>
      </c>
      <c r="C44" s="234" t="s">
        <v>3800</v>
      </c>
      <c r="D44" s="234" t="s">
        <v>3801</v>
      </c>
      <c r="E44" s="234" t="s">
        <v>3587</v>
      </c>
      <c r="F44" s="234" t="s">
        <v>19</v>
      </c>
      <c r="G44" s="234" t="s">
        <v>19</v>
      </c>
      <c r="H44" s="234" t="s">
        <v>3802</v>
      </c>
      <c r="I44" s="234" t="s">
        <v>19</v>
      </c>
      <c r="J44" s="234" t="s">
        <v>3803</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3804</v>
      </c>
      <c r="B45" s="234" t="s">
        <v>3805</v>
      </c>
      <c r="C45" s="234" t="s">
        <v>3806</v>
      </c>
      <c r="D45" s="234" t="s">
        <v>3593</v>
      </c>
      <c r="E45" s="234" t="s">
        <v>19</v>
      </c>
      <c r="F45" s="234" t="s">
        <v>3595</v>
      </c>
      <c r="G45" s="234" t="s">
        <v>19</v>
      </c>
      <c r="H45" s="234" t="s">
        <v>3807</v>
      </c>
      <c r="I45" s="234" t="s">
        <v>19</v>
      </c>
      <c r="J45" s="234" t="s">
        <v>3808</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875</v>
      </c>
      <c r="B46" s="233" t="s">
        <v>3809</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3810</v>
      </c>
      <c r="B47" s="234" t="s">
        <v>3811</v>
      </c>
      <c r="C47" s="234" t="s">
        <v>3812</v>
      </c>
      <c r="D47" s="234" t="s">
        <v>3813</v>
      </c>
      <c r="E47" s="234" t="s">
        <v>19</v>
      </c>
      <c r="F47" s="234" t="s">
        <v>3814</v>
      </c>
      <c r="G47" s="234" t="s">
        <v>3815</v>
      </c>
      <c r="H47" s="234" t="s">
        <v>3816</v>
      </c>
      <c r="I47" s="234" t="s">
        <v>3817</v>
      </c>
      <c r="J47" s="234" t="s">
        <v>3818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879</v>
      </c>
      <c r="B48" s="233" t="s">
        <v>3819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3820</v>
      </c>
      <c r="B49" s="234" t="s">
        <v>3821</v>
      </c>
      <c r="C49" s="234" t="s">
        <v>3822</v>
      </c>
      <c r="D49" s="234" t="s">
        <v>3823</v>
      </c>
      <c r="E49" s="234" t="s">
        <v>3824</v>
      </c>
      <c r="F49" s="234" t="s">
        <v>19</v>
      </c>
      <c r="G49" s="234" t="s">
        <v>19</v>
      </c>
      <c r="H49" s="234" t="s">
        <v>3825</v>
      </c>
      <c r="I49" s="234" t="s">
        <v>3826</v>
      </c>
      <c r="J49" s="234" t="s">
        <v>3827</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3828</v>
      </c>
      <c r="B50" s="234" t="s">
        <v>3829</v>
      </c>
      <c r="C50" s="234" t="s">
        <v>3830</v>
      </c>
      <c r="D50" s="234" t="s">
        <v>19</v>
      </c>
      <c r="E50" s="234" t="s">
        <v>3831</v>
      </c>
      <c r="F50" s="234" t="s">
        <v>3832</v>
      </c>
      <c r="G50" s="234" t="s">
        <v>19</v>
      </c>
      <c r="H50" s="234" t="s">
        <v>3825</v>
      </c>
      <c r="I50" s="234" t="s">
        <v>3833</v>
      </c>
      <c r="J50" s="234" t="s">
        <v>3834</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3835</v>
      </c>
      <c r="B51" s="234" t="s">
        <v>3836</v>
      </c>
      <c r="C51" s="234" t="s">
        <v>3837</v>
      </c>
      <c r="D51" s="234" t="s">
        <v>19</v>
      </c>
      <c r="E51" s="234" t="s">
        <v>19</v>
      </c>
      <c r="F51" s="234" t="s">
        <v>3838</v>
      </c>
      <c r="G51" s="234" t="s">
        <v>19</v>
      </c>
      <c r="H51" s="234" t="s">
        <v>3825</v>
      </c>
      <c r="I51" s="234" t="s">
        <v>3839</v>
      </c>
      <c r="J51" s="234" t="s">
        <v>3840</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3841</v>
      </c>
      <c r="B52" s="234" t="s">
        <v>3842</v>
      </c>
      <c r="C52" s="234" t="s">
        <v>3843</v>
      </c>
      <c r="D52" s="234" t="s">
        <v>19</v>
      </c>
      <c r="E52" s="234" t="s">
        <v>19</v>
      </c>
      <c r="F52" s="234" t="s">
        <v>3844</v>
      </c>
      <c r="G52" s="234" t="s">
        <v>19</v>
      </c>
      <c r="H52" s="234" t="s">
        <v>3825</v>
      </c>
      <c r="I52" s="234" t="s">
        <v>3845</v>
      </c>
      <c r="J52" s="234" t="s">
        <v>3846</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3847</v>
      </c>
      <c r="B53" s="234" t="s">
        <v>3848</v>
      </c>
      <c r="C53" s="234" t="s">
        <v>3849</v>
      </c>
      <c r="D53" s="234" t="s">
        <v>3850</v>
      </c>
      <c r="E53" s="234" t="s">
        <v>3851</v>
      </c>
      <c r="F53" s="234" t="s">
        <v>19</v>
      </c>
      <c r="G53" s="234" t="s">
        <v>19</v>
      </c>
      <c r="H53" s="234" t="s">
        <v>3852</v>
      </c>
      <c r="I53" s="234" t="s">
        <v>19</v>
      </c>
      <c r="J53" s="234" t="s">
        <v>3853</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3854</v>
      </c>
      <c r="B54" s="234" t="s">
        <v>3855</v>
      </c>
      <c r="C54" s="234" t="s">
        <v>3849</v>
      </c>
      <c r="D54" s="234" t="s">
        <v>3850</v>
      </c>
      <c r="E54" s="234" t="s">
        <v>19</v>
      </c>
      <c r="F54" s="234" t="s">
        <v>19</v>
      </c>
      <c r="G54" s="234" t="s">
        <v>19</v>
      </c>
      <c r="H54" s="234" t="s">
        <v>3856</v>
      </c>
      <c r="I54" s="234" t="s">
        <v>3857</v>
      </c>
      <c r="J54" s="234" t="s">
        <v>3858</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883</v>
      </c>
      <c r="B55" s="233" t="s">
        <v>3859</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3860</v>
      </c>
      <c r="B56" s="234" t="s">
        <v>3861</v>
      </c>
      <c r="C56" s="234" t="s">
        <v>3862</v>
      </c>
      <c r="D56" s="234" t="s">
        <v>3863</v>
      </c>
      <c r="E56" s="234" t="s">
        <v>3864</v>
      </c>
      <c r="F56" s="234" t="s">
        <v>19</v>
      </c>
      <c r="G56" s="234" t="s">
        <v>3865</v>
      </c>
      <c r="H56" s="234" t="s">
        <v>19</v>
      </c>
      <c r="I56" s="234" t="s">
        <v>19</v>
      </c>
      <c r="J56" s="234" t="s">
        <v>3866</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3867</v>
      </c>
      <c r="B57" s="234" t="s">
        <v>3868</v>
      </c>
      <c r="C57" s="234" t="s">
        <v>3869</v>
      </c>
      <c r="D57" s="234" t="s">
        <v>3870</v>
      </c>
      <c r="E57" s="234" t="s">
        <v>3871</v>
      </c>
      <c r="F57" s="234" t="s">
        <v>19</v>
      </c>
      <c r="G57" s="234" t="s">
        <v>3872</v>
      </c>
      <c r="H57" s="234" t="s">
        <v>3873</v>
      </c>
      <c r="I57" s="234" t="s">
        <v>19</v>
      </c>
      <c r="J57" s="234" t="s">
        <v>3874</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887</v>
      </c>
      <c r="B58" s="233" t="s">
        <v>3875</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3876</v>
      </c>
      <c r="B59" s="234" t="s">
        <v>3877</v>
      </c>
      <c r="C59" s="234" t="s">
        <v>3878</v>
      </c>
      <c r="D59" s="234" t="s">
        <v>3879</v>
      </c>
      <c r="E59" s="234" t="s">
        <v>19</v>
      </c>
      <c r="F59" s="234" t="s">
        <v>19</v>
      </c>
      <c r="G59" s="234" t="s">
        <v>3880</v>
      </c>
      <c r="H59" s="234" t="s">
        <v>3881</v>
      </c>
      <c r="I59" s="234" t="s">
        <v>3882</v>
      </c>
      <c r="J59" s="234" t="s">
        <v>3883</v>
      </c>
      <c r="K59" s="237">
        <f>IF(COUNTIF(L59:AY59,"&lt;&gt;")=0,"",SUMPRODUCT(((Recommendations[ImplStatus]="Implemented")+(Recommendations[ImplStatus]="Compensated"))*ISNUMBER(MATCH(Recommendations[Id],L59:AY59,0)))/COUNTIF(L59:AY59,"&lt;&gt;"))</f>
        <v>0</v>
      </c>
      <c r="L59" s="240" t="s">
        <v>461</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3884</v>
      </c>
      <c r="B60" s="234" t="s">
        <v>3885</v>
      </c>
      <c r="C60" s="234" t="s">
        <v>3886</v>
      </c>
      <c r="D60" s="234" t="s">
        <v>19</v>
      </c>
      <c r="E60" s="234" t="s">
        <v>3887</v>
      </c>
      <c r="F60" s="234" t="s">
        <v>3888</v>
      </c>
      <c r="G60" s="234" t="s">
        <v>19</v>
      </c>
      <c r="H60" s="234" t="s">
        <v>3889</v>
      </c>
      <c r="I60" s="234" t="s">
        <v>3890</v>
      </c>
      <c r="J60" s="234" t="s">
        <v>3891</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3892</v>
      </c>
      <c r="B61" s="234" t="s">
        <v>3893</v>
      </c>
      <c r="C61" s="234" t="s">
        <v>3894</v>
      </c>
      <c r="D61" s="234" t="s">
        <v>19</v>
      </c>
      <c r="E61" s="234" t="s">
        <v>19</v>
      </c>
      <c r="F61" s="234" t="s">
        <v>19</v>
      </c>
      <c r="G61" s="234" t="s">
        <v>3895</v>
      </c>
      <c r="H61" s="234" t="s">
        <v>3896</v>
      </c>
      <c r="I61" s="234" t="s">
        <v>3897</v>
      </c>
      <c r="J61" s="234" t="s">
        <v>3898</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3899</v>
      </c>
      <c r="B62" s="234" t="s">
        <v>3900</v>
      </c>
      <c r="C62" s="234" t="s">
        <v>3901</v>
      </c>
      <c r="D62" s="234" t="s">
        <v>3902</v>
      </c>
      <c r="E62" s="234" t="s">
        <v>19</v>
      </c>
      <c r="F62" s="234" t="s">
        <v>19</v>
      </c>
      <c r="G62" s="234" t="s">
        <v>19</v>
      </c>
      <c r="H62" s="234" t="s">
        <v>3903</v>
      </c>
      <c r="I62" s="234" t="s">
        <v>3904</v>
      </c>
      <c r="J62" s="234" t="s">
        <v>3905</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891</v>
      </c>
      <c r="B63" s="233" t="s">
        <v>3906</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3907</v>
      </c>
      <c r="B64" s="234" t="s">
        <v>3908</v>
      </c>
      <c r="C64" s="234" t="s">
        <v>3909</v>
      </c>
      <c r="D64" s="234" t="s">
        <v>3910</v>
      </c>
      <c r="E64" s="234" t="s">
        <v>19</v>
      </c>
      <c r="F64" s="234" t="s">
        <v>19</v>
      </c>
      <c r="G64" s="234" t="s">
        <v>3911</v>
      </c>
      <c r="H64" s="234" t="s">
        <v>3912</v>
      </c>
      <c r="I64" s="234" t="s">
        <v>3913</v>
      </c>
      <c r="J64" s="234" t="s">
        <v>3914</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3915</v>
      </c>
      <c r="B65" s="234" t="s">
        <v>3916</v>
      </c>
      <c r="C65" s="234" t="s">
        <v>3917</v>
      </c>
      <c r="D65" s="234" t="s">
        <v>3918</v>
      </c>
      <c r="E65" s="234" t="s">
        <v>19</v>
      </c>
      <c r="F65" s="234" t="s">
        <v>19</v>
      </c>
      <c r="G65" s="234" t="s">
        <v>19</v>
      </c>
      <c r="H65" s="234" t="s">
        <v>3919</v>
      </c>
      <c r="I65" s="234" t="s">
        <v>3920</v>
      </c>
      <c r="J65" s="234" t="s">
        <v>3921</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3922</v>
      </c>
      <c r="B66" s="234" t="s">
        <v>3923</v>
      </c>
      <c r="C66" s="234" t="s">
        <v>3924</v>
      </c>
      <c r="D66" s="234" t="s">
        <v>3925</v>
      </c>
      <c r="E66" s="234" t="s">
        <v>19</v>
      </c>
      <c r="F66" s="234" t="s">
        <v>19</v>
      </c>
      <c r="G66" s="234" t="s">
        <v>19</v>
      </c>
      <c r="H66" s="234" t="s">
        <v>3926</v>
      </c>
      <c r="I66" s="234" t="s">
        <v>3927</v>
      </c>
      <c r="J66" s="234" t="s">
        <v>3928</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3929</v>
      </c>
      <c r="B67" s="234" t="s">
        <v>3930</v>
      </c>
      <c r="C67" s="234" t="s">
        <v>3931</v>
      </c>
      <c r="D67" s="234" t="s">
        <v>3932</v>
      </c>
      <c r="E67" s="234" t="s">
        <v>19</v>
      </c>
      <c r="F67" s="234" t="s">
        <v>19</v>
      </c>
      <c r="G67" s="234" t="s">
        <v>19</v>
      </c>
      <c r="H67" s="234" t="s">
        <v>3933</v>
      </c>
      <c r="I67" s="234" t="s">
        <v>19</v>
      </c>
      <c r="J67" s="234" t="s">
        <v>3934</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3935</v>
      </c>
      <c r="B68" s="234" t="s">
        <v>3936</v>
      </c>
      <c r="C68" s="234" t="s">
        <v>3937</v>
      </c>
      <c r="D68" s="234" t="s">
        <v>19</v>
      </c>
      <c r="E68" s="234" t="s">
        <v>19</v>
      </c>
      <c r="F68" s="234" t="s">
        <v>19</v>
      </c>
      <c r="G68" s="234" t="s">
        <v>19</v>
      </c>
      <c r="H68" s="234" t="s">
        <v>3938</v>
      </c>
      <c r="I68" s="234" t="s">
        <v>19</v>
      </c>
      <c r="J68" s="234" t="s">
        <v>3939</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895</v>
      </c>
      <c r="B69" s="233" t="s">
        <v>3940</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3941</v>
      </c>
      <c r="B70" s="234" t="s">
        <v>3942</v>
      </c>
      <c r="C70" s="234" t="s">
        <v>3943</v>
      </c>
      <c r="D70" s="234" t="s">
        <v>19</v>
      </c>
      <c r="E70" s="234" t="s">
        <v>19</v>
      </c>
      <c r="F70" s="234" t="s">
        <v>19</v>
      </c>
      <c r="G70" s="234" t="s">
        <v>3944</v>
      </c>
      <c r="H70" s="234" t="s">
        <v>3945</v>
      </c>
      <c r="I70" s="234" t="s">
        <v>19</v>
      </c>
      <c r="J70" s="234" t="s">
        <v>3946</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3947</v>
      </c>
      <c r="B71" s="234" t="s">
        <v>3948</v>
      </c>
      <c r="C71" s="234" t="s">
        <v>3949</v>
      </c>
      <c r="D71" s="234" t="s">
        <v>19</v>
      </c>
      <c r="E71" s="234" t="s">
        <v>19</v>
      </c>
      <c r="F71" s="234" t="s">
        <v>19</v>
      </c>
      <c r="G71" s="234" t="s">
        <v>19</v>
      </c>
      <c r="H71" s="234" t="s">
        <v>3950</v>
      </c>
      <c r="I71" s="234" t="s">
        <v>19</v>
      </c>
      <c r="J71" s="234" t="s">
        <v>3951</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3952</v>
      </c>
      <c r="B72" s="234" t="s">
        <v>3953</v>
      </c>
      <c r="C72" s="234" t="s">
        <v>3954</v>
      </c>
      <c r="D72" s="234" t="s">
        <v>3955</v>
      </c>
      <c r="E72" s="234" t="s">
        <v>3956</v>
      </c>
      <c r="F72" s="234" t="s">
        <v>19</v>
      </c>
      <c r="G72" s="234" t="s">
        <v>19</v>
      </c>
      <c r="H72" s="234" t="s">
        <v>3957</v>
      </c>
      <c r="I72" s="234" t="s">
        <v>19</v>
      </c>
      <c r="J72" s="234" t="s">
        <v>3958</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3959</v>
      </c>
      <c r="B73" s="234" t="s">
        <v>3960</v>
      </c>
      <c r="C73" s="234" t="s">
        <v>3961</v>
      </c>
      <c r="D73" s="234" t="s">
        <v>3962</v>
      </c>
      <c r="E73" s="234" t="s">
        <v>3956</v>
      </c>
      <c r="F73" s="234" t="s">
        <v>19</v>
      </c>
      <c r="G73" s="234" t="s">
        <v>3963</v>
      </c>
      <c r="H73" s="234" t="s">
        <v>3964</v>
      </c>
      <c r="I73" s="234" t="s">
        <v>19</v>
      </c>
      <c r="J73" s="234" t="s">
        <v>3965</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3966</v>
      </c>
      <c r="B74" s="234" t="s">
        <v>3967</v>
      </c>
      <c r="C74" s="234" t="s">
        <v>3968</v>
      </c>
      <c r="D74" s="234" t="s">
        <v>3962</v>
      </c>
      <c r="E74" s="234" t="s">
        <v>3969</v>
      </c>
      <c r="F74" s="234" t="s">
        <v>19</v>
      </c>
      <c r="G74" s="234" t="s">
        <v>3970</v>
      </c>
      <c r="H74" s="234" t="s">
        <v>3971</v>
      </c>
      <c r="I74" s="234" t="s">
        <v>3972</v>
      </c>
      <c r="J74" s="234" t="s">
        <v>3973</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3974</v>
      </c>
      <c r="B75" s="234" t="s">
        <v>3975</v>
      </c>
      <c r="C75" s="234" t="s">
        <v>3976</v>
      </c>
      <c r="D75" s="234" t="s">
        <v>3977</v>
      </c>
      <c r="E75" s="234" t="s">
        <v>3969</v>
      </c>
      <c r="F75" s="234" t="s">
        <v>3978</v>
      </c>
      <c r="G75" s="234" t="s">
        <v>3979</v>
      </c>
      <c r="H75" s="234" t="s">
        <v>3980</v>
      </c>
      <c r="I75" s="234" t="s">
        <v>3981</v>
      </c>
      <c r="J75" s="234" t="s">
        <v>3982</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3983</v>
      </c>
      <c r="B76" s="234" t="s">
        <v>3984</v>
      </c>
      <c r="C76" s="234" t="s">
        <v>3985</v>
      </c>
      <c r="D76" s="234" t="s">
        <v>3986</v>
      </c>
      <c r="E76" s="234" t="s">
        <v>19</v>
      </c>
      <c r="F76" s="234" t="s">
        <v>19</v>
      </c>
      <c r="G76" s="234" t="s">
        <v>19</v>
      </c>
      <c r="H76" s="234" t="s">
        <v>3987</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3988</v>
      </c>
      <c r="B77" s="234" t="s">
        <v>3989</v>
      </c>
      <c r="C77" s="234" t="s">
        <v>3990</v>
      </c>
      <c r="D77" s="234" t="s">
        <v>19</v>
      </c>
      <c r="E77" s="234" t="s">
        <v>19</v>
      </c>
      <c r="F77" s="234" t="s">
        <v>19</v>
      </c>
      <c r="G77" s="234" t="s">
        <v>3991</v>
      </c>
      <c r="H77" s="234" t="s">
        <v>3992</v>
      </c>
      <c r="I77" s="234" t="s">
        <v>19</v>
      </c>
      <c r="J77" s="234" t="s">
        <v>3993</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3994</v>
      </c>
      <c r="B78" s="234" t="s">
        <v>3995</v>
      </c>
      <c r="C78" s="234" t="s">
        <v>3996</v>
      </c>
      <c r="D78" s="234" t="s">
        <v>19</v>
      </c>
      <c r="E78" s="234" t="s">
        <v>19</v>
      </c>
      <c r="F78" s="234" t="s">
        <v>19</v>
      </c>
      <c r="G78" s="234" t="s">
        <v>3997</v>
      </c>
      <c r="H78" s="234" t="s">
        <v>3998</v>
      </c>
      <c r="I78" s="234" t="s">
        <v>3999</v>
      </c>
      <c r="J78" s="234" t="s">
        <v>4000</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4001</v>
      </c>
      <c r="B79" s="232" t="s">
        <v>4002</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929</v>
      </c>
      <c r="B80" s="233" t="s">
        <v>4003</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4004</v>
      </c>
      <c r="B81" s="234" t="s">
        <v>4005</v>
      </c>
      <c r="C81" s="234" t="s">
        <v>4006</v>
      </c>
      <c r="D81" s="234" t="s">
        <v>3801</v>
      </c>
      <c r="E81" s="234" t="s">
        <v>4007</v>
      </c>
      <c r="F81" s="234" t="s">
        <v>19</v>
      </c>
      <c r="G81" s="234" t="s">
        <v>19</v>
      </c>
      <c r="H81" s="234" t="s">
        <v>4008</v>
      </c>
      <c r="I81" s="234" t="s">
        <v>19</v>
      </c>
      <c r="J81" s="234" t="s">
        <v>4009</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4010</v>
      </c>
      <c r="B82" s="234" t="s">
        <v>4011</v>
      </c>
      <c r="C82" s="234" t="s">
        <v>3592</v>
      </c>
      <c r="D82" s="234" t="s">
        <v>3593</v>
      </c>
      <c r="E82" s="234" t="s">
        <v>19</v>
      </c>
      <c r="F82" s="234" t="s">
        <v>3595</v>
      </c>
      <c r="G82" s="234" t="s">
        <v>19</v>
      </c>
      <c r="H82" s="234" t="s">
        <v>4012</v>
      </c>
      <c r="I82" s="234" t="s">
        <v>19</v>
      </c>
      <c r="J82" s="234" t="s">
        <v>4013</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934</v>
      </c>
      <c r="B83" s="233" t="s">
        <v>4014</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4015</v>
      </c>
      <c r="B84" s="234" t="s">
        <v>4016</v>
      </c>
      <c r="C84" s="234" t="s">
        <v>4017</v>
      </c>
      <c r="D84" s="234" t="s">
        <v>4018</v>
      </c>
      <c r="E84" s="234" t="s">
        <v>19</v>
      </c>
      <c r="F84" s="234" t="s">
        <v>4019</v>
      </c>
      <c r="G84" s="234" t="s">
        <v>4020</v>
      </c>
      <c r="H84" s="234" t="s">
        <v>4021</v>
      </c>
      <c r="I84" s="234" t="s">
        <v>4022</v>
      </c>
      <c r="J84" s="234" t="s">
        <v>4023</v>
      </c>
      <c r="K84" s="237">
        <f>IF(COUNTIF(L84:AY84,"&lt;&gt;")=0,"",SUMPRODUCT(((Recommendations[ImplStatus]="Implemented")+(Recommendations[ImplStatus]="Compensated"))*ISNUMBER(MATCH(Recommendations[Id],L84:AY84,0)))/COUNTIF(L84:AY84,"&lt;&gt;"))</f>
        <v>0</v>
      </c>
      <c r="L84" s="240" t="s">
        <v>125</v>
      </c>
      <c r="M84" s="240" t="s">
        <v>130</v>
      </c>
      <c r="N84" s="240" t="s">
        <v>135</v>
      </c>
      <c r="O84" s="240" t="s">
        <v>510</v>
      </c>
      <c r="P84" s="240" t="s">
        <v>515</v>
      </c>
      <c r="Q84" s="240" t="s">
        <v>519</v>
      </c>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4024</v>
      </c>
      <c r="B85" s="234" t="s">
        <v>4025</v>
      </c>
      <c r="C85" s="234" t="s">
        <v>4026</v>
      </c>
      <c r="D85" s="234" t="s">
        <v>4027</v>
      </c>
      <c r="E85" s="234" t="s">
        <v>19</v>
      </c>
      <c r="F85" s="234" t="s">
        <v>19</v>
      </c>
      <c r="G85" s="234" t="s">
        <v>19</v>
      </c>
      <c r="H85" s="234" t="s">
        <v>4028</v>
      </c>
      <c r="I85" s="234" t="s">
        <v>4029</v>
      </c>
      <c r="J85" s="234" t="s">
        <v>4030</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4031</v>
      </c>
      <c r="B86" s="234" t="s">
        <v>4032</v>
      </c>
      <c r="C86" s="234" t="s">
        <v>4033</v>
      </c>
      <c r="D86" s="234" t="s">
        <v>4034</v>
      </c>
      <c r="E86" s="234" t="s">
        <v>19</v>
      </c>
      <c r="F86" s="234" t="s">
        <v>19</v>
      </c>
      <c r="G86" s="234" t="s">
        <v>4035</v>
      </c>
      <c r="H86" s="234" t="s">
        <v>4036</v>
      </c>
      <c r="I86" s="234" t="s">
        <v>19</v>
      </c>
      <c r="J86" s="234" t="s">
        <v>4037</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4038</v>
      </c>
      <c r="B87" s="234" t="s">
        <v>4039</v>
      </c>
      <c r="C87" s="234" t="s">
        <v>4040</v>
      </c>
      <c r="D87" s="234" t="s">
        <v>4041</v>
      </c>
      <c r="E87" s="234" t="s">
        <v>19</v>
      </c>
      <c r="F87" s="234" t="s">
        <v>4042</v>
      </c>
      <c r="G87" s="234" t="s">
        <v>19</v>
      </c>
      <c r="H87" s="234" t="s">
        <v>4043</v>
      </c>
      <c r="I87" s="234" t="s">
        <v>4044</v>
      </c>
      <c r="J87" s="234" t="s">
        <v>4045</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4046</v>
      </c>
      <c r="B88" s="232" t="s">
        <v>4047</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981</v>
      </c>
      <c r="B89" s="233" t="s">
        <v>4048</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4049</v>
      </c>
      <c r="B90" s="234" t="s">
        <v>4050</v>
      </c>
      <c r="C90" s="234" t="s">
        <v>4051</v>
      </c>
      <c r="D90" s="234" t="s">
        <v>3801</v>
      </c>
      <c r="E90" s="234" t="s">
        <v>3587</v>
      </c>
      <c r="F90" s="234" t="s">
        <v>19</v>
      </c>
      <c r="G90" s="234" t="s">
        <v>19</v>
      </c>
      <c r="H90" s="234" t="s">
        <v>4052</v>
      </c>
      <c r="I90" s="234" t="s">
        <v>19</v>
      </c>
      <c r="J90" s="234" t="s">
        <v>4053</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4054</v>
      </c>
      <c r="B91" s="234" t="s">
        <v>4055</v>
      </c>
      <c r="C91" s="234" t="s">
        <v>4056</v>
      </c>
      <c r="D91" s="234" t="s">
        <v>3593</v>
      </c>
      <c r="E91" s="234" t="s">
        <v>19</v>
      </c>
      <c r="F91" s="234" t="s">
        <v>3595</v>
      </c>
      <c r="G91" s="234" t="s">
        <v>19</v>
      </c>
      <c r="H91" s="234" t="s">
        <v>4057</v>
      </c>
      <c r="I91" s="234" t="s">
        <v>19</v>
      </c>
      <c r="J91" s="234" t="s">
        <v>4058</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985</v>
      </c>
      <c r="B92" s="233" t="s">
        <v>4059</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4060</v>
      </c>
      <c r="B93" s="234" t="s">
        <v>4061</v>
      </c>
      <c r="C93" s="234" t="s">
        <v>4062</v>
      </c>
      <c r="D93" s="234" t="s">
        <v>4063</v>
      </c>
      <c r="E93" s="234" t="s">
        <v>4064</v>
      </c>
      <c r="F93" s="234" t="s">
        <v>19</v>
      </c>
      <c r="G93" s="234" t="s">
        <v>19</v>
      </c>
      <c r="H93" s="234" t="s">
        <v>4065</v>
      </c>
      <c r="I93" s="234" t="s">
        <v>19</v>
      </c>
      <c r="J93" s="234" t="s">
        <v>4066</v>
      </c>
      <c r="K93" s="237">
        <f>IF(COUNTIF(L93:AY93,"&lt;&gt;")=0,"",SUMPRODUCT(((Recommendations[ImplStatus]="Implemented")+(Recommendations[ImplStatus]="Compensated"))*ISNUMBER(MATCH(Recommendations[Id],L93:AY93,0)))/COUNTIF(L93:AY93,"&lt;&gt;"))</f>
        <v>0</v>
      </c>
      <c r="L93" s="240" t="s">
        <v>60</v>
      </c>
      <c r="M93" s="240" t="s">
        <v>382</v>
      </c>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4067</v>
      </c>
      <c r="B94" s="234" t="s">
        <v>4068</v>
      </c>
      <c r="C94" s="234" t="s">
        <v>4069</v>
      </c>
      <c r="D94" s="234" t="s">
        <v>4070</v>
      </c>
      <c r="E94" s="234" t="s">
        <v>19</v>
      </c>
      <c r="F94" s="234" t="s">
        <v>4071</v>
      </c>
      <c r="G94" s="234" t="s">
        <v>19</v>
      </c>
      <c r="H94" s="234" t="s">
        <v>4072</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4073</v>
      </c>
      <c r="B95" s="234" t="s">
        <v>4074</v>
      </c>
      <c r="C95" s="234" t="s">
        <v>4075</v>
      </c>
      <c r="D95" s="234" t="s">
        <v>4076</v>
      </c>
      <c r="E95" s="234" t="s">
        <v>19</v>
      </c>
      <c r="F95" s="234" t="s">
        <v>19</v>
      </c>
      <c r="G95" s="234" t="s">
        <v>19</v>
      </c>
      <c r="H95" s="234" t="s">
        <v>4077</v>
      </c>
      <c r="I95" s="234" t="s">
        <v>4078</v>
      </c>
      <c r="J95" s="234" t="s">
        <v>4079</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4080</v>
      </c>
      <c r="B96" s="234" t="s">
        <v>4081</v>
      </c>
      <c r="C96" s="234" t="s">
        <v>4082</v>
      </c>
      <c r="D96" s="234" t="s">
        <v>19</v>
      </c>
      <c r="E96" s="234" t="s">
        <v>19</v>
      </c>
      <c r="F96" s="234" t="s">
        <v>19</v>
      </c>
      <c r="G96" s="234" t="s">
        <v>19</v>
      </c>
      <c r="H96" s="234" t="s">
        <v>4083</v>
      </c>
      <c r="I96" s="234" t="s">
        <v>4029</v>
      </c>
      <c r="J96" s="234" t="s">
        <v>4084</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989</v>
      </c>
      <c r="B97" s="233" t="s">
        <v>4085</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4086</v>
      </c>
      <c r="B98" s="234" t="s">
        <v>4087</v>
      </c>
      <c r="C98" s="234" t="s">
        <v>4088</v>
      </c>
      <c r="D98" s="234" t="s">
        <v>4089</v>
      </c>
      <c r="E98" s="234" t="s">
        <v>19</v>
      </c>
      <c r="F98" s="234" t="s">
        <v>19</v>
      </c>
      <c r="G98" s="234" t="s">
        <v>19</v>
      </c>
      <c r="H98" s="234" t="s">
        <v>4090</v>
      </c>
      <c r="I98" s="234" t="s">
        <v>19</v>
      </c>
      <c r="J98" s="234" t="s">
        <v>4091</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4092</v>
      </c>
      <c r="B99" s="234" t="s">
        <v>4093</v>
      </c>
      <c r="C99" s="234" t="s">
        <v>4094</v>
      </c>
      <c r="D99" s="234" t="s">
        <v>4095</v>
      </c>
      <c r="E99" s="234" t="s">
        <v>4096</v>
      </c>
      <c r="F99" s="234" t="s">
        <v>19</v>
      </c>
      <c r="G99" s="234" t="s">
        <v>19</v>
      </c>
      <c r="H99" s="234" t="s">
        <v>4097</v>
      </c>
      <c r="I99" s="234" t="s">
        <v>19</v>
      </c>
      <c r="J99" s="234" t="s">
        <v>4098</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4099</v>
      </c>
      <c r="B100" s="234" t="s">
        <v>4100</v>
      </c>
      <c r="C100" s="234" t="s">
        <v>4101</v>
      </c>
      <c r="D100" s="234" t="s">
        <v>19</v>
      </c>
      <c r="E100" s="234" t="s">
        <v>19</v>
      </c>
      <c r="F100" s="234" t="s">
        <v>19</v>
      </c>
      <c r="G100" s="234" t="s">
        <v>19</v>
      </c>
      <c r="H100" s="234" t="s">
        <v>4102</v>
      </c>
      <c r="I100" s="234" t="s">
        <v>4103</v>
      </c>
      <c r="J100" s="234" t="s">
        <v>4104</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4105</v>
      </c>
      <c r="B101" s="234" t="s">
        <v>4106</v>
      </c>
      <c r="C101" s="234" t="s">
        <v>4107</v>
      </c>
      <c r="D101" s="234" t="s">
        <v>19</v>
      </c>
      <c r="E101" s="234" t="s">
        <v>19</v>
      </c>
      <c r="F101" s="234" t="s">
        <v>19</v>
      </c>
      <c r="G101" s="234" t="s">
        <v>19</v>
      </c>
      <c r="H101" s="234" t="s">
        <v>4108</v>
      </c>
      <c r="I101" s="234" t="s">
        <v>4029</v>
      </c>
      <c r="J101" s="234" t="s">
        <v>4109</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4110</v>
      </c>
      <c r="B102" s="234" t="s">
        <v>4111</v>
      </c>
      <c r="C102" s="234" t="s">
        <v>4112</v>
      </c>
      <c r="D102" s="234" t="s">
        <v>4113</v>
      </c>
      <c r="E102" s="234" t="s">
        <v>19</v>
      </c>
      <c r="F102" s="234" t="s">
        <v>19</v>
      </c>
      <c r="G102" s="234" t="s">
        <v>19</v>
      </c>
      <c r="H102" s="234" t="s">
        <v>4114</v>
      </c>
      <c r="I102" s="234" t="s">
        <v>19</v>
      </c>
      <c r="J102" s="234" t="s">
        <v>4115</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4116</v>
      </c>
      <c r="B103" s="234" t="s">
        <v>4117</v>
      </c>
      <c r="C103" s="234" t="s">
        <v>4118</v>
      </c>
      <c r="D103" s="234" t="s">
        <v>4113</v>
      </c>
      <c r="E103" s="234" t="s">
        <v>19</v>
      </c>
      <c r="F103" s="234" t="s">
        <v>4119</v>
      </c>
      <c r="G103" s="234" t="s">
        <v>19</v>
      </c>
      <c r="H103" s="234" t="s">
        <v>4120</v>
      </c>
      <c r="I103" s="234" t="s">
        <v>4121</v>
      </c>
      <c r="J103" s="234" t="s">
        <v>4122</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993</v>
      </c>
      <c r="B104" s="233" t="s">
        <v>4123</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4124</v>
      </c>
      <c r="B105" s="234" t="s">
        <v>4125</v>
      </c>
      <c r="C105" s="234" t="s">
        <v>4126</v>
      </c>
      <c r="D105" s="234" t="s">
        <v>4127</v>
      </c>
      <c r="E105" s="234" t="s">
        <v>4128</v>
      </c>
      <c r="F105" s="234" t="s">
        <v>19</v>
      </c>
      <c r="G105" s="234" t="s">
        <v>19</v>
      </c>
      <c r="H105" s="234" t="s">
        <v>4129</v>
      </c>
      <c r="I105" s="234" t="s">
        <v>4130</v>
      </c>
      <c r="J105" s="234" t="s">
        <v>4131</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4132</v>
      </c>
      <c r="B106" s="232" t="s">
        <v>4133</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1007</v>
      </c>
      <c r="B107" s="233" t="s">
        <v>4134</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4135</v>
      </c>
      <c r="B108" s="234" t="s">
        <v>4136</v>
      </c>
      <c r="C108" s="234" t="s">
        <v>4137</v>
      </c>
      <c r="D108" s="234" t="s">
        <v>3801</v>
      </c>
      <c r="E108" s="234" t="s">
        <v>3587</v>
      </c>
      <c r="F108" s="234" t="s">
        <v>19</v>
      </c>
      <c r="G108" s="234" t="s">
        <v>19</v>
      </c>
      <c r="H108" s="234" t="s">
        <v>4138</v>
      </c>
      <c r="I108" s="234" t="s">
        <v>19</v>
      </c>
      <c r="J108" s="234" t="s">
        <v>4139</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4140</v>
      </c>
      <c r="B109" s="234" t="s">
        <v>4141</v>
      </c>
      <c r="C109" s="234" t="s">
        <v>4142</v>
      </c>
      <c r="D109" s="234" t="s">
        <v>3593</v>
      </c>
      <c r="E109" s="234" t="s">
        <v>19</v>
      </c>
      <c r="F109" s="234" t="s">
        <v>3595</v>
      </c>
      <c r="G109" s="234" t="s">
        <v>19</v>
      </c>
      <c r="H109" s="234" t="s">
        <v>4143</v>
      </c>
      <c r="I109" s="234" t="s">
        <v>19</v>
      </c>
      <c r="J109" s="234" t="s">
        <v>4144</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1011</v>
      </c>
      <c r="B110" s="233" t="s">
        <v>4145</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4146</v>
      </c>
      <c r="B111" s="234" t="s">
        <v>4147</v>
      </c>
      <c r="C111" s="234" t="s">
        <v>4148</v>
      </c>
      <c r="D111" s="234" t="s">
        <v>4149</v>
      </c>
      <c r="E111" s="234" t="s">
        <v>19</v>
      </c>
      <c r="F111" s="234" t="s">
        <v>4150</v>
      </c>
      <c r="G111" s="234" t="s">
        <v>19</v>
      </c>
      <c r="H111" s="234" t="s">
        <v>4151</v>
      </c>
      <c r="I111" s="234" t="s">
        <v>4152</v>
      </c>
      <c r="J111" s="234" t="s">
        <v>4153</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4154</v>
      </c>
      <c r="B112" s="234" t="s">
        <v>4155</v>
      </c>
      <c r="C112" s="234" t="s">
        <v>4156</v>
      </c>
      <c r="D112" s="234" t="s">
        <v>4157</v>
      </c>
      <c r="E112" s="234" t="s">
        <v>19</v>
      </c>
      <c r="F112" s="234" t="s">
        <v>19</v>
      </c>
      <c r="G112" s="234" t="s">
        <v>19</v>
      </c>
      <c r="H112" s="234" t="s">
        <v>4158</v>
      </c>
      <c r="I112" s="234" t="s">
        <v>19</v>
      </c>
      <c r="J112" s="234" t="s">
        <v>4159</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4160</v>
      </c>
      <c r="B113" s="234" t="s">
        <v>4161</v>
      </c>
      <c r="C113" s="234" t="s">
        <v>4162</v>
      </c>
      <c r="D113" s="234" t="s">
        <v>4163</v>
      </c>
      <c r="E113" s="234" t="s">
        <v>19</v>
      </c>
      <c r="F113" s="234" t="s">
        <v>19</v>
      </c>
      <c r="G113" s="234" t="s">
        <v>19</v>
      </c>
      <c r="H113" s="234" t="s">
        <v>4164</v>
      </c>
      <c r="I113" s="234" t="s">
        <v>4165</v>
      </c>
      <c r="J113" s="234" t="s">
        <v>4166</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4167</v>
      </c>
      <c r="B114" s="234" t="s">
        <v>4168</v>
      </c>
      <c r="C114" s="234" t="s">
        <v>4169</v>
      </c>
      <c r="D114" s="234" t="s">
        <v>4170</v>
      </c>
      <c r="E114" s="234" t="s">
        <v>19</v>
      </c>
      <c r="F114" s="234" t="s">
        <v>19</v>
      </c>
      <c r="G114" s="234" t="s">
        <v>4171</v>
      </c>
      <c r="H114" s="234" t="s">
        <v>4172</v>
      </c>
      <c r="I114" s="234" t="s">
        <v>4173</v>
      </c>
      <c r="J114" s="234" t="s">
        <v>4174</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4175</v>
      </c>
      <c r="B115" s="234" t="s">
        <v>4176</v>
      </c>
      <c r="C115" s="234" t="s">
        <v>4177</v>
      </c>
      <c r="D115" s="234" t="s">
        <v>4178</v>
      </c>
      <c r="E115" s="234" t="s">
        <v>19</v>
      </c>
      <c r="F115" s="234" t="s">
        <v>4179</v>
      </c>
      <c r="G115" s="234" t="s">
        <v>19</v>
      </c>
      <c r="H115" s="234" t="s">
        <v>4180</v>
      </c>
      <c r="I115" s="234" t="s">
        <v>4180</v>
      </c>
      <c r="J115" s="234" t="s">
        <v>4181</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1015</v>
      </c>
      <c r="B116" s="233" t="s">
        <v>4182</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4183</v>
      </c>
      <c r="B117" s="234" t="s">
        <v>4184</v>
      </c>
      <c r="C117" s="234" t="s">
        <v>4185</v>
      </c>
      <c r="D117" s="234" t="s">
        <v>4186</v>
      </c>
      <c r="E117" s="234" t="s">
        <v>19</v>
      </c>
      <c r="F117" s="234" t="s">
        <v>4187</v>
      </c>
      <c r="G117" s="234" t="s">
        <v>4188</v>
      </c>
      <c r="H117" s="234" t="s">
        <v>4189</v>
      </c>
      <c r="I117" s="234" t="s">
        <v>4190</v>
      </c>
      <c r="J117" s="234" t="s">
        <v>4191</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4192</v>
      </c>
      <c r="B118" s="234" t="s">
        <v>4193</v>
      </c>
      <c r="C118" s="234" t="s">
        <v>4194</v>
      </c>
      <c r="D118" s="234" t="s">
        <v>4195</v>
      </c>
      <c r="E118" s="234" t="s">
        <v>19</v>
      </c>
      <c r="F118" s="234" t="s">
        <v>19</v>
      </c>
      <c r="G118" s="234" t="s">
        <v>19</v>
      </c>
      <c r="H118" s="234" t="s">
        <v>4196</v>
      </c>
      <c r="I118" s="234" t="s">
        <v>4029</v>
      </c>
      <c r="J118" s="234" t="s">
        <v>4197</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4198</v>
      </c>
      <c r="B119" s="234" t="s">
        <v>4199</v>
      </c>
      <c r="C119" s="234" t="s">
        <v>4200</v>
      </c>
      <c r="D119" s="234" t="s">
        <v>4201</v>
      </c>
      <c r="E119" s="234" t="s">
        <v>19</v>
      </c>
      <c r="F119" s="234" t="s">
        <v>4202</v>
      </c>
      <c r="G119" s="234" t="s">
        <v>19</v>
      </c>
      <c r="H119" s="234" t="s">
        <v>4203</v>
      </c>
      <c r="I119" s="234" t="s">
        <v>4204</v>
      </c>
      <c r="J119" s="234" t="s">
        <v>4205</v>
      </c>
      <c r="K119" s="237">
        <f>IF(COUNTIF(L119:AY119,"&lt;&gt;")=0,"",SUMPRODUCT(((Recommendations[ImplStatus]="Implemented")+(Recommendations[ImplStatus]="Compensated"))*ISNUMBER(MATCH(Recommendations[Id],L119:AY119,0)))/COUNTIF(L119:AY119,"&lt;&gt;"))</f>
        <v>0</v>
      </c>
      <c r="L119" s="240" t="s">
        <v>360</v>
      </c>
      <c r="M119" s="240" t="s">
        <v>364</v>
      </c>
      <c r="N119" s="240" t="s">
        <v>368</v>
      </c>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1019</v>
      </c>
      <c r="B120" s="233" t="s">
        <v>4206</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4207</v>
      </c>
      <c r="B121" s="234" t="s">
        <v>4208</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4209</v>
      </c>
      <c r="B122" s="234" t="s">
        <v>4210</v>
      </c>
      <c r="C122" s="234" t="s">
        <v>4211</v>
      </c>
      <c r="D122" s="234" t="s">
        <v>4212</v>
      </c>
      <c r="E122" s="234" t="s">
        <v>19</v>
      </c>
      <c r="F122" s="234" t="s">
        <v>4213</v>
      </c>
      <c r="G122" s="234" t="s">
        <v>19</v>
      </c>
      <c r="H122" s="234" t="s">
        <v>4214</v>
      </c>
      <c r="I122" s="234" t="s">
        <v>4215</v>
      </c>
      <c r="J122" s="234" t="s">
        <v>4216</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4217</v>
      </c>
      <c r="B123" s="234" t="s">
        <v>4218</v>
      </c>
      <c r="C123" s="234" t="s">
        <v>4219</v>
      </c>
      <c r="D123" s="234" t="s">
        <v>4220</v>
      </c>
      <c r="E123" s="234" t="s">
        <v>19</v>
      </c>
      <c r="F123" s="234" t="s">
        <v>4221</v>
      </c>
      <c r="G123" s="234" t="s">
        <v>19</v>
      </c>
      <c r="H123" s="234" t="s">
        <v>4222</v>
      </c>
      <c r="I123" s="234" t="s">
        <v>19</v>
      </c>
      <c r="J123" s="234" t="s">
        <v>4223</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1023</v>
      </c>
      <c r="B124" s="233" t="s">
        <v>4224</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4225</v>
      </c>
      <c r="B125" s="234" t="s">
        <v>4226</v>
      </c>
      <c r="C125" s="234" t="s">
        <v>4227</v>
      </c>
      <c r="D125" s="234" t="s">
        <v>4228</v>
      </c>
      <c r="E125" s="234" t="s">
        <v>19</v>
      </c>
      <c r="F125" s="234" t="s">
        <v>19</v>
      </c>
      <c r="G125" s="234" t="s">
        <v>19</v>
      </c>
      <c r="H125" s="234" t="s">
        <v>4229</v>
      </c>
      <c r="I125" s="234" t="s">
        <v>19</v>
      </c>
      <c r="J125" s="234" t="s">
        <v>4230</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4231</v>
      </c>
      <c r="B126" s="234" t="s">
        <v>4232</v>
      </c>
      <c r="C126" s="234" t="s">
        <v>4233</v>
      </c>
      <c r="D126" s="234" t="s">
        <v>4234</v>
      </c>
      <c r="E126" s="234" t="s">
        <v>19</v>
      </c>
      <c r="F126" s="234" t="s">
        <v>4235</v>
      </c>
      <c r="G126" s="234" t="s">
        <v>19</v>
      </c>
      <c r="H126" s="234" t="s">
        <v>4236</v>
      </c>
      <c r="I126" s="234" t="s">
        <v>4237</v>
      </c>
      <c r="J126" s="234" t="s">
        <v>4238</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4239</v>
      </c>
      <c r="B127" s="234" t="s">
        <v>4240</v>
      </c>
      <c r="C127" s="234" t="s">
        <v>4241</v>
      </c>
      <c r="D127" s="234" t="s">
        <v>4242</v>
      </c>
      <c r="E127" s="234" t="s">
        <v>4243</v>
      </c>
      <c r="F127" s="234" t="s">
        <v>19</v>
      </c>
      <c r="G127" s="234" t="s">
        <v>19</v>
      </c>
      <c r="H127" s="234" t="s">
        <v>4244</v>
      </c>
      <c r="I127" s="234" t="s">
        <v>19</v>
      </c>
      <c r="J127" s="234" t="s">
        <v>4245</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4246</v>
      </c>
      <c r="B128" s="234" t="s">
        <v>4247</v>
      </c>
      <c r="C128" s="234" t="s">
        <v>4248</v>
      </c>
      <c r="D128" s="234" t="s">
        <v>19</v>
      </c>
      <c r="E128" s="234" t="s">
        <v>19</v>
      </c>
      <c r="F128" s="234" t="s">
        <v>19</v>
      </c>
      <c r="G128" s="234" t="s">
        <v>19</v>
      </c>
      <c r="H128" s="234" t="s">
        <v>4249</v>
      </c>
      <c r="I128" s="234" t="s">
        <v>4250</v>
      </c>
      <c r="J128" s="234" t="s">
        <v>4251</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4252</v>
      </c>
      <c r="B129" s="234" t="s">
        <v>4253</v>
      </c>
      <c r="C129" s="234" t="s">
        <v>4254</v>
      </c>
      <c r="D129" s="234" t="s">
        <v>19</v>
      </c>
      <c r="E129" s="234" t="s">
        <v>4255</v>
      </c>
      <c r="F129" s="234" t="s">
        <v>19</v>
      </c>
      <c r="G129" s="234" t="s">
        <v>19</v>
      </c>
      <c r="H129" s="234" t="s">
        <v>4256</v>
      </c>
      <c r="I129" s="234" t="s">
        <v>19</v>
      </c>
      <c r="J129" s="234" t="s">
        <v>4257</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4258</v>
      </c>
      <c r="B130" s="234" t="s">
        <v>4259</v>
      </c>
      <c r="C130" s="234" t="s">
        <v>4260</v>
      </c>
      <c r="D130" s="234" t="s">
        <v>19</v>
      </c>
      <c r="E130" s="234" t="s">
        <v>19</v>
      </c>
      <c r="F130" s="234" t="s">
        <v>19</v>
      </c>
      <c r="G130" s="234" t="s">
        <v>19</v>
      </c>
      <c r="H130" s="234" t="s">
        <v>4261</v>
      </c>
      <c r="I130" s="234" t="s">
        <v>19</v>
      </c>
      <c r="J130" s="234" t="s">
        <v>4262</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4263</v>
      </c>
      <c r="B131" s="232" t="s">
        <v>4264</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1041</v>
      </c>
      <c r="B132" s="233" t="s">
        <v>4265</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4266</v>
      </c>
      <c r="B133" s="234" t="s">
        <v>4267</v>
      </c>
      <c r="C133" s="234" t="s">
        <v>4268</v>
      </c>
      <c r="D133" s="234" t="s">
        <v>3801</v>
      </c>
      <c r="E133" s="234" t="s">
        <v>3587</v>
      </c>
      <c r="F133" s="234" t="s">
        <v>19</v>
      </c>
      <c r="G133" s="234" t="s">
        <v>19</v>
      </c>
      <c r="H133" s="234" t="s">
        <v>4269</v>
      </c>
      <c r="I133" s="234" t="s">
        <v>19</v>
      </c>
      <c r="J133" s="234" t="s">
        <v>4270</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4271</v>
      </c>
      <c r="B134" s="234" t="s">
        <v>4272</v>
      </c>
      <c r="C134" s="234" t="s">
        <v>3806</v>
      </c>
      <c r="D134" s="234" t="s">
        <v>3593</v>
      </c>
      <c r="E134" s="234" t="s">
        <v>19</v>
      </c>
      <c r="F134" s="234" t="s">
        <v>3595</v>
      </c>
      <c r="G134" s="234" t="s">
        <v>19</v>
      </c>
      <c r="H134" s="234" t="s">
        <v>4273</v>
      </c>
      <c r="I134" s="234" t="s">
        <v>19</v>
      </c>
      <c r="J134" s="234" t="s">
        <v>4274</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1045</v>
      </c>
      <c r="B135" s="233" t="s">
        <v>4275</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4276</v>
      </c>
      <c r="B136" s="234" t="s">
        <v>4277</v>
      </c>
      <c r="C136" s="234" t="s">
        <v>4278</v>
      </c>
      <c r="D136" s="234" t="s">
        <v>4279</v>
      </c>
      <c r="E136" s="234" t="s">
        <v>4280</v>
      </c>
      <c r="F136" s="234" t="s">
        <v>4281</v>
      </c>
      <c r="G136" s="234" t="s">
        <v>19</v>
      </c>
      <c r="H136" s="234" t="s">
        <v>4282</v>
      </c>
      <c r="I136" s="234" t="s">
        <v>19</v>
      </c>
      <c r="J136" s="234" t="s">
        <v>4283</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4284</v>
      </c>
      <c r="B137" s="234" t="s">
        <v>4285</v>
      </c>
      <c r="C137" s="234" t="s">
        <v>4286</v>
      </c>
      <c r="D137" s="234" t="s">
        <v>4287</v>
      </c>
      <c r="E137" s="234" t="s">
        <v>19</v>
      </c>
      <c r="F137" s="234" t="s">
        <v>19</v>
      </c>
      <c r="G137" s="234" t="s">
        <v>19</v>
      </c>
      <c r="H137" s="234" t="s">
        <v>4288</v>
      </c>
      <c r="I137" s="234" t="s">
        <v>19</v>
      </c>
      <c r="J137" s="234" t="s">
        <v>4289</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4290</v>
      </c>
      <c r="B138" s="234" t="s">
        <v>4291</v>
      </c>
      <c r="C138" s="234" t="s">
        <v>4292</v>
      </c>
      <c r="D138" s="234" t="s">
        <v>19</v>
      </c>
      <c r="E138" s="234" t="s">
        <v>19</v>
      </c>
      <c r="F138" s="234" t="s">
        <v>19</v>
      </c>
      <c r="G138" s="234" t="s">
        <v>19</v>
      </c>
      <c r="H138" s="234" t="s">
        <v>4293</v>
      </c>
      <c r="I138" s="234" t="s">
        <v>19</v>
      </c>
      <c r="J138" s="234" t="s">
        <v>4294</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4295</v>
      </c>
      <c r="B139" s="234" t="s">
        <v>4296</v>
      </c>
      <c r="C139" s="234" t="s">
        <v>4297</v>
      </c>
      <c r="D139" s="234" t="s">
        <v>4298</v>
      </c>
      <c r="E139" s="234" t="s">
        <v>19</v>
      </c>
      <c r="F139" s="234" t="s">
        <v>19</v>
      </c>
      <c r="G139" s="234" t="s">
        <v>19</v>
      </c>
      <c r="H139" s="234" t="s">
        <v>4299</v>
      </c>
      <c r="I139" s="234" t="s">
        <v>4300</v>
      </c>
      <c r="J139" s="234" t="s">
        <v>4301</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4302</v>
      </c>
      <c r="B140" s="234" t="s">
        <v>4303</v>
      </c>
      <c r="C140" s="234" t="s">
        <v>4304</v>
      </c>
      <c r="D140" s="234" t="s">
        <v>4305</v>
      </c>
      <c r="E140" s="234" t="s">
        <v>19</v>
      </c>
      <c r="F140" s="234" t="s">
        <v>19</v>
      </c>
      <c r="G140" s="234" t="s">
        <v>19</v>
      </c>
      <c r="H140" s="234" t="s">
        <v>4306</v>
      </c>
      <c r="I140" s="234" t="s">
        <v>4029</v>
      </c>
      <c r="J140" s="234" t="s">
        <v>4307</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4308</v>
      </c>
      <c r="B141" s="234" t="s">
        <v>4309</v>
      </c>
      <c r="C141" s="234" t="s">
        <v>4310</v>
      </c>
      <c r="D141" s="234" t="s">
        <v>19</v>
      </c>
      <c r="E141" s="234" t="s">
        <v>4311</v>
      </c>
      <c r="F141" s="234" t="s">
        <v>19</v>
      </c>
      <c r="G141" s="234" t="s">
        <v>19</v>
      </c>
      <c r="H141" s="234" t="s">
        <v>4312</v>
      </c>
      <c r="I141" s="234" t="s">
        <v>4029</v>
      </c>
      <c r="J141" s="234" t="s">
        <v>4313</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4314</v>
      </c>
      <c r="B142" s="234" t="s">
        <v>4315</v>
      </c>
      <c r="C142" s="234" t="s">
        <v>4316</v>
      </c>
      <c r="D142" s="234" t="s">
        <v>4317</v>
      </c>
      <c r="E142" s="234" t="s">
        <v>4311</v>
      </c>
      <c r="F142" s="234" t="s">
        <v>19</v>
      </c>
      <c r="G142" s="234" t="s">
        <v>19</v>
      </c>
      <c r="H142" s="234" t="s">
        <v>4318</v>
      </c>
      <c r="I142" s="234" t="s">
        <v>4319</v>
      </c>
      <c r="J142" s="234" t="s">
        <v>4320</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1049</v>
      </c>
      <c r="B143" s="233" t="s">
        <v>4321</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4322</v>
      </c>
      <c r="B144" s="234" t="s">
        <v>4323</v>
      </c>
      <c r="C144" s="234" t="s">
        <v>4324</v>
      </c>
      <c r="D144" s="234" t="s">
        <v>19</v>
      </c>
      <c r="E144" s="234" t="s">
        <v>19</v>
      </c>
      <c r="F144" s="234" t="s">
        <v>19</v>
      </c>
      <c r="G144" s="234" t="s">
        <v>19</v>
      </c>
      <c r="H144" s="234" t="s">
        <v>4325</v>
      </c>
      <c r="I144" s="234" t="s">
        <v>19</v>
      </c>
      <c r="J144" s="234" t="s">
        <v>4326</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4327</v>
      </c>
      <c r="B145" s="234" t="s">
        <v>4328</v>
      </c>
      <c r="C145" s="234" t="s">
        <v>4329</v>
      </c>
      <c r="D145" s="234" t="s">
        <v>19</v>
      </c>
      <c r="E145" s="234" t="s">
        <v>19</v>
      </c>
      <c r="F145" s="234" t="s">
        <v>19</v>
      </c>
      <c r="G145" s="234" t="s">
        <v>19</v>
      </c>
      <c r="H145" s="234" t="s">
        <v>4330</v>
      </c>
      <c r="I145" s="234" t="s">
        <v>19</v>
      </c>
      <c r="J145" s="234" t="s">
        <v>4331</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4332</v>
      </c>
      <c r="B146" s="234" t="s">
        <v>4333</v>
      </c>
      <c r="C146" s="234" t="s">
        <v>4334</v>
      </c>
      <c r="D146" s="234" t="s">
        <v>4335</v>
      </c>
      <c r="E146" s="234" t="s">
        <v>19</v>
      </c>
      <c r="F146" s="234" t="s">
        <v>19</v>
      </c>
      <c r="G146" s="234" t="s">
        <v>19</v>
      </c>
      <c r="H146" s="234" t="s">
        <v>4336</v>
      </c>
      <c r="I146" s="234" t="s">
        <v>19</v>
      </c>
      <c r="J146" s="234" t="s">
        <v>4337</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4338</v>
      </c>
      <c r="B147" s="232" t="s">
        <v>4339</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1071</v>
      </c>
      <c r="B148" s="233" t="s">
        <v>4340</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4341</v>
      </c>
      <c r="B149" s="234" t="s">
        <v>4342</v>
      </c>
      <c r="C149" s="234" t="s">
        <v>4343</v>
      </c>
      <c r="D149" s="234" t="s">
        <v>3801</v>
      </c>
      <c r="E149" s="234" t="s">
        <v>3587</v>
      </c>
      <c r="F149" s="234" t="s">
        <v>19</v>
      </c>
      <c r="G149" s="234" t="s">
        <v>19</v>
      </c>
      <c r="H149" s="234" t="s">
        <v>4344</v>
      </c>
      <c r="I149" s="234" t="s">
        <v>19</v>
      </c>
      <c r="J149" s="234" t="s">
        <v>4345</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4346</v>
      </c>
      <c r="B150" s="234" t="s">
        <v>4347</v>
      </c>
      <c r="C150" s="234" t="s">
        <v>3592</v>
      </c>
      <c r="D150" s="234" t="s">
        <v>3593</v>
      </c>
      <c r="E150" s="234" t="s">
        <v>19</v>
      </c>
      <c r="F150" s="234" t="s">
        <v>3595</v>
      </c>
      <c r="G150" s="234" t="s">
        <v>19</v>
      </c>
      <c r="H150" s="234" t="s">
        <v>4348</v>
      </c>
      <c r="I150" s="234" t="s">
        <v>19</v>
      </c>
      <c r="J150" s="234" t="s">
        <v>4349</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1075</v>
      </c>
      <c r="B151" s="233" t="s">
        <v>4350</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4351</v>
      </c>
      <c r="B152" s="234" t="s">
        <v>4352</v>
      </c>
      <c r="C152" s="234" t="s">
        <v>4353</v>
      </c>
      <c r="D152" s="234" t="s">
        <v>19</v>
      </c>
      <c r="E152" s="234" t="s">
        <v>19</v>
      </c>
      <c r="F152" s="234" t="s">
        <v>19</v>
      </c>
      <c r="G152" s="234" t="s">
        <v>19</v>
      </c>
      <c r="H152" s="234" t="s">
        <v>4354</v>
      </c>
      <c r="I152" s="234" t="s">
        <v>4355</v>
      </c>
      <c r="J152" s="234" t="s">
        <v>4356</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4357</v>
      </c>
      <c r="B153" s="234" t="s">
        <v>4358</v>
      </c>
      <c r="C153" s="234" t="s">
        <v>4359</v>
      </c>
      <c r="D153" s="234" t="s">
        <v>4360</v>
      </c>
      <c r="E153" s="234" t="s">
        <v>19</v>
      </c>
      <c r="F153" s="234" t="s">
        <v>4361</v>
      </c>
      <c r="G153" s="234" t="s">
        <v>19</v>
      </c>
      <c r="H153" s="234" t="s">
        <v>4362</v>
      </c>
      <c r="I153" s="234" t="s">
        <v>4363</v>
      </c>
      <c r="J153" s="234" t="s">
        <v>4364</v>
      </c>
      <c r="K153" s="237">
        <f>IF(COUNTIF(L153:AY153,"&lt;&gt;")=0,"",SUMPRODUCT(((Recommendations[ImplStatus]="Implemented")+(Recommendations[ImplStatus]="Compensated"))*ISNUMBER(MATCH(Recommendations[Id],L153:AY153,0)))/COUNTIF(L153:AY153,"&lt;&gt;"))</f>
        <v>0</v>
      </c>
      <c r="L153" s="240" t="s">
        <v>50</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4365</v>
      </c>
      <c r="B154" s="234" t="s">
        <v>4366</v>
      </c>
      <c r="C154" s="234" t="s">
        <v>4367</v>
      </c>
      <c r="D154" s="234" t="s">
        <v>19</v>
      </c>
      <c r="E154" s="234" t="s">
        <v>19</v>
      </c>
      <c r="F154" s="234" t="s">
        <v>4368</v>
      </c>
      <c r="G154" s="234" t="s">
        <v>19</v>
      </c>
      <c r="H154" s="234" t="s">
        <v>4369</v>
      </c>
      <c r="I154" s="234" t="s">
        <v>19</v>
      </c>
      <c r="J154" s="234" t="s">
        <v>4370</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4371</v>
      </c>
      <c r="B155" s="234" t="s">
        <v>4372</v>
      </c>
      <c r="C155" s="234" t="s">
        <v>4373</v>
      </c>
      <c r="D155" s="234" t="s">
        <v>19</v>
      </c>
      <c r="E155" s="234" t="s">
        <v>19</v>
      </c>
      <c r="F155" s="234" t="s">
        <v>19</v>
      </c>
      <c r="G155" s="234" t="s">
        <v>19</v>
      </c>
      <c r="H155" s="234" t="s">
        <v>4374</v>
      </c>
      <c r="I155" s="234" t="s">
        <v>4375</v>
      </c>
      <c r="J155" s="234" t="s">
        <v>4376</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4377</v>
      </c>
      <c r="B156" s="234" t="s">
        <v>4378</v>
      </c>
      <c r="C156" s="234" t="s">
        <v>4379</v>
      </c>
      <c r="D156" s="234" t="s">
        <v>19</v>
      </c>
      <c r="E156" s="234" t="s">
        <v>19</v>
      </c>
      <c r="F156" s="234" t="s">
        <v>19</v>
      </c>
      <c r="G156" s="234" t="s">
        <v>19</v>
      </c>
      <c r="H156" s="234" t="s">
        <v>4380</v>
      </c>
      <c r="I156" s="234" t="s">
        <v>19</v>
      </c>
      <c r="J156" s="234" t="s">
        <v>4381</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4382</v>
      </c>
      <c r="B157" s="234" t="s">
        <v>4383</v>
      </c>
      <c r="C157" s="234" t="s">
        <v>4384</v>
      </c>
      <c r="D157" s="234" t="s">
        <v>4385</v>
      </c>
      <c r="E157" s="234" t="s">
        <v>19</v>
      </c>
      <c r="F157" s="234" t="s">
        <v>19</v>
      </c>
      <c r="G157" s="234" t="s">
        <v>19</v>
      </c>
      <c r="H157" s="234" t="s">
        <v>4386</v>
      </c>
      <c r="I157" s="234" t="s">
        <v>19</v>
      </c>
      <c r="J157" s="234" t="s">
        <v>4387</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4388</v>
      </c>
      <c r="B158" s="234" t="s">
        <v>4389</v>
      </c>
      <c r="C158" s="234" t="s">
        <v>4390</v>
      </c>
      <c r="D158" s="234" t="s">
        <v>4391</v>
      </c>
      <c r="E158" s="234" t="s">
        <v>19</v>
      </c>
      <c r="F158" s="234" t="s">
        <v>19</v>
      </c>
      <c r="G158" s="234" t="s">
        <v>19</v>
      </c>
      <c r="H158" s="234" t="s">
        <v>19</v>
      </c>
      <c r="I158" s="234" t="s">
        <v>19</v>
      </c>
      <c r="J158" s="234" t="s">
        <v>4392</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4393</v>
      </c>
      <c r="B159" s="234" t="s">
        <v>4394</v>
      </c>
      <c r="C159" s="234" t="s">
        <v>4395</v>
      </c>
      <c r="D159" s="234" t="s">
        <v>4396</v>
      </c>
      <c r="E159" s="234" t="s">
        <v>19</v>
      </c>
      <c r="F159" s="234" t="s">
        <v>4397</v>
      </c>
      <c r="G159" s="234" t="s">
        <v>19</v>
      </c>
      <c r="H159" s="234" t="s">
        <v>4398</v>
      </c>
      <c r="I159" s="234" t="s">
        <v>4399</v>
      </c>
      <c r="J159" s="234" t="s">
        <v>4400</v>
      </c>
      <c r="K159" s="237">
        <f>IF(COUNTIF(L159:AY159,"&lt;&gt;")=0,"",SUMPRODUCT(((Recommendations[ImplStatus]="Implemented")+(Recommendations[ImplStatus]="Compensated"))*ISNUMBER(MATCH(Recommendations[Id],L159:AY159,0)))/COUNTIF(L159:AY159,"&lt;&gt;"))</f>
        <v>0</v>
      </c>
      <c r="L159" s="240" t="s">
        <v>13</v>
      </c>
      <c r="M159" s="240" t="s">
        <v>23</v>
      </c>
      <c r="N159" s="240" t="s">
        <v>27</v>
      </c>
      <c r="O159" s="240" t="s">
        <v>31</v>
      </c>
      <c r="P159" s="240" t="s">
        <v>40</v>
      </c>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1079</v>
      </c>
      <c r="B160" s="233" t="s">
        <v>4401</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4402</v>
      </c>
      <c r="B161" s="234" t="s">
        <v>4403</v>
      </c>
      <c r="C161" s="234" t="s">
        <v>4404</v>
      </c>
      <c r="D161" s="234" t="s">
        <v>4405</v>
      </c>
      <c r="E161" s="234" t="s">
        <v>19</v>
      </c>
      <c r="F161" s="234" t="s">
        <v>19</v>
      </c>
      <c r="G161" s="234" t="s">
        <v>4406</v>
      </c>
      <c r="H161" s="234" t="s">
        <v>4407</v>
      </c>
      <c r="I161" s="234" t="s">
        <v>4408</v>
      </c>
      <c r="J161" s="234" t="s">
        <v>4409</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4410</v>
      </c>
      <c r="B162" s="234" t="s">
        <v>4411</v>
      </c>
      <c r="C162" s="234" t="s">
        <v>4412</v>
      </c>
      <c r="D162" s="234" t="s">
        <v>4413</v>
      </c>
      <c r="E162" s="234" t="s">
        <v>19</v>
      </c>
      <c r="F162" s="234" t="s">
        <v>19</v>
      </c>
      <c r="G162" s="234" t="s">
        <v>19</v>
      </c>
      <c r="H162" s="234" t="s">
        <v>4414</v>
      </c>
      <c r="I162" s="234" t="s">
        <v>19</v>
      </c>
      <c r="J162" s="234" t="s">
        <v>4415</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4416</v>
      </c>
      <c r="B163" s="234" t="s">
        <v>4417</v>
      </c>
      <c r="C163" s="234" t="s">
        <v>4418</v>
      </c>
      <c r="D163" s="234" t="s">
        <v>4413</v>
      </c>
      <c r="E163" s="234" t="s">
        <v>19</v>
      </c>
      <c r="F163" s="234" t="s">
        <v>4419</v>
      </c>
      <c r="G163" s="234" t="s">
        <v>19</v>
      </c>
      <c r="H163" s="234" t="s">
        <v>4420</v>
      </c>
      <c r="I163" s="234" t="s">
        <v>19</v>
      </c>
      <c r="J163" s="234" t="s">
        <v>4421</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4422</v>
      </c>
      <c r="B164" s="234" t="s">
        <v>4423</v>
      </c>
      <c r="C164" s="234" t="s">
        <v>4424</v>
      </c>
      <c r="D164" s="234" t="s">
        <v>4425</v>
      </c>
      <c r="E164" s="234" t="s">
        <v>19</v>
      </c>
      <c r="F164" s="234" t="s">
        <v>19</v>
      </c>
      <c r="G164" s="234" t="s">
        <v>19</v>
      </c>
      <c r="H164" s="234" t="s">
        <v>4426</v>
      </c>
      <c r="I164" s="234" t="s">
        <v>4427</v>
      </c>
      <c r="J164" s="234" t="s">
        <v>4428</v>
      </c>
      <c r="K164" s="237">
        <f>IF(COUNTIF(L164:AY164,"&lt;&gt;")=0,"",SUMPRODUCT(((Recommendations[ImplStatus]="Implemented")+(Recommendations[ImplStatus]="Compensated"))*ISNUMBER(MATCH(Recommendations[Id],L164:AY164,0)))/COUNTIF(L164:AY164,"&lt;&gt;"))</f>
        <v>0</v>
      </c>
      <c r="L164" s="240" t="s">
        <v>71</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4429</v>
      </c>
      <c r="B165" s="234" t="s">
        <v>4430</v>
      </c>
      <c r="C165" s="234" t="s">
        <v>4431</v>
      </c>
      <c r="D165" s="234" t="s">
        <v>19</v>
      </c>
      <c r="E165" s="234" t="s">
        <v>19</v>
      </c>
      <c r="F165" s="234" t="s">
        <v>19</v>
      </c>
      <c r="G165" s="234" t="s">
        <v>19</v>
      </c>
      <c r="H165" s="234" t="s">
        <v>4432</v>
      </c>
      <c r="I165" s="234" t="s">
        <v>19</v>
      </c>
      <c r="J165" s="234" t="s">
        <v>4433</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4434</v>
      </c>
      <c r="B166" s="234" t="s">
        <v>4435</v>
      </c>
      <c r="C166" s="234" t="s">
        <v>4436</v>
      </c>
      <c r="D166" s="234" t="s">
        <v>4437</v>
      </c>
      <c r="E166" s="234" t="s">
        <v>19</v>
      </c>
      <c r="F166" s="234" t="s">
        <v>19</v>
      </c>
      <c r="G166" s="234" t="s">
        <v>19</v>
      </c>
      <c r="H166" s="234" t="s">
        <v>4438</v>
      </c>
      <c r="I166" s="234" t="s">
        <v>4439</v>
      </c>
      <c r="J166" s="234" t="s">
        <v>4440</v>
      </c>
      <c r="K166" s="237">
        <f>IF(COUNTIF(L166:AY166,"&lt;&gt;")=0,"",SUMPRODUCT(((Recommendations[ImplStatus]="Implemented")+(Recommendations[ImplStatus]="Compensated"))*ISNUMBER(MATCH(Recommendations[Id],L166:AY166,0)))/COUNTIF(L166:AY166,"&lt;&gt;"))</f>
        <v>0</v>
      </c>
      <c r="L166" s="240" t="s">
        <v>405</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4441</v>
      </c>
      <c r="B167" s="234" t="s">
        <v>4442</v>
      </c>
      <c r="C167" s="234" t="s">
        <v>4443</v>
      </c>
      <c r="D167" s="234" t="s">
        <v>19</v>
      </c>
      <c r="E167" s="234" t="s">
        <v>19</v>
      </c>
      <c r="F167" s="234" t="s">
        <v>19</v>
      </c>
      <c r="G167" s="234" t="s">
        <v>19</v>
      </c>
      <c r="H167" s="234" t="s">
        <v>4444</v>
      </c>
      <c r="I167" s="234" t="s">
        <v>4445</v>
      </c>
      <c r="J167" s="234" t="s">
        <v>4446</v>
      </c>
      <c r="K167" s="237">
        <f>IF(COUNTIF(L167:AY167,"&lt;&gt;")=0,"",SUMPRODUCT(((Recommendations[ImplStatus]="Implemented")+(Recommendations[ImplStatus]="Compensated"))*ISNUMBER(MATCH(Recommendations[Id],L167:AY167,0)))/COUNTIF(L167:AY167,"&lt;&gt;"))</f>
        <v>0</v>
      </c>
      <c r="L167" s="240" t="s">
        <v>401</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4447</v>
      </c>
      <c r="B168" s="234" t="s">
        <v>4448</v>
      </c>
      <c r="C168" s="234" t="s">
        <v>4449</v>
      </c>
      <c r="D168" s="234" t="s">
        <v>4450</v>
      </c>
      <c r="E168" s="234" t="s">
        <v>19</v>
      </c>
      <c r="F168" s="234" t="s">
        <v>19</v>
      </c>
      <c r="G168" s="234" t="s">
        <v>19</v>
      </c>
      <c r="H168" s="234" t="s">
        <v>4451</v>
      </c>
      <c r="I168" s="234" t="s">
        <v>19</v>
      </c>
      <c r="J168" s="234" t="s">
        <v>4452</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4453</v>
      </c>
      <c r="B169" s="234" t="s">
        <v>4454</v>
      </c>
      <c r="C169" s="234" t="s">
        <v>4455</v>
      </c>
      <c r="D169" s="234" t="s">
        <v>4456</v>
      </c>
      <c r="E169" s="234" t="s">
        <v>19</v>
      </c>
      <c r="F169" s="234" t="s">
        <v>19</v>
      </c>
      <c r="G169" s="234" t="s">
        <v>4457</v>
      </c>
      <c r="H169" s="234" t="s">
        <v>4458</v>
      </c>
      <c r="I169" s="234" t="s">
        <v>4459</v>
      </c>
      <c r="J169" s="234" t="s">
        <v>4460</v>
      </c>
      <c r="K169" s="237">
        <f>IF(COUNTIF(L169:AY169,"&lt;&gt;")=0,"",SUMPRODUCT(((Recommendations[ImplStatus]="Implemented")+(Recommendations[ImplStatus]="Compensated"))*ISNUMBER(MATCH(Recommendations[Id],L169:AY169,0)))/COUNTIF(L169:AY169,"&lt;&gt;"))</f>
        <v>0</v>
      </c>
      <c r="L169" s="240" t="s">
        <v>397</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4461</v>
      </c>
      <c r="B170" s="234" t="s">
        <v>4462</v>
      </c>
      <c r="C170" s="234" t="s">
        <v>4463</v>
      </c>
      <c r="D170" s="234" t="s">
        <v>4464</v>
      </c>
      <c r="E170" s="234" t="s">
        <v>19</v>
      </c>
      <c r="F170" s="234" t="s">
        <v>19</v>
      </c>
      <c r="G170" s="234" t="s">
        <v>19</v>
      </c>
      <c r="H170" s="234" t="s">
        <v>4465</v>
      </c>
      <c r="I170" s="234" t="s">
        <v>4466</v>
      </c>
      <c r="J170" s="234" t="s">
        <v>4467</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4468</v>
      </c>
      <c r="B171" s="234" t="s">
        <v>4469</v>
      </c>
      <c r="C171" s="234" t="s">
        <v>4463</v>
      </c>
      <c r="D171" s="234" t="s">
        <v>4470</v>
      </c>
      <c r="E171" s="234" t="s">
        <v>19</v>
      </c>
      <c r="F171" s="234" t="s">
        <v>19</v>
      </c>
      <c r="G171" s="234" t="s">
        <v>4471</v>
      </c>
      <c r="H171" s="234" t="s">
        <v>4465</v>
      </c>
      <c r="I171" s="234" t="s">
        <v>4472</v>
      </c>
      <c r="J171" s="234" t="s">
        <v>4473</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4474</v>
      </c>
      <c r="B172" s="234" t="s">
        <v>4475</v>
      </c>
      <c r="C172" s="234" t="s">
        <v>4476</v>
      </c>
      <c r="D172" s="234" t="s">
        <v>4477</v>
      </c>
      <c r="E172" s="234" t="s">
        <v>19</v>
      </c>
      <c r="F172" s="234" t="s">
        <v>19</v>
      </c>
      <c r="G172" s="234" t="s">
        <v>19</v>
      </c>
      <c r="H172" s="234" t="s">
        <v>4478</v>
      </c>
      <c r="I172" s="234" t="s">
        <v>19</v>
      </c>
      <c r="J172" s="234" t="s">
        <v>4479</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1083</v>
      </c>
      <c r="B173" s="233" t="s">
        <v>4480</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4481</v>
      </c>
      <c r="B174" s="234" t="s">
        <v>4482</v>
      </c>
      <c r="C174" s="234" t="s">
        <v>4483</v>
      </c>
      <c r="D174" s="234" t="s">
        <v>4484</v>
      </c>
      <c r="E174" s="234" t="s">
        <v>4485</v>
      </c>
      <c r="F174" s="234" t="s">
        <v>19</v>
      </c>
      <c r="G174" s="234" t="s">
        <v>19</v>
      </c>
      <c r="H174" s="234" t="s">
        <v>4486</v>
      </c>
      <c r="I174" s="234" t="s">
        <v>4487</v>
      </c>
      <c r="J174" s="234" t="s">
        <v>4488</v>
      </c>
      <c r="K174" s="237">
        <f>IF(COUNTIF(L174:AY174,"&lt;&gt;")=0,"",SUMPRODUCT(((Recommendations[ImplStatus]="Implemented")+(Recommendations[ImplStatus]="Compensated"))*ISNUMBER(MATCH(Recommendations[Id],L174:AY174,0)))/COUNTIF(L174:AY174,"&lt;&gt;"))</f>
        <v>0</v>
      </c>
      <c r="L174" s="240" t="s">
        <v>423</v>
      </c>
      <c r="M174" s="240" t="s">
        <v>428</v>
      </c>
      <c r="N174" s="240" t="s">
        <v>433</v>
      </c>
      <c r="O174" s="240" t="s">
        <v>437</v>
      </c>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4489</v>
      </c>
      <c r="B175" s="234" t="s">
        <v>4490</v>
      </c>
      <c r="C175" s="234" t="s">
        <v>4491</v>
      </c>
      <c r="D175" s="234" t="s">
        <v>19</v>
      </c>
      <c r="E175" s="234" t="s">
        <v>4492</v>
      </c>
      <c r="F175" s="234" t="s">
        <v>19</v>
      </c>
      <c r="G175" s="234" t="s">
        <v>19</v>
      </c>
      <c r="H175" s="234" t="s">
        <v>4493</v>
      </c>
      <c r="I175" s="234" t="s">
        <v>19</v>
      </c>
      <c r="J175" s="234" t="s">
        <v>4494</v>
      </c>
      <c r="K175" s="237">
        <f>IF(COUNTIF(L175:AY175,"&lt;&gt;")=0,"",SUMPRODUCT(((Recommendations[ImplStatus]="Implemented")+(Recommendations[ImplStatus]="Compensated"))*ISNUMBER(MATCH(Recommendations[Id],L175:AY175,0)))/COUNTIF(L175:AY175,"&lt;&gt;"))</f>
        <v>0</v>
      </c>
      <c r="L175" s="240" t="s">
        <v>423</v>
      </c>
      <c r="M175" s="240" t="s">
        <v>428</v>
      </c>
      <c r="N175" s="240" t="s">
        <v>433</v>
      </c>
      <c r="O175" s="240" t="s">
        <v>437</v>
      </c>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4495</v>
      </c>
      <c r="B176" s="234" t="s">
        <v>4496</v>
      </c>
      <c r="C176" s="234" t="s">
        <v>4497</v>
      </c>
      <c r="D176" s="234" t="s">
        <v>19</v>
      </c>
      <c r="E176" s="234" t="s">
        <v>4498</v>
      </c>
      <c r="F176" s="234" t="s">
        <v>19</v>
      </c>
      <c r="G176" s="234" t="s">
        <v>19</v>
      </c>
      <c r="H176" s="234" t="s">
        <v>4499</v>
      </c>
      <c r="I176" s="234" t="s">
        <v>4500</v>
      </c>
      <c r="J176" s="234" t="s">
        <v>4501</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1088</v>
      </c>
      <c r="B177" s="233" t="s">
        <v>4502</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4503</v>
      </c>
      <c r="B178" s="234" t="s">
        <v>4504</v>
      </c>
      <c r="C178" s="234" t="s">
        <v>4505</v>
      </c>
      <c r="D178" s="234" t="s">
        <v>4506</v>
      </c>
      <c r="E178" s="234" t="s">
        <v>4507</v>
      </c>
      <c r="F178" s="234" t="s">
        <v>4508</v>
      </c>
      <c r="G178" s="234" t="s">
        <v>19</v>
      </c>
      <c r="H178" s="234" t="s">
        <v>4509</v>
      </c>
      <c r="I178" s="234" t="s">
        <v>4510</v>
      </c>
      <c r="J178" s="234" t="s">
        <v>4511</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1092</v>
      </c>
      <c r="B179" s="233" t="s">
        <v>4512</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4513</v>
      </c>
      <c r="B180" s="234" t="s">
        <v>4514</v>
      </c>
      <c r="C180" s="234" t="s">
        <v>4515</v>
      </c>
      <c r="D180" s="234" t="s">
        <v>4506</v>
      </c>
      <c r="E180" s="234" t="s">
        <v>4516</v>
      </c>
      <c r="F180" s="234" t="s">
        <v>19</v>
      </c>
      <c r="G180" s="234" t="s">
        <v>19</v>
      </c>
      <c r="H180" s="234" t="s">
        <v>4517</v>
      </c>
      <c r="I180" s="234" t="s">
        <v>4029</v>
      </c>
      <c r="J180" s="234" t="s">
        <v>4518</v>
      </c>
      <c r="K180" s="237">
        <f>IF(COUNTIF(L180:AY180,"&lt;&gt;")=0,"",SUMPRODUCT(((Recommendations[ImplStatus]="Implemented")+(Recommendations[ImplStatus]="Compensated"))*ISNUMBER(MATCH(Recommendations[Id],L180:AY180,0)))/COUNTIF(L180:AY180,"&lt;&gt;"))</f>
        <v>0</v>
      </c>
      <c r="L180" s="240" t="s">
        <v>110</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4519</v>
      </c>
      <c r="B181" s="234" t="s">
        <v>4520</v>
      </c>
      <c r="C181" s="234" t="s">
        <v>4521</v>
      </c>
      <c r="D181" s="234" t="s">
        <v>4522</v>
      </c>
      <c r="E181" s="234" t="s">
        <v>19</v>
      </c>
      <c r="F181" s="234" t="s">
        <v>19</v>
      </c>
      <c r="G181" s="234" t="s">
        <v>19</v>
      </c>
      <c r="H181" s="234" t="s">
        <v>4523</v>
      </c>
      <c r="I181" s="234" t="s">
        <v>4524</v>
      </c>
      <c r="J181" s="234" t="s">
        <v>4525</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4526</v>
      </c>
      <c r="B182" s="234" t="s">
        <v>4527</v>
      </c>
      <c r="C182" s="234" t="s">
        <v>4528</v>
      </c>
      <c r="D182" s="234" t="s">
        <v>4529</v>
      </c>
      <c r="E182" s="234" t="s">
        <v>19</v>
      </c>
      <c r="F182" s="234" t="s">
        <v>19</v>
      </c>
      <c r="G182" s="234" t="s">
        <v>19</v>
      </c>
      <c r="H182" s="234" t="s">
        <v>4530</v>
      </c>
      <c r="I182" s="234" t="s">
        <v>4029</v>
      </c>
      <c r="J182" s="234" t="s">
        <v>4531</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4532</v>
      </c>
      <c r="B183" s="232" t="s">
        <v>4533</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1122</v>
      </c>
      <c r="B184" s="233" t="s">
        <v>4534</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4535</v>
      </c>
      <c r="B185" s="234" t="s">
        <v>4536</v>
      </c>
      <c r="C185" s="234" t="s">
        <v>4537</v>
      </c>
      <c r="D185" s="234" t="s">
        <v>3801</v>
      </c>
      <c r="E185" s="234" t="s">
        <v>4538</v>
      </c>
      <c r="F185" s="234" t="s">
        <v>19</v>
      </c>
      <c r="G185" s="234" t="s">
        <v>19</v>
      </c>
      <c r="H185" s="234" t="s">
        <v>4539</v>
      </c>
      <c r="I185" s="234" t="s">
        <v>19</v>
      </c>
      <c r="J185" s="234" t="s">
        <v>4540</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4541</v>
      </c>
      <c r="B186" s="234" t="s">
        <v>4542</v>
      </c>
      <c r="C186" s="234" t="s">
        <v>3806</v>
      </c>
      <c r="D186" s="234" t="s">
        <v>4543</v>
      </c>
      <c r="E186" s="234" t="s">
        <v>19</v>
      </c>
      <c r="F186" s="234" t="s">
        <v>19</v>
      </c>
      <c r="G186" s="234" t="s">
        <v>19</v>
      </c>
      <c r="H186" s="234" t="s">
        <v>4544</v>
      </c>
      <c r="I186" s="234" t="s">
        <v>19</v>
      </c>
      <c r="J186" s="234" t="s">
        <v>4545</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1126</v>
      </c>
      <c r="B187" s="233" t="s">
        <v>4546</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4547</v>
      </c>
      <c r="B188" s="234" t="s">
        <v>4548</v>
      </c>
      <c r="C188" s="234" t="s">
        <v>4549</v>
      </c>
      <c r="D188" s="234" t="s">
        <v>4550</v>
      </c>
      <c r="E188" s="234" t="s">
        <v>19</v>
      </c>
      <c r="F188" s="234" t="s">
        <v>4551</v>
      </c>
      <c r="G188" s="234" t="s">
        <v>19</v>
      </c>
      <c r="H188" s="234" t="s">
        <v>4552</v>
      </c>
      <c r="I188" s="234" t="s">
        <v>4553</v>
      </c>
      <c r="J188" s="234" t="s">
        <v>4554</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4555</v>
      </c>
      <c r="B189" s="234" t="s">
        <v>4556</v>
      </c>
      <c r="C189" s="234" t="s">
        <v>4557</v>
      </c>
      <c r="D189" s="234" t="s">
        <v>4558</v>
      </c>
      <c r="E189" s="234" t="s">
        <v>19</v>
      </c>
      <c r="F189" s="234" t="s">
        <v>19</v>
      </c>
      <c r="G189" s="234" t="s">
        <v>19</v>
      </c>
      <c r="H189" s="234" t="s">
        <v>4559</v>
      </c>
      <c r="I189" s="234" t="s">
        <v>19</v>
      </c>
      <c r="J189" s="234" t="s">
        <v>4560</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4561</v>
      </c>
      <c r="B190" s="234" t="s">
        <v>4562</v>
      </c>
      <c r="C190" s="234" t="s">
        <v>4563</v>
      </c>
      <c r="D190" s="234" t="s">
        <v>4564</v>
      </c>
      <c r="E190" s="234" t="s">
        <v>19</v>
      </c>
      <c r="F190" s="234" t="s">
        <v>4565</v>
      </c>
      <c r="G190" s="234" t="s">
        <v>19</v>
      </c>
      <c r="H190" s="234" t="s">
        <v>4566</v>
      </c>
      <c r="I190" s="234" t="s">
        <v>19</v>
      </c>
      <c r="J190" s="234" t="s">
        <v>4567</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4568</v>
      </c>
      <c r="B191" s="234" t="s">
        <v>4569</v>
      </c>
      <c r="C191" s="234" t="s">
        <v>4570</v>
      </c>
      <c r="D191" s="234" t="s">
        <v>19</v>
      </c>
      <c r="E191" s="234" t="s">
        <v>19</v>
      </c>
      <c r="F191" s="234" t="s">
        <v>19</v>
      </c>
      <c r="G191" s="234" t="s">
        <v>19</v>
      </c>
      <c r="H191" s="234" t="s">
        <v>4571</v>
      </c>
      <c r="I191" s="234" t="s">
        <v>19</v>
      </c>
      <c r="J191" s="234" t="s">
        <v>4572</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4573</v>
      </c>
      <c r="B192" s="234" t="s">
        <v>4574</v>
      </c>
      <c r="C192" s="234" t="s">
        <v>4575</v>
      </c>
      <c r="D192" s="234" t="s">
        <v>4576</v>
      </c>
      <c r="E192" s="234" t="s">
        <v>4577</v>
      </c>
      <c r="F192" s="234" t="s">
        <v>19</v>
      </c>
      <c r="G192" s="234" t="s">
        <v>19</v>
      </c>
      <c r="H192" s="234" t="s">
        <v>4578</v>
      </c>
      <c r="I192" s="234" t="s">
        <v>19</v>
      </c>
      <c r="J192" s="234" t="s">
        <v>4579</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1130</v>
      </c>
      <c r="B193" s="233" t="s">
        <v>4580</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4581</v>
      </c>
      <c r="B194" s="234" t="s">
        <v>4582</v>
      </c>
      <c r="C194" s="234" t="s">
        <v>4583</v>
      </c>
      <c r="D194" s="234" t="s">
        <v>4576</v>
      </c>
      <c r="E194" s="234" t="s">
        <v>4577</v>
      </c>
      <c r="F194" s="234" t="s">
        <v>4584</v>
      </c>
      <c r="G194" s="234" t="s">
        <v>19</v>
      </c>
      <c r="H194" s="234" t="s">
        <v>4585</v>
      </c>
      <c r="I194" s="234" t="s">
        <v>19</v>
      </c>
      <c r="J194" s="234" t="s">
        <v>4586</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4587</v>
      </c>
      <c r="B195" s="234" t="s">
        <v>4588</v>
      </c>
      <c r="C195" s="234" t="s">
        <v>4589</v>
      </c>
      <c r="D195" s="234" t="s">
        <v>4590</v>
      </c>
      <c r="E195" s="234" t="s">
        <v>19</v>
      </c>
      <c r="F195" s="234" t="s">
        <v>19</v>
      </c>
      <c r="G195" s="234" t="s">
        <v>19</v>
      </c>
      <c r="H195" s="234" t="s">
        <v>4591</v>
      </c>
      <c r="I195" s="234" t="s">
        <v>19</v>
      </c>
      <c r="J195" s="234" t="s">
        <v>4592</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4593</v>
      </c>
      <c r="B196" s="234" t="s">
        <v>4594</v>
      </c>
      <c r="C196" s="234" t="s">
        <v>4595</v>
      </c>
      <c r="D196" s="234" t="s">
        <v>19</v>
      </c>
      <c r="E196" s="234" t="s">
        <v>4596</v>
      </c>
      <c r="F196" s="234" t="s">
        <v>19</v>
      </c>
      <c r="G196" s="234" t="s">
        <v>19</v>
      </c>
      <c r="H196" s="234" t="s">
        <v>4597</v>
      </c>
      <c r="I196" s="234" t="s">
        <v>19</v>
      </c>
      <c r="J196" s="234" t="s">
        <v>4598</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4599</v>
      </c>
      <c r="B197" s="234" t="s">
        <v>4600</v>
      </c>
      <c r="C197" s="234" t="s">
        <v>4601</v>
      </c>
      <c r="D197" s="234" t="s">
        <v>19</v>
      </c>
      <c r="E197" s="234" t="s">
        <v>19</v>
      </c>
      <c r="F197" s="234" t="s">
        <v>19</v>
      </c>
      <c r="G197" s="234" t="s">
        <v>19</v>
      </c>
      <c r="H197" s="234" t="s">
        <v>4602</v>
      </c>
      <c r="I197" s="234" t="s">
        <v>19</v>
      </c>
      <c r="J197" s="234" t="s">
        <v>4603</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4604</v>
      </c>
      <c r="B198" s="234" t="s">
        <v>4605</v>
      </c>
      <c r="C198" s="234" t="s">
        <v>4606</v>
      </c>
      <c r="D198" s="234" t="s">
        <v>4607</v>
      </c>
      <c r="E198" s="234" t="s">
        <v>19</v>
      </c>
      <c r="F198" s="234" t="s">
        <v>19</v>
      </c>
      <c r="G198" s="234" t="s">
        <v>19</v>
      </c>
      <c r="H198" s="234" t="s">
        <v>4608</v>
      </c>
      <c r="I198" s="234" t="s">
        <v>19</v>
      </c>
      <c r="J198" s="234" t="s">
        <v>4609</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1134</v>
      </c>
      <c r="B199" s="233" t="s">
        <v>4610</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4611</v>
      </c>
      <c r="B200" s="234" t="s">
        <v>4612</v>
      </c>
      <c r="C200" s="234" t="s">
        <v>4613</v>
      </c>
      <c r="D200" s="234" t="s">
        <v>19</v>
      </c>
      <c r="E200" s="234" t="s">
        <v>19</v>
      </c>
      <c r="F200" s="234" t="s">
        <v>19</v>
      </c>
      <c r="G200" s="234" t="s">
        <v>19</v>
      </c>
      <c r="H200" s="234" t="s">
        <v>4614</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4615</v>
      </c>
      <c r="B201" s="234" t="s">
        <v>4616</v>
      </c>
      <c r="C201" s="234" t="s">
        <v>4617</v>
      </c>
      <c r="D201" s="234" t="s">
        <v>4618</v>
      </c>
      <c r="E201" s="234" t="s">
        <v>19</v>
      </c>
      <c r="F201" s="234" t="s">
        <v>19</v>
      </c>
      <c r="G201" s="234" t="s">
        <v>19</v>
      </c>
      <c r="H201" s="234" t="s">
        <v>4619</v>
      </c>
      <c r="I201" s="234" t="s">
        <v>19</v>
      </c>
      <c r="J201" s="234" t="s">
        <v>4620</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4621</v>
      </c>
      <c r="B202" s="234" t="s">
        <v>4622</v>
      </c>
      <c r="C202" s="234" t="s">
        <v>4623</v>
      </c>
      <c r="D202" s="234" t="s">
        <v>19</v>
      </c>
      <c r="E202" s="234" t="s">
        <v>19</v>
      </c>
      <c r="F202" s="234" t="s">
        <v>19</v>
      </c>
      <c r="G202" s="234" t="s">
        <v>19</v>
      </c>
      <c r="H202" s="234" t="s">
        <v>4624</v>
      </c>
      <c r="I202" s="234" t="s">
        <v>19</v>
      </c>
      <c r="J202" s="234" t="s">
        <v>4625</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4626</v>
      </c>
      <c r="B203" s="234" t="s">
        <v>4627</v>
      </c>
      <c r="C203" s="234" t="s">
        <v>4628</v>
      </c>
      <c r="D203" s="234" t="s">
        <v>4629</v>
      </c>
      <c r="E203" s="234" t="s">
        <v>19</v>
      </c>
      <c r="F203" s="234" t="s">
        <v>19</v>
      </c>
      <c r="G203" s="234" t="s">
        <v>19</v>
      </c>
      <c r="H203" s="234" t="s">
        <v>4630</v>
      </c>
      <c r="I203" s="234" t="s">
        <v>19</v>
      </c>
      <c r="J203" s="234" t="s">
        <v>4631</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4632</v>
      </c>
      <c r="B204" s="234" t="s">
        <v>4633</v>
      </c>
      <c r="C204" s="234" t="s">
        <v>4634</v>
      </c>
      <c r="D204" s="234" t="s">
        <v>19</v>
      </c>
      <c r="E204" s="234" t="s">
        <v>19</v>
      </c>
      <c r="F204" s="234" t="s">
        <v>19</v>
      </c>
      <c r="G204" s="234" t="s">
        <v>19</v>
      </c>
      <c r="H204" s="234" t="s">
        <v>4635</v>
      </c>
      <c r="I204" s="234" t="s">
        <v>19</v>
      </c>
      <c r="J204" s="234" t="s">
        <v>4636</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4637</v>
      </c>
      <c r="B205" s="234" t="s">
        <v>4638</v>
      </c>
      <c r="C205" s="234" t="s">
        <v>4639</v>
      </c>
      <c r="D205" s="234" t="s">
        <v>19</v>
      </c>
      <c r="E205" s="234" t="s">
        <v>19</v>
      </c>
      <c r="F205" s="234" t="s">
        <v>19</v>
      </c>
      <c r="G205" s="234" t="s">
        <v>19</v>
      </c>
      <c r="H205" s="234" t="s">
        <v>4640</v>
      </c>
      <c r="I205" s="234" t="s">
        <v>4641</v>
      </c>
      <c r="J205" s="234" t="s">
        <v>4642</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4643</v>
      </c>
      <c r="B206" s="234" t="s">
        <v>4644</v>
      </c>
      <c r="C206" s="234" t="s">
        <v>4645</v>
      </c>
      <c r="D206" s="234" t="s">
        <v>19</v>
      </c>
      <c r="E206" s="234" t="s">
        <v>19</v>
      </c>
      <c r="F206" s="234" t="s">
        <v>19</v>
      </c>
      <c r="G206" s="234" t="s">
        <v>19</v>
      </c>
      <c r="H206" s="234" t="s">
        <v>4646</v>
      </c>
      <c r="I206" s="234" t="s">
        <v>19</v>
      </c>
      <c r="J206" s="234" t="s">
        <v>4647</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4648</v>
      </c>
      <c r="B207" s="234" t="s">
        <v>4649</v>
      </c>
      <c r="C207" s="234" t="s">
        <v>4645</v>
      </c>
      <c r="D207" s="234" t="s">
        <v>4650</v>
      </c>
      <c r="E207" s="234" t="s">
        <v>19</v>
      </c>
      <c r="F207" s="234" t="s">
        <v>19</v>
      </c>
      <c r="G207" s="234" t="s">
        <v>19</v>
      </c>
      <c r="H207" s="234" t="s">
        <v>4651</v>
      </c>
      <c r="I207" s="234" t="s">
        <v>19</v>
      </c>
      <c r="J207" s="234" t="s">
        <v>4652</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4653</v>
      </c>
      <c r="B208" s="234" t="s">
        <v>4654</v>
      </c>
      <c r="C208" s="234" t="s">
        <v>4655</v>
      </c>
      <c r="D208" s="234" t="s">
        <v>4650</v>
      </c>
      <c r="E208" s="234" t="s">
        <v>19</v>
      </c>
      <c r="F208" s="234" t="s">
        <v>4656</v>
      </c>
      <c r="G208" s="234" t="s">
        <v>4657</v>
      </c>
      <c r="H208" s="234" t="s">
        <v>4658</v>
      </c>
      <c r="I208" s="234" t="s">
        <v>4659</v>
      </c>
      <c r="J208" s="234" t="s">
        <v>4660</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4661</v>
      </c>
      <c r="B209" s="234" t="s">
        <v>4662</v>
      </c>
      <c r="C209" s="234" t="s">
        <v>4663</v>
      </c>
      <c r="D209" s="234" t="s">
        <v>4664</v>
      </c>
      <c r="E209" s="234" t="s">
        <v>19</v>
      </c>
      <c r="F209" s="234" t="s">
        <v>4656</v>
      </c>
      <c r="G209" s="234" t="s">
        <v>4665</v>
      </c>
      <c r="H209" s="234" t="s">
        <v>4666</v>
      </c>
      <c r="I209" s="234" t="s">
        <v>4659</v>
      </c>
      <c r="J209" s="234" t="s">
        <v>4667</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1138</v>
      </c>
      <c r="B210" s="233" t="s">
        <v>4668</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4669</v>
      </c>
      <c r="B211" s="234" t="s">
        <v>4670</v>
      </c>
      <c r="C211" s="234" t="s">
        <v>4671</v>
      </c>
      <c r="D211" s="234" t="s">
        <v>4672</v>
      </c>
      <c r="E211" s="234" t="s">
        <v>19</v>
      </c>
      <c r="F211" s="234" t="s">
        <v>19</v>
      </c>
      <c r="G211" s="234" t="s">
        <v>4673</v>
      </c>
      <c r="H211" s="234" t="s">
        <v>4674</v>
      </c>
      <c r="I211" s="234" t="s">
        <v>4675</v>
      </c>
      <c r="J211" s="234" t="s">
        <v>4676</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4677</v>
      </c>
      <c r="B212" s="234" t="s">
        <v>4678</v>
      </c>
      <c r="C212" s="234" t="s">
        <v>4679</v>
      </c>
      <c r="D212" s="234" t="s">
        <v>4680</v>
      </c>
      <c r="E212" s="234" t="s">
        <v>19</v>
      </c>
      <c r="F212" s="234" t="s">
        <v>4681</v>
      </c>
      <c r="G212" s="234" t="s">
        <v>19</v>
      </c>
      <c r="H212" s="234" t="s">
        <v>19</v>
      </c>
      <c r="I212" s="234" t="s">
        <v>19</v>
      </c>
      <c r="J212" s="234" t="s">
        <v>4682</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4683</v>
      </c>
      <c r="B213" s="234" t="s">
        <v>4684</v>
      </c>
      <c r="C213" s="234" t="s">
        <v>4685</v>
      </c>
      <c r="D213" s="234" t="s">
        <v>4686</v>
      </c>
      <c r="E213" s="234" t="s">
        <v>19</v>
      </c>
      <c r="F213" s="234" t="s">
        <v>4687</v>
      </c>
      <c r="G213" s="234" t="s">
        <v>19</v>
      </c>
      <c r="H213" s="234" t="s">
        <v>4688</v>
      </c>
      <c r="I213" s="234" t="s">
        <v>19</v>
      </c>
      <c r="J213" s="234" t="s">
        <v>4689</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4690</v>
      </c>
      <c r="B214" s="234" t="s">
        <v>4691</v>
      </c>
      <c r="C214" s="234" t="s">
        <v>4692</v>
      </c>
      <c r="D214" s="234" t="s">
        <v>4693</v>
      </c>
      <c r="E214" s="234" t="s">
        <v>19</v>
      </c>
      <c r="F214" s="234" t="s">
        <v>19</v>
      </c>
      <c r="G214" s="234" t="s">
        <v>19</v>
      </c>
      <c r="H214" s="234" t="s">
        <v>4694</v>
      </c>
      <c r="I214" s="234" t="s">
        <v>4029</v>
      </c>
      <c r="J214" s="234" t="s">
        <v>4695</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4696</v>
      </c>
      <c r="B215" s="234" t="s">
        <v>4697</v>
      </c>
      <c r="C215" s="234" t="s">
        <v>4698</v>
      </c>
      <c r="D215" s="234" t="s">
        <v>4699</v>
      </c>
      <c r="E215" s="234" t="s">
        <v>19</v>
      </c>
      <c r="F215" s="234" t="s">
        <v>19</v>
      </c>
      <c r="G215" s="234" t="s">
        <v>19</v>
      </c>
      <c r="H215" s="234" t="s">
        <v>4700</v>
      </c>
      <c r="I215" s="234" t="s">
        <v>19</v>
      </c>
      <c r="J215" s="234" t="s">
        <v>4701</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4702</v>
      </c>
      <c r="B216" s="232" t="s">
        <v>4703</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1152</v>
      </c>
      <c r="B217" s="233" t="s">
        <v>4704</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4705</v>
      </c>
      <c r="B218" s="234" t="s">
        <v>4706</v>
      </c>
      <c r="C218" s="234" t="s">
        <v>4707</v>
      </c>
      <c r="D218" s="234" t="s">
        <v>3801</v>
      </c>
      <c r="E218" s="234" t="s">
        <v>3587</v>
      </c>
      <c r="F218" s="234" t="s">
        <v>19</v>
      </c>
      <c r="G218" s="234" t="s">
        <v>19</v>
      </c>
      <c r="H218" s="234" t="s">
        <v>4708</v>
      </c>
      <c r="I218" s="234" t="s">
        <v>19</v>
      </c>
      <c r="J218" s="234" t="s">
        <v>4709</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4710</v>
      </c>
      <c r="B219" s="234" t="s">
        <v>4711</v>
      </c>
      <c r="C219" s="234" t="s">
        <v>3592</v>
      </c>
      <c r="D219" s="234" t="s">
        <v>3593</v>
      </c>
      <c r="E219" s="234" t="s">
        <v>19</v>
      </c>
      <c r="F219" s="234" t="s">
        <v>3595</v>
      </c>
      <c r="G219" s="234" t="s">
        <v>19</v>
      </c>
      <c r="H219" s="234" t="s">
        <v>4712</v>
      </c>
      <c r="I219" s="234" t="s">
        <v>19</v>
      </c>
      <c r="J219" s="234" t="s">
        <v>4713</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1156</v>
      </c>
      <c r="B220" s="233" t="s">
        <v>4714</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4715</v>
      </c>
      <c r="B221" s="234" t="s">
        <v>4716</v>
      </c>
      <c r="C221" s="234" t="s">
        <v>4717</v>
      </c>
      <c r="D221" s="234" t="s">
        <v>4718</v>
      </c>
      <c r="E221" s="234" t="s">
        <v>19</v>
      </c>
      <c r="F221" s="234" t="s">
        <v>19</v>
      </c>
      <c r="G221" s="234" t="s">
        <v>19</v>
      </c>
      <c r="H221" s="234" t="s">
        <v>4719</v>
      </c>
      <c r="I221" s="234" t="s">
        <v>19</v>
      </c>
      <c r="J221" s="234" t="s">
        <v>4720</v>
      </c>
      <c r="K221" s="237">
        <f>IF(COUNTIF(L221:AY221,"&lt;&gt;")=0,"",SUMPRODUCT(((Recommendations[ImplStatus]="Implemented")+(Recommendations[ImplStatus]="Compensated"))*ISNUMBER(MATCH(Recommendations[Id],L221:AY221,0)))/COUNTIF(L221:AY221,"&lt;&gt;"))</f>
        <v>0</v>
      </c>
      <c r="L221" s="240" t="s">
        <v>140</v>
      </c>
      <c r="M221" s="240" t="s">
        <v>145</v>
      </c>
      <c r="N221" s="240" t="s">
        <v>150</v>
      </c>
      <c r="O221" s="240" t="s">
        <v>190</v>
      </c>
      <c r="P221" s="240" t="s">
        <v>210</v>
      </c>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4721</v>
      </c>
      <c r="B222" s="234" t="s">
        <v>4722</v>
      </c>
      <c r="C222" s="234" t="s">
        <v>4723</v>
      </c>
      <c r="D222" s="234" t="s">
        <v>4724</v>
      </c>
      <c r="E222" s="234" t="s">
        <v>19</v>
      </c>
      <c r="F222" s="234" t="s">
        <v>19</v>
      </c>
      <c r="G222" s="234" t="s">
        <v>19</v>
      </c>
      <c r="H222" s="234" t="s">
        <v>4725</v>
      </c>
      <c r="I222" s="234" t="s">
        <v>19</v>
      </c>
      <c r="J222" s="234" t="s">
        <v>4726</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4727</v>
      </c>
      <c r="B223" s="234" t="s">
        <v>4728</v>
      </c>
      <c r="C223" s="234" t="s">
        <v>4729</v>
      </c>
      <c r="D223" s="234" t="s">
        <v>19</v>
      </c>
      <c r="E223" s="234" t="s">
        <v>4730</v>
      </c>
      <c r="F223" s="234" t="s">
        <v>19</v>
      </c>
      <c r="G223" s="234" t="s">
        <v>19</v>
      </c>
      <c r="H223" s="234" t="s">
        <v>4731</v>
      </c>
      <c r="I223" s="234" t="s">
        <v>19</v>
      </c>
      <c r="J223" s="234" t="s">
        <v>4732</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4733</v>
      </c>
      <c r="B224" s="234" t="s">
        <v>4734</v>
      </c>
      <c r="C224" s="234" t="s">
        <v>4735</v>
      </c>
      <c r="D224" s="234" t="s">
        <v>19</v>
      </c>
      <c r="E224" s="234" t="s">
        <v>19</v>
      </c>
      <c r="F224" s="234" t="s">
        <v>19</v>
      </c>
      <c r="G224" s="234" t="s">
        <v>19</v>
      </c>
      <c r="H224" s="234" t="s">
        <v>4736</v>
      </c>
      <c r="I224" s="234" t="s">
        <v>19</v>
      </c>
      <c r="J224" s="234" t="s">
        <v>4737</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4738</v>
      </c>
      <c r="B225" s="234" t="s">
        <v>4739</v>
      </c>
      <c r="C225" s="234" t="s">
        <v>4740</v>
      </c>
      <c r="D225" s="234" t="s">
        <v>19</v>
      </c>
      <c r="E225" s="234" t="s">
        <v>19</v>
      </c>
      <c r="F225" s="234" t="s">
        <v>19</v>
      </c>
      <c r="G225" s="234" t="s">
        <v>19</v>
      </c>
      <c r="H225" s="234" t="s">
        <v>4741</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4742</v>
      </c>
      <c r="B226" s="234" t="s">
        <v>4743</v>
      </c>
      <c r="C226" s="234" t="s">
        <v>4744</v>
      </c>
      <c r="D226" s="234" t="s">
        <v>19</v>
      </c>
      <c r="E226" s="234" t="s">
        <v>19</v>
      </c>
      <c r="F226" s="234" t="s">
        <v>19</v>
      </c>
      <c r="G226" s="234" t="s">
        <v>19</v>
      </c>
      <c r="H226" s="234" t="s">
        <v>4745</v>
      </c>
      <c r="I226" s="234" t="s">
        <v>19</v>
      </c>
      <c r="J226" s="234" t="s">
        <v>4746</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4747</v>
      </c>
      <c r="B227" s="234" t="s">
        <v>4748</v>
      </c>
      <c r="C227" s="234" t="s">
        <v>4749</v>
      </c>
      <c r="D227" s="234" t="s">
        <v>19</v>
      </c>
      <c r="E227" s="234" t="s">
        <v>19</v>
      </c>
      <c r="F227" s="234" t="s">
        <v>19</v>
      </c>
      <c r="G227" s="234" t="s">
        <v>19</v>
      </c>
      <c r="H227" s="234" t="s">
        <v>4750</v>
      </c>
      <c r="I227" s="234" t="s">
        <v>19</v>
      </c>
      <c r="J227" s="234" t="s">
        <v>4751</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4752</v>
      </c>
      <c r="B228" s="234" t="s">
        <v>4753</v>
      </c>
      <c r="C228" s="234" t="s">
        <v>4754</v>
      </c>
      <c r="D228" s="234" t="s">
        <v>19</v>
      </c>
      <c r="E228" s="234" t="s">
        <v>19</v>
      </c>
      <c r="F228" s="234" t="s">
        <v>19</v>
      </c>
      <c r="G228" s="234" t="s">
        <v>19</v>
      </c>
      <c r="H228" s="234" t="s">
        <v>4755</v>
      </c>
      <c r="I228" s="234" t="s">
        <v>19</v>
      </c>
      <c r="J228" s="234" t="s">
        <v>4756</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4757</v>
      </c>
      <c r="B229" s="234" t="s">
        <v>4758</v>
      </c>
      <c r="C229" s="234" t="s">
        <v>4759</v>
      </c>
      <c r="D229" s="234" t="s">
        <v>19</v>
      </c>
      <c r="E229" s="234" t="s">
        <v>19</v>
      </c>
      <c r="F229" s="234" t="s">
        <v>19</v>
      </c>
      <c r="G229" s="234" t="s">
        <v>19</v>
      </c>
      <c r="H229" s="234" t="s">
        <v>4760</v>
      </c>
      <c r="I229" s="234" t="s">
        <v>19</v>
      </c>
      <c r="J229" s="234" t="s">
        <v>4761</v>
      </c>
      <c r="K229" s="237">
        <f>IF(COUNTIF(L229:AY229,"&lt;&gt;")=0,"",SUMPRODUCT(((Recommendations[ImplStatus]="Implemented")+(Recommendations[ImplStatus]="Compensated"))*ISNUMBER(MATCH(Recommendations[Id],L229:AY229,0)))/COUNTIF(L229:AY229,"&lt;&gt;"))</f>
        <v>0</v>
      </c>
      <c r="L229" s="240" t="s">
        <v>140</v>
      </c>
      <c r="M229" s="240" t="s">
        <v>145</v>
      </c>
      <c r="N229" s="240" t="s">
        <v>190</v>
      </c>
      <c r="O229" s="240" t="s">
        <v>210</v>
      </c>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1160</v>
      </c>
      <c r="B230" s="233" t="s">
        <v>4762</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4763</v>
      </c>
      <c r="B231" s="234" t="s">
        <v>4764</v>
      </c>
      <c r="C231" s="234" t="s">
        <v>4765</v>
      </c>
      <c r="D231" s="234" t="s">
        <v>4766</v>
      </c>
      <c r="E231" s="234" t="s">
        <v>19</v>
      </c>
      <c r="F231" s="234" t="s">
        <v>19</v>
      </c>
      <c r="G231" s="234" t="s">
        <v>19</v>
      </c>
      <c r="H231" s="234" t="s">
        <v>4767</v>
      </c>
      <c r="I231" s="234" t="s">
        <v>19</v>
      </c>
      <c r="J231" s="234" t="s">
        <v>4768</v>
      </c>
      <c r="K231" s="237">
        <f>IF(COUNTIF(L231:AY231,"&lt;&gt;")=0,"",SUMPRODUCT(((Recommendations[ImplStatus]="Implemented")+(Recommendations[ImplStatus]="Compensated"))*ISNUMBER(MATCH(Recommendations[Id],L231:AY231,0)))/COUNTIF(L231:AY231,"&lt;&gt;"))</f>
        <v>0</v>
      </c>
      <c r="L231" s="240" t="s">
        <v>91</v>
      </c>
      <c r="M231" s="240" t="s">
        <v>96</v>
      </c>
      <c r="N231" s="240" t="s">
        <v>160</v>
      </c>
      <c r="O231" s="240" t="s">
        <v>165</v>
      </c>
      <c r="P231" s="240" t="s">
        <v>170</v>
      </c>
      <c r="Q231" s="240" t="s">
        <v>175</v>
      </c>
      <c r="R231" s="240" t="s">
        <v>180</v>
      </c>
      <c r="S231" s="240" t="s">
        <v>185</v>
      </c>
      <c r="T231" s="240" t="s">
        <v>441</v>
      </c>
      <c r="U231" s="240" t="s">
        <v>446</v>
      </c>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4769</v>
      </c>
      <c r="B232" s="234" t="s">
        <v>4770</v>
      </c>
      <c r="C232" s="234" t="s">
        <v>4771</v>
      </c>
      <c r="D232" s="234" t="s">
        <v>4772</v>
      </c>
      <c r="E232" s="234" t="s">
        <v>19</v>
      </c>
      <c r="F232" s="234" t="s">
        <v>19</v>
      </c>
      <c r="G232" s="234" t="s">
        <v>19</v>
      </c>
      <c r="H232" s="234" t="s">
        <v>4773</v>
      </c>
      <c r="I232" s="234" t="s">
        <v>19</v>
      </c>
      <c r="J232" s="234" t="s">
        <v>4774</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4775</v>
      </c>
      <c r="B233" s="234" t="s">
        <v>4776</v>
      </c>
      <c r="C233" s="234" t="s">
        <v>4777</v>
      </c>
      <c r="D233" s="234" t="s">
        <v>4778</v>
      </c>
      <c r="E233" s="234" t="s">
        <v>19</v>
      </c>
      <c r="F233" s="234" t="s">
        <v>19</v>
      </c>
      <c r="G233" s="234" t="s">
        <v>19</v>
      </c>
      <c r="H233" s="234" t="s">
        <v>4779</v>
      </c>
      <c r="I233" s="234" t="s">
        <v>19</v>
      </c>
      <c r="J233" s="234" t="s">
        <v>4780</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4781</v>
      </c>
      <c r="B234" s="234" t="s">
        <v>4782</v>
      </c>
      <c r="C234" s="234" t="s">
        <v>4783</v>
      </c>
      <c r="D234" s="234" t="s">
        <v>4784</v>
      </c>
      <c r="E234" s="234" t="s">
        <v>19</v>
      </c>
      <c r="F234" s="234" t="s">
        <v>19</v>
      </c>
      <c r="G234" s="234" t="s">
        <v>19</v>
      </c>
      <c r="H234" s="234" t="s">
        <v>4785</v>
      </c>
      <c r="I234" s="234" t="s">
        <v>19</v>
      </c>
      <c r="J234" s="234" t="s">
        <v>4786</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1164</v>
      </c>
      <c r="B235" s="233" t="s">
        <v>4787</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4788</v>
      </c>
      <c r="B236" s="234" t="s">
        <v>4789</v>
      </c>
      <c r="C236" s="234" t="s">
        <v>4790</v>
      </c>
      <c r="D236" s="234" t="s">
        <v>4791</v>
      </c>
      <c r="E236" s="234" t="s">
        <v>19</v>
      </c>
      <c r="F236" s="234" t="s">
        <v>19</v>
      </c>
      <c r="G236" s="234" t="s">
        <v>19</v>
      </c>
      <c r="H236" s="234" t="s">
        <v>4792</v>
      </c>
      <c r="I236" s="234" t="s">
        <v>19</v>
      </c>
      <c r="J236" s="234" t="s">
        <v>4793</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4794</v>
      </c>
      <c r="B237" s="234" t="s">
        <v>4795</v>
      </c>
      <c r="C237" s="234" t="s">
        <v>4796</v>
      </c>
      <c r="D237" s="234" t="s">
        <v>4797</v>
      </c>
      <c r="E237" s="234" t="s">
        <v>19</v>
      </c>
      <c r="F237" s="234" t="s">
        <v>19</v>
      </c>
      <c r="G237" s="234" t="s">
        <v>4798</v>
      </c>
      <c r="H237" s="234" t="s">
        <v>4799</v>
      </c>
      <c r="I237" s="234" t="s">
        <v>4029</v>
      </c>
      <c r="J237" s="234" t="s">
        <v>4800</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4801</v>
      </c>
      <c r="B238" s="234" t="s">
        <v>4802</v>
      </c>
      <c r="C238" s="234" t="s">
        <v>4803</v>
      </c>
      <c r="D238" s="234" t="s">
        <v>19</v>
      </c>
      <c r="E238" s="234" t="s">
        <v>19</v>
      </c>
      <c r="F238" s="234" t="s">
        <v>19</v>
      </c>
      <c r="G238" s="234" t="s">
        <v>19</v>
      </c>
      <c r="H238" s="234" t="s">
        <v>4804</v>
      </c>
      <c r="I238" s="234" t="s">
        <v>4805</v>
      </c>
      <c r="J238" s="234" t="s">
        <v>4806</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4807</v>
      </c>
      <c r="B239" s="234" t="s">
        <v>4808</v>
      </c>
      <c r="C239" s="234" t="s">
        <v>4809</v>
      </c>
      <c r="D239" s="234" t="s">
        <v>19</v>
      </c>
      <c r="E239" s="234" t="s">
        <v>19</v>
      </c>
      <c r="F239" s="234" t="s">
        <v>19</v>
      </c>
      <c r="G239" s="234" t="s">
        <v>19</v>
      </c>
      <c r="H239" s="234" t="s">
        <v>4810</v>
      </c>
      <c r="I239" s="234" t="s">
        <v>4029</v>
      </c>
      <c r="J239" s="234" t="s">
        <v>4811</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4812</v>
      </c>
      <c r="B240" s="234" t="s">
        <v>4813</v>
      </c>
      <c r="C240" s="234" t="s">
        <v>4814</v>
      </c>
      <c r="D240" s="234" t="s">
        <v>4815</v>
      </c>
      <c r="E240" s="234" t="s">
        <v>19</v>
      </c>
      <c r="F240" s="234" t="s">
        <v>19</v>
      </c>
      <c r="G240" s="234" t="s">
        <v>19</v>
      </c>
      <c r="H240" s="234" t="s">
        <v>4816</v>
      </c>
      <c r="I240" s="234" t="s">
        <v>19</v>
      </c>
      <c r="J240" s="234" t="s">
        <v>4817</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1168</v>
      </c>
      <c r="B241" s="233" t="s">
        <v>4818</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4819</v>
      </c>
      <c r="B242" s="234" t="s">
        <v>4820</v>
      </c>
      <c r="C242" s="234" t="s">
        <v>4821</v>
      </c>
      <c r="D242" s="234" t="s">
        <v>19</v>
      </c>
      <c r="E242" s="234" t="s">
        <v>19</v>
      </c>
      <c r="F242" s="234" t="s">
        <v>4822</v>
      </c>
      <c r="G242" s="234" t="s">
        <v>19</v>
      </c>
      <c r="H242" s="234" t="s">
        <v>4823</v>
      </c>
      <c r="I242" s="234" t="s">
        <v>19</v>
      </c>
      <c r="J242" s="234" t="s">
        <v>4824</v>
      </c>
      <c r="K242" s="237">
        <f>IF(COUNTIF(L242:AY242,"&lt;&gt;")=0,"",SUMPRODUCT(((Recommendations[ImplStatus]="Implemented")+(Recommendations[ImplStatus]="Compensated"))*ISNUMBER(MATCH(Recommendations[Id],L242:AY242,0)))/COUNTIF(L242:AY242,"&lt;&gt;"))</f>
        <v>0</v>
      </c>
      <c r="L242" s="240" t="s">
        <v>195</v>
      </c>
      <c r="M242" s="240" t="s">
        <v>200</v>
      </c>
      <c r="N242" s="240" t="s">
        <v>205</v>
      </c>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1172</v>
      </c>
      <c r="B243" s="233" t="s">
        <v>4825</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4826</v>
      </c>
      <c r="B244" s="234" t="s">
        <v>4827</v>
      </c>
      <c r="C244" s="234" t="s">
        <v>4828</v>
      </c>
      <c r="D244" s="234" t="s">
        <v>19</v>
      </c>
      <c r="E244" s="234" t="s">
        <v>19</v>
      </c>
      <c r="F244" s="234" t="s">
        <v>4829</v>
      </c>
      <c r="G244" s="234" t="s">
        <v>19</v>
      </c>
      <c r="H244" s="234" t="s">
        <v>4830</v>
      </c>
      <c r="I244" s="234" t="s">
        <v>4831</v>
      </c>
      <c r="J244" s="234" t="s">
        <v>4832</v>
      </c>
      <c r="K244" s="237">
        <f>IF(COUNTIF(L244:AY244,"&lt;&gt;")=0,"",SUMPRODUCT(((Recommendations[ImplStatus]="Implemented")+(Recommendations[ImplStatus]="Compensated"))*ISNUMBER(MATCH(Recommendations[Id],L244:AY244,0)))/COUNTIF(L244:AY244,"&lt;&gt;"))</f>
        <v>0</v>
      </c>
      <c r="L244" s="240" t="s">
        <v>55</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4833</v>
      </c>
      <c r="B245" s="234" t="s">
        <v>4834</v>
      </c>
      <c r="C245" s="234" t="s">
        <v>4835</v>
      </c>
      <c r="D245" s="234" t="s">
        <v>4836</v>
      </c>
      <c r="E245" s="234" t="s">
        <v>19</v>
      </c>
      <c r="F245" s="234" t="s">
        <v>19</v>
      </c>
      <c r="G245" s="234" t="s">
        <v>19</v>
      </c>
      <c r="H245" s="234" t="s">
        <v>4837</v>
      </c>
      <c r="I245" s="234" t="s">
        <v>19</v>
      </c>
      <c r="J245" s="234" t="s">
        <v>4838</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4839</v>
      </c>
      <c r="B246" s="234" t="s">
        <v>4840</v>
      </c>
      <c r="C246" s="234" t="s">
        <v>4841</v>
      </c>
      <c r="D246" s="234" t="s">
        <v>19</v>
      </c>
      <c r="E246" s="234" t="s">
        <v>19</v>
      </c>
      <c r="F246" s="234" t="s">
        <v>19</v>
      </c>
      <c r="G246" s="234" t="s">
        <v>19</v>
      </c>
      <c r="H246" s="234" t="s">
        <v>4842</v>
      </c>
      <c r="I246" s="234" t="s">
        <v>19</v>
      </c>
      <c r="J246" s="234" t="s">
        <v>4843</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1176</v>
      </c>
      <c r="B247" s="233" t="s">
        <v>4844</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4845</v>
      </c>
      <c r="B248" s="234" t="s">
        <v>4846</v>
      </c>
      <c r="C248" s="234" t="s">
        <v>4847</v>
      </c>
      <c r="D248" s="234" t="s">
        <v>4848</v>
      </c>
      <c r="E248" s="234" t="s">
        <v>19</v>
      </c>
      <c r="F248" s="234" t="s">
        <v>19</v>
      </c>
      <c r="G248" s="234" t="s">
        <v>19</v>
      </c>
      <c r="H248" s="234" t="s">
        <v>4849</v>
      </c>
      <c r="I248" s="234" t="s">
        <v>4850</v>
      </c>
      <c r="J248" s="234" t="s">
        <v>4851</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4852</v>
      </c>
      <c r="B249" s="234" t="s">
        <v>4853</v>
      </c>
      <c r="C249" s="234" t="s">
        <v>4847</v>
      </c>
      <c r="D249" s="234" t="s">
        <v>4854</v>
      </c>
      <c r="E249" s="234" t="s">
        <v>19</v>
      </c>
      <c r="F249" s="234" t="s">
        <v>19</v>
      </c>
      <c r="G249" s="234" t="s">
        <v>19</v>
      </c>
      <c r="H249" s="234" t="s">
        <v>4849</v>
      </c>
      <c r="I249" s="234" t="s">
        <v>4855</v>
      </c>
      <c r="J249" s="234" t="s">
        <v>4856</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4857</v>
      </c>
      <c r="B250" s="234" t="s">
        <v>4858</v>
      </c>
      <c r="C250" s="234" t="s">
        <v>4859</v>
      </c>
      <c r="D250" s="234" t="s">
        <v>4860</v>
      </c>
      <c r="E250" s="234" t="s">
        <v>19</v>
      </c>
      <c r="F250" s="234" t="s">
        <v>19</v>
      </c>
      <c r="G250" s="234" t="s">
        <v>19</v>
      </c>
      <c r="H250" s="234" t="s">
        <v>4861</v>
      </c>
      <c r="I250" s="234" t="s">
        <v>19</v>
      </c>
      <c r="J250" s="234" t="s">
        <v>4862</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4863</v>
      </c>
      <c r="B251" s="232" t="s">
        <v>4864</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1182</v>
      </c>
      <c r="B252" s="233" t="s">
        <v>4865</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4866</v>
      </c>
      <c r="B253" s="234" t="s">
        <v>4867</v>
      </c>
      <c r="C253" s="234" t="s">
        <v>4868</v>
      </c>
      <c r="D253" s="234" t="s">
        <v>3801</v>
      </c>
      <c r="E253" s="234" t="s">
        <v>3587</v>
      </c>
      <c r="F253" s="234" t="s">
        <v>19</v>
      </c>
      <c r="G253" s="234" t="s">
        <v>19</v>
      </c>
      <c r="H253" s="234" t="s">
        <v>4869</v>
      </c>
      <c r="I253" s="234" t="s">
        <v>19</v>
      </c>
      <c r="J253" s="234" t="s">
        <v>4870</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4871</v>
      </c>
      <c r="B254" s="234" t="s">
        <v>4872</v>
      </c>
      <c r="C254" s="234" t="s">
        <v>3592</v>
      </c>
      <c r="D254" s="234" t="s">
        <v>3593</v>
      </c>
      <c r="E254" s="234" t="s">
        <v>19</v>
      </c>
      <c r="F254" s="234" t="s">
        <v>3595</v>
      </c>
      <c r="G254" s="234" t="s">
        <v>19</v>
      </c>
      <c r="H254" s="234" t="s">
        <v>4873</v>
      </c>
      <c r="I254" s="234" t="s">
        <v>19</v>
      </c>
      <c r="J254" s="234" t="s">
        <v>4874</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1186</v>
      </c>
      <c r="B255" s="233" t="s">
        <v>4875</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4876</v>
      </c>
      <c r="B256" s="234" t="s">
        <v>4877</v>
      </c>
      <c r="C256" s="234" t="s">
        <v>4878</v>
      </c>
      <c r="D256" s="234" t="s">
        <v>4879</v>
      </c>
      <c r="E256" s="234" t="s">
        <v>4880</v>
      </c>
      <c r="F256" s="234" t="s">
        <v>4881</v>
      </c>
      <c r="G256" s="234" t="s">
        <v>19</v>
      </c>
      <c r="H256" s="234" t="s">
        <v>4882</v>
      </c>
      <c r="I256" s="234" t="s">
        <v>19</v>
      </c>
      <c r="J256" s="234" t="s">
        <v>4883</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4884</v>
      </c>
      <c r="B257" s="234" t="s">
        <v>4885</v>
      </c>
      <c r="C257" s="234" t="s">
        <v>4886</v>
      </c>
      <c r="D257" s="234" t="s">
        <v>4887</v>
      </c>
      <c r="E257" s="234" t="s">
        <v>19</v>
      </c>
      <c r="F257" s="234" t="s">
        <v>19</v>
      </c>
      <c r="G257" s="234" t="s">
        <v>19</v>
      </c>
      <c r="H257" s="234" t="s">
        <v>4888</v>
      </c>
      <c r="I257" s="234" t="s">
        <v>19</v>
      </c>
      <c r="J257" s="234" t="s">
        <v>4889</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1191</v>
      </c>
      <c r="B258" s="233" t="s">
        <v>4890</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4891</v>
      </c>
      <c r="B259" s="234" t="s">
        <v>4892</v>
      </c>
      <c r="C259" s="234" t="s">
        <v>4893</v>
      </c>
      <c r="D259" s="234" t="s">
        <v>4894</v>
      </c>
      <c r="E259" s="234" t="s">
        <v>4895</v>
      </c>
      <c r="F259" s="234" t="s">
        <v>19</v>
      </c>
      <c r="G259" s="234" t="s">
        <v>19</v>
      </c>
      <c r="H259" s="234" t="s">
        <v>4896</v>
      </c>
      <c r="I259" s="234" t="s">
        <v>19</v>
      </c>
      <c r="J259" s="234" t="s">
        <v>4897</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4898</v>
      </c>
      <c r="B260" s="234" t="s">
        <v>4899</v>
      </c>
      <c r="C260" s="234" t="s">
        <v>4900</v>
      </c>
      <c r="D260" s="234" t="s">
        <v>19</v>
      </c>
      <c r="E260" s="234" t="s">
        <v>19</v>
      </c>
      <c r="F260" s="234" t="s">
        <v>19</v>
      </c>
      <c r="G260" s="234" t="s">
        <v>19</v>
      </c>
      <c r="H260" s="234" t="s">
        <v>4901</v>
      </c>
      <c r="I260" s="234" t="s">
        <v>4902</v>
      </c>
      <c r="J260" s="234" t="s">
        <v>4903</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4904</v>
      </c>
      <c r="B261" s="234" t="s">
        <v>4905</v>
      </c>
      <c r="C261" s="234" t="s">
        <v>4906</v>
      </c>
      <c r="D261" s="234" t="s">
        <v>4907</v>
      </c>
      <c r="E261" s="234" t="s">
        <v>19</v>
      </c>
      <c r="F261" s="234" t="s">
        <v>19</v>
      </c>
      <c r="G261" s="234" t="s">
        <v>19</v>
      </c>
      <c r="H261" s="234" t="s">
        <v>4908</v>
      </c>
      <c r="I261" s="234" t="s">
        <v>4909</v>
      </c>
      <c r="J261" s="234" t="s">
        <v>4910</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4911</v>
      </c>
      <c r="B262" s="234" t="s">
        <v>4912</v>
      </c>
      <c r="C262" s="234" t="s">
        <v>4913</v>
      </c>
      <c r="D262" s="234" t="s">
        <v>4914</v>
      </c>
      <c r="E262" s="234" t="s">
        <v>19</v>
      </c>
      <c r="F262" s="234" t="s">
        <v>19</v>
      </c>
      <c r="G262" s="234" t="s">
        <v>19</v>
      </c>
      <c r="H262" s="234" t="s">
        <v>4915</v>
      </c>
      <c r="I262" s="234" t="s">
        <v>4916</v>
      </c>
      <c r="J262" s="234" t="s">
        <v>4917</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4918</v>
      </c>
      <c r="B263" s="234" t="s">
        <v>4919</v>
      </c>
      <c r="C263" s="234" t="s">
        <v>4920</v>
      </c>
      <c r="D263" s="234" t="s">
        <v>4921</v>
      </c>
      <c r="E263" s="234" t="s">
        <v>19</v>
      </c>
      <c r="F263" s="234" t="s">
        <v>19</v>
      </c>
      <c r="G263" s="234" t="s">
        <v>4922</v>
      </c>
      <c r="H263" s="234" t="s">
        <v>3825</v>
      </c>
      <c r="I263" s="234" t="s">
        <v>4923</v>
      </c>
      <c r="J263" s="234" t="s">
        <v>4924</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4925</v>
      </c>
      <c r="B264" s="234" t="s">
        <v>4926</v>
      </c>
      <c r="C264" s="234" t="s">
        <v>4913</v>
      </c>
      <c r="D264" s="234" t="s">
        <v>4927</v>
      </c>
      <c r="E264" s="234" t="s">
        <v>19</v>
      </c>
      <c r="F264" s="234" t="s">
        <v>19</v>
      </c>
      <c r="G264" s="234" t="s">
        <v>19</v>
      </c>
      <c r="H264" s="234" t="s">
        <v>4928</v>
      </c>
      <c r="I264" s="234" t="s">
        <v>19</v>
      </c>
      <c r="J264" s="234" t="s">
        <v>4929</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1195</v>
      </c>
      <c r="B265" s="233" t="s">
        <v>4930</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4931</v>
      </c>
      <c r="B266" s="234" t="s">
        <v>4932</v>
      </c>
      <c r="C266" s="234" t="s">
        <v>4933</v>
      </c>
      <c r="D266" s="234" t="s">
        <v>4934</v>
      </c>
      <c r="E266" s="234" t="s">
        <v>4935</v>
      </c>
      <c r="F266" s="234" t="s">
        <v>19</v>
      </c>
      <c r="G266" s="234" t="s">
        <v>4936</v>
      </c>
      <c r="H266" s="234" t="s">
        <v>4937</v>
      </c>
      <c r="I266" s="234" t="s">
        <v>4938</v>
      </c>
      <c r="J266" s="234" t="s">
        <v>4939</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4940</v>
      </c>
      <c r="B267" s="234" t="s">
        <v>4941</v>
      </c>
      <c r="C267" s="234" t="s">
        <v>4942</v>
      </c>
      <c r="D267" s="234" t="s">
        <v>4943</v>
      </c>
      <c r="E267" s="234" t="s">
        <v>19</v>
      </c>
      <c r="F267" s="234" t="s">
        <v>19</v>
      </c>
      <c r="G267" s="234" t="s">
        <v>19</v>
      </c>
      <c r="H267" s="234" t="s">
        <v>4944</v>
      </c>
      <c r="I267" s="234" t="s">
        <v>19</v>
      </c>
      <c r="J267" s="234" t="s">
        <v>4945</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4946</v>
      </c>
      <c r="B268" s="234" t="s">
        <v>4947</v>
      </c>
      <c r="C268" s="234" t="s">
        <v>4948</v>
      </c>
      <c r="D268" s="234" t="s">
        <v>4943</v>
      </c>
      <c r="E268" s="234" t="s">
        <v>19</v>
      </c>
      <c r="F268" s="234" t="s">
        <v>19</v>
      </c>
      <c r="G268" s="234" t="s">
        <v>4949</v>
      </c>
      <c r="H268" s="234" t="s">
        <v>4950</v>
      </c>
      <c r="I268" s="234" t="s">
        <v>19</v>
      </c>
      <c r="J268" s="234" t="s">
        <v>4951</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4952</v>
      </c>
      <c r="B269" s="234" t="s">
        <v>4953</v>
      </c>
      <c r="C269" s="234" t="s">
        <v>4948</v>
      </c>
      <c r="D269" s="234" t="s">
        <v>4954</v>
      </c>
      <c r="E269" s="234" t="s">
        <v>19</v>
      </c>
      <c r="F269" s="234" t="s">
        <v>19</v>
      </c>
      <c r="G269" s="234" t="s">
        <v>19</v>
      </c>
      <c r="H269" s="234" t="s">
        <v>4955</v>
      </c>
      <c r="I269" s="234" t="s">
        <v>19</v>
      </c>
      <c r="J269" s="234" t="s">
        <v>4956</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4957</v>
      </c>
      <c r="B270" s="234" t="s">
        <v>4958</v>
      </c>
      <c r="C270" s="234" t="s">
        <v>4959</v>
      </c>
      <c r="D270" s="234" t="s">
        <v>4960</v>
      </c>
      <c r="E270" s="234" t="s">
        <v>19</v>
      </c>
      <c r="F270" s="234" t="s">
        <v>19</v>
      </c>
      <c r="G270" s="234" t="s">
        <v>19</v>
      </c>
      <c r="H270" s="234" t="s">
        <v>4961</v>
      </c>
      <c r="I270" s="234" t="s">
        <v>19</v>
      </c>
      <c r="J270" s="234" t="s">
        <v>4962</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4963</v>
      </c>
      <c r="B271" s="234" t="s">
        <v>4964</v>
      </c>
      <c r="C271" s="234" t="s">
        <v>4965</v>
      </c>
      <c r="D271" s="234" t="s">
        <v>4966</v>
      </c>
      <c r="E271" s="234" t="s">
        <v>19</v>
      </c>
      <c r="F271" s="234" t="s">
        <v>19</v>
      </c>
      <c r="G271" s="234" t="s">
        <v>19</v>
      </c>
      <c r="H271" s="234" t="s">
        <v>4967</v>
      </c>
      <c r="I271" s="234" t="s">
        <v>4968</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4969</v>
      </c>
      <c r="B272" s="234" t="s">
        <v>4970</v>
      </c>
      <c r="C272" s="234" t="s">
        <v>4971</v>
      </c>
      <c r="D272" s="234" t="s">
        <v>4972</v>
      </c>
      <c r="E272" s="234" t="s">
        <v>19</v>
      </c>
      <c r="F272" s="234" t="s">
        <v>19</v>
      </c>
      <c r="G272" s="234" t="s">
        <v>19</v>
      </c>
      <c r="H272" s="234" t="s">
        <v>4973</v>
      </c>
      <c r="I272" s="234" t="s">
        <v>4974</v>
      </c>
      <c r="J272" s="234" t="s">
        <v>4975</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1199</v>
      </c>
      <c r="B273" s="233" t="s">
        <v>4976</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4977</v>
      </c>
      <c r="B274" s="234" t="s">
        <v>4978</v>
      </c>
      <c r="C274" s="234" t="s">
        <v>4979</v>
      </c>
      <c r="D274" s="234" t="s">
        <v>4972</v>
      </c>
      <c r="E274" s="234" t="s">
        <v>4980</v>
      </c>
      <c r="F274" s="234" t="s">
        <v>19</v>
      </c>
      <c r="G274" s="234" t="s">
        <v>19</v>
      </c>
      <c r="H274" s="234" t="s">
        <v>4981</v>
      </c>
      <c r="I274" s="234" t="s">
        <v>19</v>
      </c>
      <c r="J274" s="234" t="s">
        <v>4982</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4983</v>
      </c>
      <c r="B275" s="234" t="s">
        <v>4984</v>
      </c>
      <c r="C275" s="234" t="s">
        <v>4985</v>
      </c>
      <c r="D275" s="234" t="s">
        <v>4986</v>
      </c>
      <c r="E275" s="234" t="s">
        <v>19</v>
      </c>
      <c r="F275" s="234" t="s">
        <v>19</v>
      </c>
      <c r="G275" s="234" t="s">
        <v>19</v>
      </c>
      <c r="H275" s="234" t="s">
        <v>4987</v>
      </c>
      <c r="I275" s="234" t="s">
        <v>19</v>
      </c>
      <c r="J275" s="234" t="s">
        <v>4988</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4989</v>
      </c>
      <c r="B276" s="234" t="s">
        <v>4990</v>
      </c>
      <c r="C276" s="234" t="s">
        <v>4991</v>
      </c>
      <c r="D276" s="234" t="s">
        <v>4992</v>
      </c>
      <c r="E276" s="234" t="s">
        <v>19</v>
      </c>
      <c r="F276" s="234" t="s">
        <v>4993</v>
      </c>
      <c r="G276" s="234" t="s">
        <v>19</v>
      </c>
      <c r="H276" s="234" t="s">
        <v>4994</v>
      </c>
      <c r="I276" s="234" t="s">
        <v>4995</v>
      </c>
      <c r="J276" s="234" t="s">
        <v>4996</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4997</v>
      </c>
      <c r="B277" s="233" t="s">
        <v>4998</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4999</v>
      </c>
      <c r="B278" s="234" t="s">
        <v>5000</v>
      </c>
      <c r="C278" s="234" t="s">
        <v>5001</v>
      </c>
      <c r="D278" s="234" t="s">
        <v>5002</v>
      </c>
      <c r="E278" s="234" t="s">
        <v>19</v>
      </c>
      <c r="F278" s="234" t="s">
        <v>5003</v>
      </c>
      <c r="G278" s="234" t="s">
        <v>19</v>
      </c>
      <c r="H278" s="234" t="s">
        <v>5004</v>
      </c>
      <c r="I278" s="234" t="s">
        <v>19</v>
      </c>
      <c r="J278" s="234" t="s">
        <v>5005</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5006</v>
      </c>
      <c r="B279" s="232" t="s">
        <v>5007</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1205</v>
      </c>
      <c r="B280" s="233" t="s">
        <v>5008</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5009</v>
      </c>
      <c r="B281" s="234" t="s">
        <v>5010</v>
      </c>
      <c r="C281" s="234" t="s">
        <v>5011</v>
      </c>
      <c r="D281" s="234" t="s">
        <v>5012</v>
      </c>
      <c r="E281" s="234" t="s">
        <v>5013</v>
      </c>
      <c r="F281" s="234" t="s">
        <v>19</v>
      </c>
      <c r="G281" s="234" t="s">
        <v>19</v>
      </c>
      <c r="H281" s="234" t="s">
        <v>5014</v>
      </c>
      <c r="I281" s="234" t="s">
        <v>19</v>
      </c>
      <c r="J281" s="234" t="s">
        <v>5015</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5016</v>
      </c>
      <c r="B282" s="234" t="s">
        <v>5017</v>
      </c>
      <c r="C282" s="234" t="s">
        <v>5018</v>
      </c>
      <c r="D282" s="234" t="s">
        <v>19</v>
      </c>
      <c r="E282" s="234" t="s">
        <v>19</v>
      </c>
      <c r="F282" s="234" t="s">
        <v>19</v>
      </c>
      <c r="G282" s="234" t="s">
        <v>19</v>
      </c>
      <c r="H282" s="234" t="s">
        <v>5019</v>
      </c>
      <c r="I282" s="234" t="s">
        <v>19</v>
      </c>
      <c r="J282" s="234" t="s">
        <v>5020</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5021</v>
      </c>
      <c r="B283" s="234" t="s">
        <v>5022</v>
      </c>
      <c r="C283" s="234" t="s">
        <v>5023</v>
      </c>
      <c r="D283" s="234" t="s">
        <v>19</v>
      </c>
      <c r="E283" s="234" t="s">
        <v>19</v>
      </c>
      <c r="F283" s="234" t="s">
        <v>19</v>
      </c>
      <c r="G283" s="234" t="s">
        <v>19</v>
      </c>
      <c r="H283" s="234" t="s">
        <v>5024</v>
      </c>
      <c r="I283" s="234" t="s">
        <v>19</v>
      </c>
      <c r="J283" s="234" t="s">
        <v>5025</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5026</v>
      </c>
      <c r="B284" s="234" t="s">
        <v>5027</v>
      </c>
      <c r="C284" s="234" t="s">
        <v>5028</v>
      </c>
      <c r="D284" s="234" t="s">
        <v>5029</v>
      </c>
      <c r="E284" s="234" t="s">
        <v>19</v>
      </c>
      <c r="F284" s="234" t="s">
        <v>19</v>
      </c>
      <c r="G284" s="234" t="s">
        <v>19</v>
      </c>
      <c r="H284" s="234" t="s">
        <v>5030</v>
      </c>
      <c r="I284" s="234" t="s">
        <v>19</v>
      </c>
      <c r="J284" s="234" t="s">
        <v>5031</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1209</v>
      </c>
      <c r="B285" s="233" t="s">
        <v>5032</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5033</v>
      </c>
      <c r="B286" s="234" t="s">
        <v>5034</v>
      </c>
      <c r="C286" s="234" t="s">
        <v>5035</v>
      </c>
      <c r="D286" s="234" t="s">
        <v>5036</v>
      </c>
      <c r="E286" s="234" t="s">
        <v>19</v>
      </c>
      <c r="F286" s="234" t="s">
        <v>19</v>
      </c>
      <c r="G286" s="234" t="s">
        <v>19</v>
      </c>
      <c r="H286" s="234" t="s">
        <v>5037</v>
      </c>
      <c r="I286" s="234" t="s">
        <v>5038</v>
      </c>
      <c r="J286" s="234" t="s">
        <v>5039</v>
      </c>
      <c r="K286" s="237">
        <f>IF(COUNTIF(L286:AY286,"&lt;&gt;")=0,"",SUMPRODUCT(((Recommendations[ImplStatus]="Implemented")+(Recommendations[ImplStatus]="Compensated"))*ISNUMBER(MATCH(Recommendations[Id],L286:AY286,0)))/COUNTIF(L286:AY286,"&lt;&gt;"))</f>
        <v>0</v>
      </c>
      <c r="L286" s="240" t="s">
        <v>76</v>
      </c>
      <c r="M286" s="240" t="s">
        <v>81</v>
      </c>
      <c r="N286" s="240" t="s">
        <v>86</v>
      </c>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1213</v>
      </c>
      <c r="B287" s="233" t="s">
        <v>5040</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5041</v>
      </c>
      <c r="B288" s="234" t="s">
        <v>5042</v>
      </c>
      <c r="C288" s="234" t="s">
        <v>5043</v>
      </c>
      <c r="D288" s="234" t="s">
        <v>5044</v>
      </c>
      <c r="E288" s="234" t="s">
        <v>5045</v>
      </c>
      <c r="F288" s="234" t="s">
        <v>5046</v>
      </c>
      <c r="G288" s="234" t="s">
        <v>5047</v>
      </c>
      <c r="H288" s="234" t="s">
        <v>5048</v>
      </c>
      <c r="I288" s="234" t="s">
        <v>4029</v>
      </c>
      <c r="J288" s="234" t="s">
        <v>5049</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5050</v>
      </c>
      <c r="B289" s="234" t="s">
        <v>5051</v>
      </c>
      <c r="C289" s="234" t="s">
        <v>5052</v>
      </c>
      <c r="D289" s="234" t="s">
        <v>19</v>
      </c>
      <c r="E289" s="234" t="s">
        <v>5045</v>
      </c>
      <c r="F289" s="234" t="s">
        <v>19</v>
      </c>
      <c r="G289" s="234" t="s">
        <v>5053</v>
      </c>
      <c r="H289" s="234" t="s">
        <v>5054</v>
      </c>
      <c r="I289" s="234" t="s">
        <v>5055</v>
      </c>
      <c r="J289" s="234" t="s">
        <v>5056</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5057</v>
      </c>
      <c r="B290" s="234" t="s">
        <v>5058</v>
      </c>
      <c r="C290" s="234" t="s">
        <v>5059</v>
      </c>
      <c r="D290" s="234" t="s">
        <v>19</v>
      </c>
      <c r="E290" s="234" t="s">
        <v>5060</v>
      </c>
      <c r="F290" s="234" t="s">
        <v>19</v>
      </c>
      <c r="G290" s="234" t="s">
        <v>5061</v>
      </c>
      <c r="H290" s="234" t="s">
        <v>5062</v>
      </c>
      <c r="I290" s="234" t="s">
        <v>5063</v>
      </c>
      <c r="J290" s="234" t="s">
        <v>5064</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5065</v>
      </c>
      <c r="B291" s="234" t="s">
        <v>5066</v>
      </c>
      <c r="C291" s="234" t="s">
        <v>5067</v>
      </c>
      <c r="D291" s="234" t="s">
        <v>19</v>
      </c>
      <c r="E291" s="234" t="s">
        <v>19</v>
      </c>
      <c r="F291" s="234" t="s">
        <v>19</v>
      </c>
      <c r="G291" s="234" t="s">
        <v>19</v>
      </c>
      <c r="H291" s="234" t="s">
        <v>5068</v>
      </c>
      <c r="I291" s="234" t="s">
        <v>4029</v>
      </c>
      <c r="J291" s="234" t="s">
        <v>5069</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1217</v>
      </c>
      <c r="B292" s="233" t="s">
        <v>5070</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5071</v>
      </c>
      <c r="B293" s="234" t="s">
        <v>5072</v>
      </c>
      <c r="C293" s="234" t="s">
        <v>5073</v>
      </c>
      <c r="D293" s="234" t="s">
        <v>5074</v>
      </c>
      <c r="E293" s="234" t="s">
        <v>19</v>
      </c>
      <c r="F293" s="234" t="s">
        <v>19</v>
      </c>
      <c r="G293" s="234" t="s">
        <v>19</v>
      </c>
      <c r="H293" s="234" t="s">
        <v>5075</v>
      </c>
      <c r="I293" s="234" t="s">
        <v>5076</v>
      </c>
      <c r="J293" s="234" t="s">
        <v>5077</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5078</v>
      </c>
      <c r="B294" s="234" t="s">
        <v>5079</v>
      </c>
      <c r="C294" s="234" t="s">
        <v>5080</v>
      </c>
      <c r="D294" s="234" t="s">
        <v>5074</v>
      </c>
      <c r="E294" s="234" t="s">
        <v>19</v>
      </c>
      <c r="F294" s="234" t="s">
        <v>5081</v>
      </c>
      <c r="G294" s="234" t="s">
        <v>19</v>
      </c>
      <c r="H294" s="234" t="s">
        <v>5082</v>
      </c>
      <c r="I294" s="234" t="s">
        <v>3999</v>
      </c>
      <c r="J294" s="234" t="s">
        <v>5083</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5084</v>
      </c>
      <c r="B295" s="234" t="s">
        <v>5085</v>
      </c>
      <c r="C295" s="234" t="s">
        <v>5086</v>
      </c>
      <c r="D295" s="234" t="s">
        <v>5087</v>
      </c>
      <c r="E295" s="234" t="s">
        <v>19</v>
      </c>
      <c r="F295" s="234" t="s">
        <v>19</v>
      </c>
      <c r="G295" s="234" t="s">
        <v>19</v>
      </c>
      <c r="H295" s="234" t="s">
        <v>5088</v>
      </c>
      <c r="I295" s="234" t="s">
        <v>3999</v>
      </c>
      <c r="J295" s="234" t="s">
        <v>5089</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1221</v>
      </c>
      <c r="B296" s="233" t="s">
        <v>5090</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5091</v>
      </c>
      <c r="B297" s="234" t="s">
        <v>5092</v>
      </c>
      <c r="C297" s="234" t="s">
        <v>5093</v>
      </c>
      <c r="D297" s="234" t="s">
        <v>5087</v>
      </c>
      <c r="E297" s="234" t="s">
        <v>19</v>
      </c>
      <c r="F297" s="234" t="s">
        <v>5094</v>
      </c>
      <c r="G297" s="234" t="s">
        <v>19</v>
      </c>
      <c r="H297" s="234" t="s">
        <v>5095</v>
      </c>
      <c r="I297" s="234" t="s">
        <v>19</v>
      </c>
      <c r="J297" s="234" t="s">
        <v>5096</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5097</v>
      </c>
      <c r="B298" s="234" t="s">
        <v>5098</v>
      </c>
      <c r="C298" s="234" t="s">
        <v>5099</v>
      </c>
      <c r="D298" s="234" t="s">
        <v>5100</v>
      </c>
      <c r="E298" s="234" t="s">
        <v>19</v>
      </c>
      <c r="F298" s="234" t="s">
        <v>19</v>
      </c>
      <c r="G298" s="234" t="s">
        <v>5101</v>
      </c>
      <c r="H298" s="234" t="s">
        <v>5102</v>
      </c>
      <c r="I298" s="234" t="s">
        <v>5102</v>
      </c>
      <c r="J298" s="234" t="s">
        <v>5103</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5104</v>
      </c>
      <c r="B299" s="234" t="s">
        <v>5105</v>
      </c>
      <c r="C299" s="234" t="s">
        <v>5106</v>
      </c>
      <c r="D299" s="234" t="s">
        <v>19</v>
      </c>
      <c r="E299" s="234" t="s">
        <v>19</v>
      </c>
      <c r="F299" s="234" t="s">
        <v>19</v>
      </c>
      <c r="G299" s="234" t="s">
        <v>19</v>
      </c>
      <c r="H299" s="234" t="s">
        <v>5107</v>
      </c>
      <c r="I299" s="234" t="s">
        <v>5108</v>
      </c>
      <c r="J299" s="234" t="s">
        <v>5109</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5110</v>
      </c>
      <c r="B300" s="234" t="s">
        <v>5111</v>
      </c>
      <c r="C300" s="234" t="s">
        <v>5112</v>
      </c>
      <c r="D300" s="234" t="s">
        <v>19</v>
      </c>
      <c r="E300" s="234" t="s">
        <v>19</v>
      </c>
      <c r="F300" s="234" t="s">
        <v>5113</v>
      </c>
      <c r="G300" s="234" t="s">
        <v>19</v>
      </c>
      <c r="H300" s="234" t="s">
        <v>5114</v>
      </c>
      <c r="I300" s="234" t="s">
        <v>5108</v>
      </c>
      <c r="J300" s="234" t="s">
        <v>5115</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1225</v>
      </c>
      <c r="B301" s="233" t="s">
        <v>5116</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5117</v>
      </c>
      <c r="B302" s="234" t="s">
        <v>5118</v>
      </c>
      <c r="C302" s="234" t="s">
        <v>5119</v>
      </c>
      <c r="D302" s="234" t="s">
        <v>19</v>
      </c>
      <c r="E302" s="234" t="s">
        <v>19</v>
      </c>
      <c r="F302" s="234" t="s">
        <v>19</v>
      </c>
      <c r="G302" s="234" t="s">
        <v>19</v>
      </c>
      <c r="H302" s="234" t="s">
        <v>5120</v>
      </c>
      <c r="I302" s="234" t="s">
        <v>19</v>
      </c>
      <c r="J302" s="234" t="s">
        <v>5121</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5122</v>
      </c>
      <c r="B303" s="234" t="s">
        <v>5123</v>
      </c>
      <c r="C303" s="234" t="s">
        <v>5124</v>
      </c>
      <c r="D303" s="234" t="s">
        <v>5125</v>
      </c>
      <c r="E303" s="234" t="s">
        <v>19</v>
      </c>
      <c r="F303" s="234" t="s">
        <v>19</v>
      </c>
      <c r="G303" s="234" t="s">
        <v>19</v>
      </c>
      <c r="H303" s="234" t="s">
        <v>5126</v>
      </c>
      <c r="I303" s="234" t="s">
        <v>4029</v>
      </c>
      <c r="J303" s="234" t="s">
        <v>5127</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5128</v>
      </c>
      <c r="B304" s="234" t="s">
        <v>5129</v>
      </c>
      <c r="C304" s="234" t="s">
        <v>5130</v>
      </c>
      <c r="D304" s="234" t="s">
        <v>5125</v>
      </c>
      <c r="E304" s="234" t="s">
        <v>19</v>
      </c>
      <c r="F304" s="234" t="s">
        <v>5131</v>
      </c>
      <c r="G304" s="234" t="s">
        <v>19</v>
      </c>
      <c r="H304" s="234" t="s">
        <v>5132</v>
      </c>
      <c r="I304" s="234" t="s">
        <v>19</v>
      </c>
      <c r="J304" s="234" t="s">
        <v>5133</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5134</v>
      </c>
      <c r="B305" s="234" t="s">
        <v>5135</v>
      </c>
      <c r="C305" s="234" t="s">
        <v>5136</v>
      </c>
      <c r="D305" s="234" t="s">
        <v>5137</v>
      </c>
      <c r="E305" s="234" t="s">
        <v>19</v>
      </c>
      <c r="F305" s="234" t="s">
        <v>19</v>
      </c>
      <c r="G305" s="234" t="s">
        <v>19</v>
      </c>
      <c r="H305" s="234" t="s">
        <v>5138</v>
      </c>
      <c r="I305" s="234" t="s">
        <v>5139</v>
      </c>
      <c r="J305" s="234" t="s">
        <v>5140</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5141</v>
      </c>
      <c r="B306" s="234" t="s">
        <v>5142</v>
      </c>
      <c r="C306" s="234" t="s">
        <v>5143</v>
      </c>
      <c r="D306" s="234" t="s">
        <v>5144</v>
      </c>
      <c r="E306" s="234" t="s">
        <v>19</v>
      </c>
      <c r="F306" s="234" t="s">
        <v>19</v>
      </c>
      <c r="G306" s="234" t="s">
        <v>19</v>
      </c>
      <c r="H306" s="234" t="s">
        <v>5145</v>
      </c>
      <c r="I306" s="234" t="s">
        <v>4029</v>
      </c>
      <c r="J306" s="234" t="s">
        <v>5146</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1229</v>
      </c>
      <c r="B307" s="233" t="s">
        <v>5147</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5148</v>
      </c>
      <c r="B308" s="234" t="s">
        <v>5149</v>
      </c>
      <c r="C308" s="234" t="s">
        <v>5150</v>
      </c>
      <c r="D308" s="234" t="s">
        <v>5144</v>
      </c>
      <c r="E308" s="234" t="s">
        <v>19</v>
      </c>
      <c r="F308" s="234" t="s">
        <v>5151</v>
      </c>
      <c r="G308" s="234" t="s">
        <v>19</v>
      </c>
      <c r="H308" s="234" t="s">
        <v>5152</v>
      </c>
      <c r="I308" s="234" t="s">
        <v>5153</v>
      </c>
      <c r="J308" s="234" t="s">
        <v>5154</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1233</v>
      </c>
      <c r="B309" s="233" t="s">
        <v>5155</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5156</v>
      </c>
      <c r="B310" s="234" t="s">
        <v>5157</v>
      </c>
      <c r="C310" s="234" t="s">
        <v>5158</v>
      </c>
      <c r="D310" s="234" t="s">
        <v>19</v>
      </c>
      <c r="E310" s="234" t="s">
        <v>19</v>
      </c>
      <c r="F310" s="234" t="s">
        <v>5159</v>
      </c>
      <c r="G310" s="234" t="s">
        <v>19</v>
      </c>
      <c r="H310" s="234" t="s">
        <v>5160</v>
      </c>
      <c r="I310" s="234" t="s">
        <v>5161</v>
      </c>
      <c r="J310" s="234" t="s">
        <v>5162</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5163</v>
      </c>
      <c r="B311" s="234" t="s">
        <v>5164</v>
      </c>
      <c r="C311" s="234" t="s">
        <v>5165</v>
      </c>
      <c r="D311" s="234" t="s">
        <v>5166</v>
      </c>
      <c r="E311" s="234" t="s">
        <v>19</v>
      </c>
      <c r="F311" s="234" t="s">
        <v>19</v>
      </c>
      <c r="G311" s="234" t="s">
        <v>5167</v>
      </c>
      <c r="H311" s="234" t="s">
        <v>5168</v>
      </c>
      <c r="I311" s="234" t="s">
        <v>19</v>
      </c>
      <c r="J311" s="234" t="s">
        <v>5169</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5170</v>
      </c>
      <c r="B312" s="234" t="s">
        <v>5171</v>
      </c>
      <c r="C312" s="234" t="s">
        <v>5172</v>
      </c>
      <c r="D312" s="234" t="s">
        <v>5173</v>
      </c>
      <c r="E312" s="234" t="s">
        <v>19</v>
      </c>
      <c r="F312" s="234" t="s">
        <v>19</v>
      </c>
      <c r="G312" s="234" t="s">
        <v>19</v>
      </c>
      <c r="H312" s="234" t="s">
        <v>5174</v>
      </c>
      <c r="I312" s="234" t="s">
        <v>19</v>
      </c>
      <c r="J312" s="234" t="s">
        <v>5175</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5176</v>
      </c>
      <c r="B313" s="234" t="s">
        <v>5177</v>
      </c>
      <c r="C313" s="234" t="s">
        <v>5178</v>
      </c>
      <c r="D313" s="234" t="s">
        <v>5179</v>
      </c>
      <c r="E313" s="234" t="s">
        <v>19</v>
      </c>
      <c r="F313" s="234" t="s">
        <v>19</v>
      </c>
      <c r="G313" s="234" t="s">
        <v>5180</v>
      </c>
      <c r="H313" s="234" t="s">
        <v>5181</v>
      </c>
      <c r="I313" s="234" t="s">
        <v>5182</v>
      </c>
      <c r="J313" s="234" t="s">
        <v>5183</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5184</v>
      </c>
      <c r="B314" s="234" t="s">
        <v>5185</v>
      </c>
      <c r="C314" s="234" t="s">
        <v>5186</v>
      </c>
      <c r="D314" s="234" t="s">
        <v>5187</v>
      </c>
      <c r="E314" s="234" t="s">
        <v>19</v>
      </c>
      <c r="F314" s="234" t="s">
        <v>19</v>
      </c>
      <c r="G314" s="234" t="s">
        <v>5188</v>
      </c>
      <c r="H314" s="234" t="s">
        <v>5189</v>
      </c>
      <c r="I314" s="234" t="s">
        <v>5190</v>
      </c>
      <c r="J314" s="234" t="s">
        <v>5191</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5192</v>
      </c>
      <c r="B315" s="233" t="s">
        <v>5193</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5194</v>
      </c>
      <c r="B316" s="234" t="s">
        <v>5195</v>
      </c>
      <c r="C316" s="234" t="s">
        <v>5196</v>
      </c>
      <c r="D316" s="234" t="s">
        <v>19</v>
      </c>
      <c r="E316" s="234" t="s">
        <v>19</v>
      </c>
      <c r="F316" s="234" t="s">
        <v>19</v>
      </c>
      <c r="G316" s="234" t="s">
        <v>19</v>
      </c>
      <c r="H316" s="234" t="s">
        <v>5197</v>
      </c>
      <c r="I316" s="234" t="s">
        <v>5198</v>
      </c>
      <c r="J316" s="234" t="s">
        <v>5199</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5200</v>
      </c>
      <c r="B317" s="234" t="s">
        <v>5201</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5202</v>
      </c>
      <c r="B318" s="233" t="s">
        <v>5203</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5204</v>
      </c>
      <c r="B319" s="234" t="s">
        <v>5205</v>
      </c>
      <c r="C319" s="234" t="s">
        <v>5206</v>
      </c>
      <c r="D319" s="234" t="s">
        <v>5207</v>
      </c>
      <c r="E319" s="234" t="s">
        <v>19</v>
      </c>
      <c r="F319" s="234" t="s">
        <v>5208</v>
      </c>
      <c r="G319" s="234" t="s">
        <v>5209</v>
      </c>
      <c r="H319" s="234" t="s">
        <v>5210</v>
      </c>
      <c r="I319" s="234" t="s">
        <v>19</v>
      </c>
      <c r="J319" s="234" t="s">
        <v>5211</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5212</v>
      </c>
      <c r="B320" s="234" t="s">
        <v>5213</v>
      </c>
      <c r="C320" s="234" t="s">
        <v>5214</v>
      </c>
      <c r="D320" s="234" t="s">
        <v>5215</v>
      </c>
      <c r="E320" s="234" t="s">
        <v>19</v>
      </c>
      <c r="F320" s="234" t="s">
        <v>19</v>
      </c>
      <c r="G320" s="234" t="s">
        <v>19</v>
      </c>
      <c r="H320" s="234" t="s">
        <v>5216</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5217</v>
      </c>
      <c r="B321" s="234" t="s">
        <v>5218</v>
      </c>
      <c r="C321" s="234" t="s">
        <v>5219</v>
      </c>
      <c r="D321" s="234" t="s">
        <v>5220</v>
      </c>
      <c r="E321" s="234" t="s">
        <v>19</v>
      </c>
      <c r="F321" s="234" t="s">
        <v>19</v>
      </c>
      <c r="G321" s="234" t="s">
        <v>19</v>
      </c>
      <c r="H321" s="234" t="s">
        <v>5221</v>
      </c>
      <c r="I321" s="234" t="s">
        <v>19</v>
      </c>
      <c r="J321" s="234" t="s">
        <v>5222</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5223</v>
      </c>
      <c r="B322" s="234" t="s">
        <v>5224</v>
      </c>
      <c r="C322" s="234" t="s">
        <v>5225</v>
      </c>
      <c r="D322" s="234" t="s">
        <v>5226</v>
      </c>
      <c r="E322" s="234" t="s">
        <v>19</v>
      </c>
      <c r="F322" s="234" t="s">
        <v>19</v>
      </c>
      <c r="G322" s="234" t="s">
        <v>19</v>
      </c>
      <c r="H322" s="234" t="s">
        <v>5227</v>
      </c>
      <c r="I322" s="234" t="s">
        <v>19</v>
      </c>
      <c r="J322" s="234" t="s">
        <v>5228</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5229</v>
      </c>
      <c r="B323" s="234" t="s">
        <v>5230</v>
      </c>
      <c r="C323" s="234" t="s">
        <v>5231</v>
      </c>
      <c r="D323" s="234" t="s">
        <v>19</v>
      </c>
      <c r="E323" s="234" t="s">
        <v>19</v>
      </c>
      <c r="F323" s="234" t="s">
        <v>19</v>
      </c>
      <c r="G323" s="234" t="s">
        <v>19</v>
      </c>
      <c r="H323" s="234" t="s">
        <v>5232</v>
      </c>
      <c r="I323" s="234" t="s">
        <v>4029</v>
      </c>
      <c r="J323" s="234" t="s">
        <v>5233</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5234</v>
      </c>
      <c r="B324" s="234" t="s">
        <v>5235</v>
      </c>
      <c r="C324" s="234" t="s">
        <v>5236</v>
      </c>
      <c r="D324" s="234" t="s">
        <v>19</v>
      </c>
      <c r="E324" s="234" t="s">
        <v>19</v>
      </c>
      <c r="F324" s="234" t="s">
        <v>19</v>
      </c>
      <c r="G324" s="234" t="s">
        <v>19</v>
      </c>
      <c r="H324" s="234" t="s">
        <v>5237</v>
      </c>
      <c r="I324" s="234" t="s">
        <v>5238</v>
      </c>
      <c r="J324" s="234" t="s">
        <v>5239</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5240</v>
      </c>
      <c r="B325" s="234" t="s">
        <v>5241</v>
      </c>
      <c r="C325" s="234" t="s">
        <v>5242</v>
      </c>
      <c r="D325" s="234" t="s">
        <v>5243</v>
      </c>
      <c r="E325" s="234" t="s">
        <v>19</v>
      </c>
      <c r="F325" s="234" t="s">
        <v>19</v>
      </c>
      <c r="G325" s="234" t="s">
        <v>19</v>
      </c>
      <c r="H325" s="234" t="s">
        <v>5244</v>
      </c>
      <c r="I325" s="234" t="s">
        <v>19</v>
      </c>
      <c r="J325" s="234" t="s">
        <v>5245</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5246</v>
      </c>
      <c r="B326" s="241" t="s">
        <v>5247</v>
      </c>
      <c r="C326" s="241" t="s">
        <v>5248</v>
      </c>
      <c r="D326" s="241" t="s">
        <v>5249</v>
      </c>
      <c r="E326" s="241" t="s">
        <v>19</v>
      </c>
      <c r="F326" s="241" t="s">
        <v>19</v>
      </c>
      <c r="G326" s="241" t="s">
        <v>19</v>
      </c>
      <c r="H326" s="241" t="s">
        <v>5250</v>
      </c>
      <c r="I326" s="241" t="s">
        <v>4029</v>
      </c>
      <c r="J326" s="241" t="s">
        <v>5251</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523</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IFERROR(INDEX('Recommendations'!$G$2:$G$113, MATCH(L2,'Recommendations'!$A$2:$A$113,0))="Implemented", FALSE))</xm:f>
            <x14:dxf>
              <font>
                <color rgb="FF000000"/>
              </font>
              <fill>
                <patternFill>
                  <bgColor rgb="FF3C7D22"/>
                </patternFill>
              </fill>
            </x14:dxf>
          </x14:cfRule>
          <x14:cfRule type="expression" priority="2" id="{00000000-000E-0000-0A00-000002000000}">
            <xm:f>AND(L2&lt;&gt;"", IFERROR(INDEX('Recommendations'!$G$2:$G$113, MATCH(L2,'Recommendations'!$A$2:$A$113,0))="Compensated", FALSE))</xm:f>
            <x14:dxf>
              <font>
                <color rgb="FF000000"/>
              </font>
              <fill>
                <patternFill>
                  <bgColor rgb="FFC6E0B4"/>
                </patternFill>
              </fill>
            </x14:dxf>
          </x14:cfRule>
          <x14:cfRule type="expression" priority="3" id="{00000000-000E-0000-0A00-000003000000}">
            <xm:f>AND(L2&lt;&gt;"", IFERROR(INDEX('Recommendations'!$G$2:$G$113, MATCH(L2,'Recommendations'!$A$2:$A$113,0))="Testing", FALSE))</xm:f>
            <x14:dxf>
              <font>
                <color rgb="FF000000"/>
              </font>
              <fill>
                <patternFill>
                  <bgColor rgb="FFFFC000"/>
                </patternFill>
              </fill>
            </x14:dxf>
          </x14:cfRule>
          <x14:cfRule type="expression" priority="4" id="{00000000-000E-0000-0A00-000004000000}">
            <xm:f>AND(L2&lt;&gt;"", IFERROR(INDEX('Recommendations'!$G$2:$G$113, MATCH(L2,'Recommendations'!$A$2:$A$113,0))="Failed", FALSE))</xm:f>
            <x14:dxf>
              <font>
                <color rgb="FF000000"/>
              </font>
              <fill>
                <patternFill>
                  <bgColor rgb="FFD82891"/>
                </patternFill>
              </fill>
            </x14:dxf>
          </x14:cfRule>
          <x14:cfRule type="expression" priority="5" id="{00000000-000E-0000-0A00-000005000000}">
            <xm:f>AND(L2&lt;&gt;"", IFERROR(INDEX('Recommendations'!$G$2:$G$113, MATCH(L2,'Recommendations'!$A$2:$A$113,0))="Risk Accepted", FALSE))</xm:f>
            <x14:dxf>
              <font>
                <color rgb="FF000000"/>
              </font>
              <fill>
                <patternFill>
                  <bgColor rgb="FFD9D9D9"/>
                </patternFill>
              </fill>
            </x14:dxf>
          </x14:cfRule>
          <x14:cfRule type="expression" priority="6" id="{00000000-000E-0000-0A00-000006000000}">
            <xm:f>AND(L2&lt;&gt;"", IFERROR(INDEX('Recommendations'!$G$2:$G$113, MATCH(L2,'Recommendations'!$A$2:$A$113,0))="N/A",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2400</v>
      </c>
      <c r="B1" s="286" t="s">
        <v>3285</v>
      </c>
      <c r="C1" s="286" t="s">
        <v>0</v>
      </c>
      <c r="D1" s="286" t="s">
        <v>763</v>
      </c>
      <c r="E1" s="286" t="s">
        <v>5252</v>
      </c>
      <c r="F1" s="286" t="s">
        <v>5253</v>
      </c>
      <c r="G1" s="286" t="s">
        <v>768</v>
      </c>
      <c r="H1" s="286" t="s">
        <v>769</v>
      </c>
      <c r="I1" s="286" t="s">
        <v>770</v>
      </c>
      <c r="J1" s="286" t="s">
        <v>771</v>
      </c>
      <c r="K1" s="286" t="s">
        <v>772</v>
      </c>
      <c r="L1" s="286" t="s">
        <v>773</v>
      </c>
      <c r="M1" s="286" t="s">
        <v>774</v>
      </c>
      <c r="N1" s="286" t="s">
        <v>775</v>
      </c>
      <c r="O1" s="286" t="s">
        <v>776</v>
      </c>
      <c r="P1" s="286" t="s">
        <v>777</v>
      </c>
      <c r="Q1" s="286" t="s">
        <v>778</v>
      </c>
      <c r="R1" s="286" t="s">
        <v>779</v>
      </c>
      <c r="S1" s="286" t="s">
        <v>780</v>
      </c>
      <c r="T1" s="286" t="s">
        <v>781</v>
      </c>
      <c r="U1" s="286" t="s">
        <v>782</v>
      </c>
      <c r="V1" s="286" t="s">
        <v>783</v>
      </c>
      <c r="W1" s="286" t="s">
        <v>784</v>
      </c>
      <c r="X1" s="286" t="s">
        <v>785</v>
      </c>
      <c r="Y1" s="286" t="s">
        <v>786</v>
      </c>
      <c r="Z1" s="286" t="s">
        <v>787</v>
      </c>
      <c r="AA1" s="286" t="s">
        <v>788</v>
      </c>
      <c r="AB1" s="286" t="s">
        <v>789</v>
      </c>
      <c r="AC1" s="286" t="s">
        <v>790</v>
      </c>
      <c r="AD1" s="286" t="s">
        <v>791</v>
      </c>
      <c r="AE1" s="286" t="s">
        <v>792</v>
      </c>
      <c r="AF1" s="286" t="s">
        <v>793</v>
      </c>
      <c r="AG1" s="286" t="s">
        <v>794</v>
      </c>
      <c r="AH1" s="286" t="s">
        <v>795</v>
      </c>
      <c r="AI1" s="286" t="s">
        <v>796</v>
      </c>
      <c r="AJ1" s="286" t="s">
        <v>797</v>
      </c>
      <c r="AK1" s="286" t="s">
        <v>798</v>
      </c>
      <c r="AL1" s="286" t="s">
        <v>799</v>
      </c>
      <c r="AM1" s="286" t="s">
        <v>800</v>
      </c>
      <c r="AN1" s="286" t="s">
        <v>801</v>
      </c>
      <c r="AO1" s="286" t="s">
        <v>802</v>
      </c>
      <c r="AP1" s="286" t="s">
        <v>803</v>
      </c>
      <c r="AQ1" s="286" t="s">
        <v>804</v>
      </c>
      <c r="AR1" s="286" t="s">
        <v>805</v>
      </c>
      <c r="AS1" s="286" t="s">
        <v>806</v>
      </c>
      <c r="AT1" s="286" t="s">
        <v>807</v>
      </c>
      <c r="AU1" s="287" t="s">
        <v>808</v>
      </c>
    </row>
    <row r="2" spans="1:47" ht="60" customHeight="1" outlineLevel="1" x14ac:dyDescent="0.35">
      <c r="A2" s="277" t="s">
        <v>5254</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5254</v>
      </c>
      <c r="B3" s="256" t="s">
        <v>5255</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5254</v>
      </c>
      <c r="B4" s="257" t="s">
        <v>5255</v>
      </c>
      <c r="C4" s="258" t="s">
        <v>5256</v>
      </c>
      <c r="D4" s="261" t="s">
        <v>5257</v>
      </c>
      <c r="E4" s="262" t="s">
        <v>5258</v>
      </c>
      <c r="F4" s="265" t="s">
        <v>5259</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5254</v>
      </c>
      <c r="B5" s="257" t="s">
        <v>5255</v>
      </c>
      <c r="C5" s="258" t="s">
        <v>5260</v>
      </c>
      <c r="D5" s="261" t="s">
        <v>5261</v>
      </c>
      <c r="E5" s="262" t="s">
        <v>5258</v>
      </c>
      <c r="F5" s="265" t="s">
        <v>5259</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5254</v>
      </c>
      <c r="B6" s="257" t="s">
        <v>5255</v>
      </c>
      <c r="C6" s="258" t="s">
        <v>5262</v>
      </c>
      <c r="D6" s="261" t="s">
        <v>5263</v>
      </c>
      <c r="E6" s="262" t="s">
        <v>5258</v>
      </c>
      <c r="F6" s="265" t="s">
        <v>5259</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5254</v>
      </c>
      <c r="B7" s="257" t="s">
        <v>5255</v>
      </c>
      <c r="C7" s="258" t="s">
        <v>5264</v>
      </c>
      <c r="D7" s="261" t="s">
        <v>5265</v>
      </c>
      <c r="E7" s="262" t="s">
        <v>5258</v>
      </c>
      <c r="F7" s="265" t="s">
        <v>5259</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5254</v>
      </c>
      <c r="B8" s="257" t="s">
        <v>5255</v>
      </c>
      <c r="C8" s="258" t="s">
        <v>5266</v>
      </c>
      <c r="D8" s="261" t="s">
        <v>5267</v>
      </c>
      <c r="E8" s="262" t="s">
        <v>5258</v>
      </c>
      <c r="F8" s="265" t="s">
        <v>5259</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5254</v>
      </c>
      <c r="B9" s="257" t="s">
        <v>5255</v>
      </c>
      <c r="C9" s="258" t="s">
        <v>5268</v>
      </c>
      <c r="D9" s="261" t="s">
        <v>5269</v>
      </c>
      <c r="E9" s="262" t="s">
        <v>5258</v>
      </c>
      <c r="F9" s="265" t="s">
        <v>5259</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5254</v>
      </c>
      <c r="B10" s="257" t="s">
        <v>5255</v>
      </c>
      <c r="C10" s="258" t="s">
        <v>5270</v>
      </c>
      <c r="D10" s="261" t="s">
        <v>5271</v>
      </c>
      <c r="E10" s="262" t="s">
        <v>5258</v>
      </c>
      <c r="F10" s="265" t="s">
        <v>5259</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5254</v>
      </c>
      <c r="B11" s="257" t="s">
        <v>5255</v>
      </c>
      <c r="C11" s="258" t="s">
        <v>5272</v>
      </c>
      <c r="D11" s="261" t="s">
        <v>5273</v>
      </c>
      <c r="E11" s="262" t="s">
        <v>5258</v>
      </c>
      <c r="F11" s="265" t="s">
        <v>5259</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5254</v>
      </c>
      <c r="B12" s="257" t="s">
        <v>5255</v>
      </c>
      <c r="C12" s="258" t="s">
        <v>5274</v>
      </c>
      <c r="D12" s="261" t="s">
        <v>5275</v>
      </c>
      <c r="E12" s="262" t="s">
        <v>5258</v>
      </c>
      <c r="F12" s="265" t="s">
        <v>5259</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5254</v>
      </c>
      <c r="B13" s="257" t="s">
        <v>5255</v>
      </c>
      <c r="C13" s="258" t="s">
        <v>5276</v>
      </c>
      <c r="D13" s="261" t="s">
        <v>5277</v>
      </c>
      <c r="E13" s="262" t="s">
        <v>5258</v>
      </c>
      <c r="F13" s="265" t="s">
        <v>5259</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5254</v>
      </c>
      <c r="B14" s="257" t="s">
        <v>5255</v>
      </c>
      <c r="C14" s="258" t="s">
        <v>5278</v>
      </c>
      <c r="D14" s="261" t="s">
        <v>5279</v>
      </c>
      <c r="E14" s="262" t="s">
        <v>5258</v>
      </c>
      <c r="F14" s="265" t="s">
        <v>5259</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5254</v>
      </c>
      <c r="B15" s="257" t="s">
        <v>5255</v>
      </c>
      <c r="C15" s="258" t="s">
        <v>5280</v>
      </c>
      <c r="D15" s="261" t="s">
        <v>5281</v>
      </c>
      <c r="E15" s="262" t="s">
        <v>5258</v>
      </c>
      <c r="F15" s="265" t="s">
        <v>5259</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5254</v>
      </c>
      <c r="B16" s="257" t="s">
        <v>5255</v>
      </c>
      <c r="C16" s="258" t="s">
        <v>5282</v>
      </c>
      <c r="D16" s="261" t="s">
        <v>5283</v>
      </c>
      <c r="E16" s="262" t="s">
        <v>5258</v>
      </c>
      <c r="F16" s="265" t="s">
        <v>5259</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5254</v>
      </c>
      <c r="B17" s="256" t="s">
        <v>5284</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5254</v>
      </c>
      <c r="B18" s="257" t="s">
        <v>5284</v>
      </c>
      <c r="C18" s="258" t="s">
        <v>5285</v>
      </c>
      <c r="D18" s="261" t="s">
        <v>5286</v>
      </c>
      <c r="E18" s="262" t="s">
        <v>5287</v>
      </c>
      <c r="F18" s="265" t="s">
        <v>5288</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5254</v>
      </c>
      <c r="B19" s="257" t="s">
        <v>5284</v>
      </c>
      <c r="C19" s="258" t="s">
        <v>5289</v>
      </c>
      <c r="D19" s="261" t="s">
        <v>5290</v>
      </c>
      <c r="E19" s="262" t="s">
        <v>5287</v>
      </c>
      <c r="F19" s="265" t="s">
        <v>5288</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5254</v>
      </c>
      <c r="B20" s="257" t="s">
        <v>5284</v>
      </c>
      <c r="C20" s="258" t="s">
        <v>5291</v>
      </c>
      <c r="D20" s="261" t="s">
        <v>5292</v>
      </c>
      <c r="E20" s="262" t="s">
        <v>5287</v>
      </c>
      <c r="F20" s="265" t="s">
        <v>5288</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5254</v>
      </c>
      <c r="B21" s="257" t="s">
        <v>5284</v>
      </c>
      <c r="C21" s="258" t="s">
        <v>5293</v>
      </c>
      <c r="D21" s="261" t="s">
        <v>5294</v>
      </c>
      <c r="E21" s="262" t="s">
        <v>5287</v>
      </c>
      <c r="F21" s="265" t="s">
        <v>5288</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5254</v>
      </c>
      <c r="B22" s="257" t="s">
        <v>5284</v>
      </c>
      <c r="C22" s="258" t="s">
        <v>5295</v>
      </c>
      <c r="D22" s="261" t="s">
        <v>5296</v>
      </c>
      <c r="E22" s="262" t="s">
        <v>5287</v>
      </c>
      <c r="F22" s="265" t="s">
        <v>5288</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5254</v>
      </c>
      <c r="B23" s="257" t="s">
        <v>5284</v>
      </c>
      <c r="C23" s="258" t="s">
        <v>5297</v>
      </c>
      <c r="D23" s="261" t="s">
        <v>5298</v>
      </c>
      <c r="E23" s="262" t="s">
        <v>5258</v>
      </c>
      <c r="F23" s="265" t="s">
        <v>5259</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5254</v>
      </c>
      <c r="B24" s="257" t="s">
        <v>5284</v>
      </c>
      <c r="C24" s="258" t="s">
        <v>5299</v>
      </c>
      <c r="D24" s="261" t="s">
        <v>5300</v>
      </c>
      <c r="E24" s="262" t="s">
        <v>5258</v>
      </c>
      <c r="F24" s="265" t="s">
        <v>5259</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5254</v>
      </c>
      <c r="B25" s="257" t="s">
        <v>5284</v>
      </c>
      <c r="C25" s="258" t="s">
        <v>5301</v>
      </c>
      <c r="D25" s="261" t="s">
        <v>5302</v>
      </c>
      <c r="E25" s="262" t="s">
        <v>5258</v>
      </c>
      <c r="F25" s="265" t="s">
        <v>5303</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5254</v>
      </c>
      <c r="B26" s="257" t="s">
        <v>5284</v>
      </c>
      <c r="C26" s="258" t="s">
        <v>5304</v>
      </c>
      <c r="D26" s="261" t="s">
        <v>5305</v>
      </c>
      <c r="E26" s="262" t="s">
        <v>5258</v>
      </c>
      <c r="F26" s="265" t="s">
        <v>5303</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5254</v>
      </c>
      <c r="B27" s="257" t="s">
        <v>5284</v>
      </c>
      <c r="C27" s="258" t="s">
        <v>5306</v>
      </c>
      <c r="D27" s="261" t="s">
        <v>5307</v>
      </c>
      <c r="E27" s="262" t="s">
        <v>5258</v>
      </c>
      <c r="F27" s="265" t="s">
        <v>5303</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5254</v>
      </c>
      <c r="B28" s="257" t="s">
        <v>5284</v>
      </c>
      <c r="C28" s="258" t="s">
        <v>5308</v>
      </c>
      <c r="D28" s="261" t="s">
        <v>5309</v>
      </c>
      <c r="E28" s="262" t="s">
        <v>5258</v>
      </c>
      <c r="F28" s="265" t="s">
        <v>5303</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5254</v>
      </c>
      <c r="B29" s="257" t="s">
        <v>5284</v>
      </c>
      <c r="C29" s="258" t="s">
        <v>5310</v>
      </c>
      <c r="D29" s="261" t="s">
        <v>5311</v>
      </c>
      <c r="E29" s="262" t="s">
        <v>5258</v>
      </c>
      <c r="F29" s="265" t="s">
        <v>5303</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5254</v>
      </c>
      <c r="B30" s="257" t="s">
        <v>5284</v>
      </c>
      <c r="C30" s="258" t="s">
        <v>5312</v>
      </c>
      <c r="D30" s="261" t="s">
        <v>5313</v>
      </c>
      <c r="E30" s="262" t="s">
        <v>5258</v>
      </c>
      <c r="F30" s="265" t="s">
        <v>5303</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5254</v>
      </c>
      <c r="B31" s="257" t="s">
        <v>5284</v>
      </c>
      <c r="C31" s="258" t="s">
        <v>5314</v>
      </c>
      <c r="D31" s="261" t="s">
        <v>5315</v>
      </c>
      <c r="E31" s="262" t="s">
        <v>5258</v>
      </c>
      <c r="F31" s="265" t="s">
        <v>5303</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5254</v>
      </c>
      <c r="B32" s="257" t="s">
        <v>5284</v>
      </c>
      <c r="C32" s="258" t="s">
        <v>5316</v>
      </c>
      <c r="D32" s="261" t="s">
        <v>5317</v>
      </c>
      <c r="E32" s="262" t="s">
        <v>5258</v>
      </c>
      <c r="F32" s="265" t="s">
        <v>5303</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5254</v>
      </c>
      <c r="B33" s="257" t="s">
        <v>5284</v>
      </c>
      <c r="C33" s="258" t="s">
        <v>5318</v>
      </c>
      <c r="D33" s="261" t="s">
        <v>5319</v>
      </c>
      <c r="E33" s="262" t="s">
        <v>5287</v>
      </c>
      <c r="F33" s="265" t="s">
        <v>5288</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5254</v>
      </c>
      <c r="B34" s="257" t="s">
        <v>5284</v>
      </c>
      <c r="C34" s="258" t="s">
        <v>5320</v>
      </c>
      <c r="D34" s="261" t="s">
        <v>5321</v>
      </c>
      <c r="E34" s="262" t="s">
        <v>5258</v>
      </c>
      <c r="F34" s="265" t="s">
        <v>5303</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5254</v>
      </c>
      <c r="B35" s="256" t="s">
        <v>5322</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5254</v>
      </c>
      <c r="B36" s="257" t="s">
        <v>5322</v>
      </c>
      <c r="C36" s="258" t="s">
        <v>5323</v>
      </c>
      <c r="D36" s="261" t="s">
        <v>5324</v>
      </c>
      <c r="E36" s="262" t="s">
        <v>5258</v>
      </c>
      <c r="F36" s="265" t="s">
        <v>5303</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5254</v>
      </c>
      <c r="B37" s="257" t="s">
        <v>5322</v>
      </c>
      <c r="C37" s="258" t="s">
        <v>5325</v>
      </c>
      <c r="D37" s="261" t="s">
        <v>5326</v>
      </c>
      <c r="E37" s="262" t="s">
        <v>5258</v>
      </c>
      <c r="F37" s="265" t="s">
        <v>5327</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5254</v>
      </c>
      <c r="B38" s="257" t="s">
        <v>5322</v>
      </c>
      <c r="C38" s="258" t="s">
        <v>5328</v>
      </c>
      <c r="D38" s="261" t="s">
        <v>5329</v>
      </c>
      <c r="E38" s="262" t="s">
        <v>5258</v>
      </c>
      <c r="F38" s="265" t="s">
        <v>5327</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5254</v>
      </c>
      <c r="B39" s="257" t="s">
        <v>5322</v>
      </c>
      <c r="C39" s="258" t="s">
        <v>5330</v>
      </c>
      <c r="D39" s="261" t="s">
        <v>5331</v>
      </c>
      <c r="E39" s="262" t="s">
        <v>5258</v>
      </c>
      <c r="F39" s="265" t="s">
        <v>5327</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5254</v>
      </c>
      <c r="B40" s="257" t="s">
        <v>5322</v>
      </c>
      <c r="C40" s="258" t="s">
        <v>5332</v>
      </c>
      <c r="D40" s="261" t="s">
        <v>5333</v>
      </c>
      <c r="E40" s="262" t="s">
        <v>5258</v>
      </c>
      <c r="F40" s="265" t="s">
        <v>5327</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5254</v>
      </c>
      <c r="B41" s="257" t="s">
        <v>5322</v>
      </c>
      <c r="C41" s="258" t="s">
        <v>5334</v>
      </c>
      <c r="D41" s="261" t="s">
        <v>5335</v>
      </c>
      <c r="E41" s="262" t="s">
        <v>5258</v>
      </c>
      <c r="F41" s="265" t="s">
        <v>5327</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5254</v>
      </c>
      <c r="B42" s="257" t="s">
        <v>5322</v>
      </c>
      <c r="C42" s="258" t="s">
        <v>5336</v>
      </c>
      <c r="D42" s="261" t="s">
        <v>5337</v>
      </c>
      <c r="E42" s="262" t="s">
        <v>5258</v>
      </c>
      <c r="F42" s="265" t="s">
        <v>5327</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5254</v>
      </c>
      <c r="B43" s="257" t="s">
        <v>5322</v>
      </c>
      <c r="C43" s="258" t="s">
        <v>5338</v>
      </c>
      <c r="D43" s="261" t="s">
        <v>5339</v>
      </c>
      <c r="E43" s="262" t="s">
        <v>5258</v>
      </c>
      <c r="F43" s="265" t="s">
        <v>5327</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5254</v>
      </c>
      <c r="B44" s="257" t="s">
        <v>5322</v>
      </c>
      <c r="C44" s="258" t="s">
        <v>5340</v>
      </c>
      <c r="D44" s="261" t="s">
        <v>5341</v>
      </c>
      <c r="E44" s="262" t="s">
        <v>5258</v>
      </c>
      <c r="F44" s="265" t="s">
        <v>5327</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5254</v>
      </c>
      <c r="B45" s="257" t="s">
        <v>5322</v>
      </c>
      <c r="C45" s="258" t="s">
        <v>5342</v>
      </c>
      <c r="D45" s="261" t="s">
        <v>5343</v>
      </c>
      <c r="E45" s="262" t="s">
        <v>5258</v>
      </c>
      <c r="F45" s="265" t="s">
        <v>5327</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5254</v>
      </c>
      <c r="B46" s="257" t="s">
        <v>5322</v>
      </c>
      <c r="C46" s="258" t="s">
        <v>5344</v>
      </c>
      <c r="D46" s="261" t="s">
        <v>5345</v>
      </c>
      <c r="E46" s="262" t="s">
        <v>5258</v>
      </c>
      <c r="F46" s="265" t="s">
        <v>5327</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5254</v>
      </c>
      <c r="B47" s="257" t="s">
        <v>5322</v>
      </c>
      <c r="C47" s="258" t="s">
        <v>5346</v>
      </c>
      <c r="D47" s="261" t="s">
        <v>5347</v>
      </c>
      <c r="E47" s="262" t="s">
        <v>5258</v>
      </c>
      <c r="F47" s="265" t="s">
        <v>5327</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5254</v>
      </c>
      <c r="B48" s="257" t="s">
        <v>5322</v>
      </c>
      <c r="C48" s="258" t="s">
        <v>5348</v>
      </c>
      <c r="D48" s="261" t="s">
        <v>5349</v>
      </c>
      <c r="E48" s="262" t="s">
        <v>5258</v>
      </c>
      <c r="F48" s="265" t="s">
        <v>5327</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5254</v>
      </c>
      <c r="B49" s="257" t="s">
        <v>5322</v>
      </c>
      <c r="C49" s="258" t="s">
        <v>5350</v>
      </c>
      <c r="D49" s="261" t="s">
        <v>5351</v>
      </c>
      <c r="E49" s="262" t="s">
        <v>5258</v>
      </c>
      <c r="F49" s="265" t="s">
        <v>5327</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5254</v>
      </c>
      <c r="B50" s="256" t="s">
        <v>2524</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5254</v>
      </c>
      <c r="B51" s="257" t="s">
        <v>2524</v>
      </c>
      <c r="C51" s="258" t="s">
        <v>5352</v>
      </c>
      <c r="D51" s="261" t="s">
        <v>5353</v>
      </c>
      <c r="E51" s="262" t="s">
        <v>5354</v>
      </c>
      <c r="F51" s="265" t="s">
        <v>5355</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5254</v>
      </c>
      <c r="B52" s="257" t="s">
        <v>2524</v>
      </c>
      <c r="C52" s="258" t="s">
        <v>5356</v>
      </c>
      <c r="D52" s="261" t="s">
        <v>5357</v>
      </c>
      <c r="E52" s="262" t="s">
        <v>5354</v>
      </c>
      <c r="F52" s="265" t="s">
        <v>5355</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5254</v>
      </c>
      <c r="B53" s="257" t="s">
        <v>2524</v>
      </c>
      <c r="C53" s="258" t="s">
        <v>5358</v>
      </c>
      <c r="D53" s="261" t="s">
        <v>5359</v>
      </c>
      <c r="E53" s="262" t="s">
        <v>5354</v>
      </c>
      <c r="F53" s="265" t="s">
        <v>5355</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5254</v>
      </c>
      <c r="B54" s="257" t="s">
        <v>2524</v>
      </c>
      <c r="C54" s="258" t="s">
        <v>5360</v>
      </c>
      <c r="D54" s="261" t="s">
        <v>5361</v>
      </c>
      <c r="E54" s="262" t="s">
        <v>5354</v>
      </c>
      <c r="F54" s="265" t="s">
        <v>5355</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5254</v>
      </c>
      <c r="B55" s="257" t="s">
        <v>2524</v>
      </c>
      <c r="C55" s="258" t="s">
        <v>5362</v>
      </c>
      <c r="D55" s="261" t="s">
        <v>5363</v>
      </c>
      <c r="E55" s="262" t="s">
        <v>5354</v>
      </c>
      <c r="F55" s="265" t="s">
        <v>5355</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5254</v>
      </c>
      <c r="B56" s="257" t="s">
        <v>2524</v>
      </c>
      <c r="C56" s="258" t="s">
        <v>5364</v>
      </c>
      <c r="D56" s="261" t="s">
        <v>5365</v>
      </c>
      <c r="E56" s="262" t="s">
        <v>5354</v>
      </c>
      <c r="F56" s="265" t="s">
        <v>5355</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5254</v>
      </c>
      <c r="B57" s="257" t="s">
        <v>2524</v>
      </c>
      <c r="C57" s="258" t="s">
        <v>5366</v>
      </c>
      <c r="D57" s="261" t="s">
        <v>5367</v>
      </c>
      <c r="E57" s="262" t="s">
        <v>5354</v>
      </c>
      <c r="F57" s="265" t="s">
        <v>5355</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5254</v>
      </c>
      <c r="B58" s="257" t="s">
        <v>2524</v>
      </c>
      <c r="C58" s="258" t="s">
        <v>5368</v>
      </c>
      <c r="D58" s="261" t="s">
        <v>5369</v>
      </c>
      <c r="E58" s="262" t="s">
        <v>5258</v>
      </c>
      <c r="F58" s="265" t="s">
        <v>5355</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5254</v>
      </c>
      <c r="B59" s="257" t="s">
        <v>2524</v>
      </c>
      <c r="C59" s="258" t="s">
        <v>5370</v>
      </c>
      <c r="D59" s="261" t="s">
        <v>5371</v>
      </c>
      <c r="E59" s="262" t="s">
        <v>5258</v>
      </c>
      <c r="F59" s="265" t="s">
        <v>5355</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5254</v>
      </c>
      <c r="B60" s="256" t="s">
        <v>5372</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5254</v>
      </c>
      <c r="B61" s="257" t="s">
        <v>5372</v>
      </c>
      <c r="C61" s="258" t="s">
        <v>5373</v>
      </c>
      <c r="D61" s="261" t="s">
        <v>5374</v>
      </c>
      <c r="E61" s="262" t="s">
        <v>5258</v>
      </c>
      <c r="F61" s="265" t="s">
        <v>5375</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5254</v>
      </c>
      <c r="B62" s="257" t="s">
        <v>5372</v>
      </c>
      <c r="C62" s="258" t="s">
        <v>5376</v>
      </c>
      <c r="D62" s="261" t="s">
        <v>5377</v>
      </c>
      <c r="E62" s="262" t="s">
        <v>5258</v>
      </c>
      <c r="F62" s="265" t="s">
        <v>5375</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5254</v>
      </c>
      <c r="B63" s="257" t="s">
        <v>5372</v>
      </c>
      <c r="C63" s="258" t="s">
        <v>5378</v>
      </c>
      <c r="D63" s="261" t="s">
        <v>5379</v>
      </c>
      <c r="E63" s="262" t="s">
        <v>5258</v>
      </c>
      <c r="F63" s="265" t="s">
        <v>5375</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5254</v>
      </c>
      <c r="B64" s="257" t="s">
        <v>5372</v>
      </c>
      <c r="C64" s="258" t="s">
        <v>5380</v>
      </c>
      <c r="D64" s="261" t="s">
        <v>5381</v>
      </c>
      <c r="E64" s="262" t="s">
        <v>5258</v>
      </c>
      <c r="F64" s="265" t="s">
        <v>5375</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5254</v>
      </c>
      <c r="B65" s="257" t="s">
        <v>5372</v>
      </c>
      <c r="C65" s="258" t="s">
        <v>5382</v>
      </c>
      <c r="D65" s="261" t="s">
        <v>5383</v>
      </c>
      <c r="E65" s="262" t="s">
        <v>5258</v>
      </c>
      <c r="F65" s="265" t="s">
        <v>5375</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5254</v>
      </c>
      <c r="B66" s="257" t="s">
        <v>5372</v>
      </c>
      <c r="C66" s="258" t="s">
        <v>5384</v>
      </c>
      <c r="D66" s="261" t="s">
        <v>5385</v>
      </c>
      <c r="E66" s="262" t="s">
        <v>5258</v>
      </c>
      <c r="F66" s="265" t="s">
        <v>5375</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5254</v>
      </c>
      <c r="B67" s="257" t="s">
        <v>5372</v>
      </c>
      <c r="C67" s="258" t="s">
        <v>5386</v>
      </c>
      <c r="D67" s="261" t="s">
        <v>5387</v>
      </c>
      <c r="E67" s="262" t="s">
        <v>5258</v>
      </c>
      <c r="F67" s="265" t="s">
        <v>5375</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5254</v>
      </c>
      <c r="B68" s="257" t="s">
        <v>5372</v>
      </c>
      <c r="C68" s="258" t="s">
        <v>5388</v>
      </c>
      <c r="D68" s="261" t="s">
        <v>5389</v>
      </c>
      <c r="E68" s="262" t="s">
        <v>5258</v>
      </c>
      <c r="F68" s="265" t="s">
        <v>5390</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5254</v>
      </c>
      <c r="B69" s="257" t="s">
        <v>5372</v>
      </c>
      <c r="C69" s="258" t="s">
        <v>5391</v>
      </c>
      <c r="D69" s="261" t="s">
        <v>5392</v>
      </c>
      <c r="E69" s="262" t="s">
        <v>5258</v>
      </c>
      <c r="F69" s="265" t="s">
        <v>5390</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5254</v>
      </c>
      <c r="B70" s="257" t="s">
        <v>5372</v>
      </c>
      <c r="C70" s="258" t="s">
        <v>5393</v>
      </c>
      <c r="D70" s="261" t="s">
        <v>5394</v>
      </c>
      <c r="E70" s="262" t="s">
        <v>5258</v>
      </c>
      <c r="F70" s="265" t="s">
        <v>5390</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5254</v>
      </c>
      <c r="B71" s="257" t="s">
        <v>5372</v>
      </c>
      <c r="C71" s="258" t="s">
        <v>5395</v>
      </c>
      <c r="D71" s="261" t="s">
        <v>5396</v>
      </c>
      <c r="E71" s="262" t="s">
        <v>5258</v>
      </c>
      <c r="F71" s="265" t="s">
        <v>5397</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5254</v>
      </c>
      <c r="B72" s="257" t="s">
        <v>5372</v>
      </c>
      <c r="C72" s="258" t="s">
        <v>5398</v>
      </c>
      <c r="D72" s="261" t="s">
        <v>5399</v>
      </c>
      <c r="E72" s="262" t="s">
        <v>5258</v>
      </c>
      <c r="F72" s="265" t="s">
        <v>5375</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5254</v>
      </c>
      <c r="B73" s="257" t="s">
        <v>5372</v>
      </c>
      <c r="C73" s="258" t="s">
        <v>5400</v>
      </c>
      <c r="D73" s="261" t="s">
        <v>5401</v>
      </c>
      <c r="E73" s="262" t="s">
        <v>5402</v>
      </c>
      <c r="F73" s="265" t="s">
        <v>5375</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5254</v>
      </c>
      <c r="B74" s="256" t="s">
        <v>5403</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5254</v>
      </c>
      <c r="B75" s="257" t="s">
        <v>5403</v>
      </c>
      <c r="C75" s="258" t="s">
        <v>5404</v>
      </c>
      <c r="D75" s="261" t="s">
        <v>5405</v>
      </c>
      <c r="E75" s="262" t="s">
        <v>5402</v>
      </c>
      <c r="F75" s="265" t="s">
        <v>5406</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5254</v>
      </c>
      <c r="B76" s="257" t="s">
        <v>5403</v>
      </c>
      <c r="C76" s="258" t="s">
        <v>5407</v>
      </c>
      <c r="D76" s="261" t="s">
        <v>5408</v>
      </c>
      <c r="E76" s="262" t="s">
        <v>5402</v>
      </c>
      <c r="F76" s="265" t="s">
        <v>5406</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5254</v>
      </c>
      <c r="B77" s="257" t="s">
        <v>5403</v>
      </c>
      <c r="C77" s="258" t="s">
        <v>5409</v>
      </c>
      <c r="D77" s="261" t="s">
        <v>5410</v>
      </c>
      <c r="E77" s="262" t="s">
        <v>5402</v>
      </c>
      <c r="F77" s="265" t="s">
        <v>5406</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5254</v>
      </c>
      <c r="B78" s="257" t="s">
        <v>5403</v>
      </c>
      <c r="C78" s="258" t="s">
        <v>5411</v>
      </c>
      <c r="D78" s="261" t="s">
        <v>5412</v>
      </c>
      <c r="E78" s="262" t="s">
        <v>5402</v>
      </c>
      <c r="F78" s="265" t="s">
        <v>5406</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5254</v>
      </c>
      <c r="B79" s="257" t="s">
        <v>5403</v>
      </c>
      <c r="C79" s="258" t="s">
        <v>5413</v>
      </c>
      <c r="D79" s="261" t="s">
        <v>5414</v>
      </c>
      <c r="E79" s="262" t="s">
        <v>5402</v>
      </c>
      <c r="F79" s="265" t="s">
        <v>5406</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5254</v>
      </c>
      <c r="B80" s="257" t="s">
        <v>5403</v>
      </c>
      <c r="C80" s="258" t="s">
        <v>5415</v>
      </c>
      <c r="D80" s="261" t="s">
        <v>5416</v>
      </c>
      <c r="E80" s="262" t="s">
        <v>5402</v>
      </c>
      <c r="F80" s="265" t="s">
        <v>5406</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5254</v>
      </c>
      <c r="B81" s="257" t="s">
        <v>5403</v>
      </c>
      <c r="C81" s="258" t="s">
        <v>5417</v>
      </c>
      <c r="D81" s="261" t="s">
        <v>5418</v>
      </c>
      <c r="E81" s="262" t="s">
        <v>5402</v>
      </c>
      <c r="F81" s="265" t="s">
        <v>5406</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5254</v>
      </c>
      <c r="B82" s="257" t="s">
        <v>5403</v>
      </c>
      <c r="C82" s="258" t="s">
        <v>5419</v>
      </c>
      <c r="D82" s="261" t="s">
        <v>5420</v>
      </c>
      <c r="E82" s="262" t="s">
        <v>5402</v>
      </c>
      <c r="F82" s="265" t="s">
        <v>5406</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5254</v>
      </c>
      <c r="B83" s="257" t="s">
        <v>5403</v>
      </c>
      <c r="C83" s="258" t="s">
        <v>5421</v>
      </c>
      <c r="D83" s="261" t="s">
        <v>5422</v>
      </c>
      <c r="E83" s="262" t="s">
        <v>5402</v>
      </c>
      <c r="F83" s="265" t="s">
        <v>5406</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5254</v>
      </c>
      <c r="B84" s="257" t="s">
        <v>5403</v>
      </c>
      <c r="C84" s="258" t="s">
        <v>5423</v>
      </c>
      <c r="D84" s="261" t="s">
        <v>5424</v>
      </c>
      <c r="E84" s="262" t="s">
        <v>5402</v>
      </c>
      <c r="F84" s="265" t="s">
        <v>5406</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5254</v>
      </c>
      <c r="B85" s="257" t="s">
        <v>5403</v>
      </c>
      <c r="C85" s="258" t="s">
        <v>5425</v>
      </c>
      <c r="D85" s="261" t="s">
        <v>5426</v>
      </c>
      <c r="E85" s="262" t="s">
        <v>5402</v>
      </c>
      <c r="F85" s="265" t="s">
        <v>5406</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5254</v>
      </c>
      <c r="B86" s="257" t="s">
        <v>5403</v>
      </c>
      <c r="C86" s="258" t="s">
        <v>5427</v>
      </c>
      <c r="D86" s="261" t="s">
        <v>5428</v>
      </c>
      <c r="E86" s="262" t="s">
        <v>5402</v>
      </c>
      <c r="F86" s="265" t="s">
        <v>5406</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5254</v>
      </c>
      <c r="B87" s="257" t="s">
        <v>5403</v>
      </c>
      <c r="C87" s="258" t="s">
        <v>5429</v>
      </c>
      <c r="D87" s="261" t="s">
        <v>5430</v>
      </c>
      <c r="E87" s="262" t="s">
        <v>5402</v>
      </c>
      <c r="F87" s="265" t="s">
        <v>5406</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5254</v>
      </c>
      <c r="B88" s="257" t="s">
        <v>5403</v>
      </c>
      <c r="C88" s="258" t="s">
        <v>5431</v>
      </c>
      <c r="D88" s="261" t="s">
        <v>5432</v>
      </c>
      <c r="E88" s="262" t="s">
        <v>5402</v>
      </c>
      <c r="F88" s="265" t="s">
        <v>5390</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5254</v>
      </c>
      <c r="B89" s="257" t="s">
        <v>5403</v>
      </c>
      <c r="C89" s="258" t="s">
        <v>5433</v>
      </c>
      <c r="D89" s="261" t="s">
        <v>5434</v>
      </c>
      <c r="E89" s="262" t="s">
        <v>5402</v>
      </c>
      <c r="F89" s="265" t="s">
        <v>5390</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5254</v>
      </c>
      <c r="B90" s="257" t="s">
        <v>5403</v>
      </c>
      <c r="C90" s="258" t="s">
        <v>5435</v>
      </c>
      <c r="D90" s="261" t="s">
        <v>5436</v>
      </c>
      <c r="E90" s="262" t="s">
        <v>5402</v>
      </c>
      <c r="F90" s="265" t="s">
        <v>5390</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5254</v>
      </c>
      <c r="B91" s="256" t="s">
        <v>5437</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5254</v>
      </c>
      <c r="B92" s="257" t="s">
        <v>5437</v>
      </c>
      <c r="C92" s="258" t="s">
        <v>5438</v>
      </c>
      <c r="D92" s="261" t="s">
        <v>5439</v>
      </c>
      <c r="E92" s="262" t="s">
        <v>5258</v>
      </c>
      <c r="F92" s="265" t="s">
        <v>5390</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5254</v>
      </c>
      <c r="B93" s="257" t="s">
        <v>5437</v>
      </c>
      <c r="C93" s="258" t="s">
        <v>5440</v>
      </c>
      <c r="D93" s="261" t="s">
        <v>5441</v>
      </c>
      <c r="E93" s="262" t="s">
        <v>5258</v>
      </c>
      <c r="F93" s="265" t="s">
        <v>5390</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5254</v>
      </c>
      <c r="B94" s="257" t="s">
        <v>5437</v>
      </c>
      <c r="C94" s="258" t="s">
        <v>5442</v>
      </c>
      <c r="D94" s="261" t="s">
        <v>5443</v>
      </c>
      <c r="E94" s="262" t="s">
        <v>5258</v>
      </c>
      <c r="F94" s="265" t="s">
        <v>5390</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5254</v>
      </c>
      <c r="B95" s="257" t="s">
        <v>5437</v>
      </c>
      <c r="C95" s="258" t="s">
        <v>5444</v>
      </c>
      <c r="D95" s="261" t="s">
        <v>5445</v>
      </c>
      <c r="E95" s="262" t="s">
        <v>5258</v>
      </c>
      <c r="F95" s="265" t="s">
        <v>5390</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5254</v>
      </c>
      <c r="B96" s="257" t="s">
        <v>5437</v>
      </c>
      <c r="C96" s="258" t="s">
        <v>5446</v>
      </c>
      <c r="D96" s="261" t="s">
        <v>5447</v>
      </c>
      <c r="E96" s="262" t="s">
        <v>5258</v>
      </c>
      <c r="F96" s="265" t="s">
        <v>5390</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5254</v>
      </c>
      <c r="B97" s="257" t="s">
        <v>5437</v>
      </c>
      <c r="C97" s="258" t="s">
        <v>5448</v>
      </c>
      <c r="D97" s="261" t="s">
        <v>5449</v>
      </c>
      <c r="E97" s="262" t="s">
        <v>5258</v>
      </c>
      <c r="F97" s="265" t="s">
        <v>5450</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5254</v>
      </c>
      <c r="B98" s="257" t="s">
        <v>5437</v>
      </c>
      <c r="C98" s="258" t="s">
        <v>5451</v>
      </c>
      <c r="D98" s="261" t="s">
        <v>5452</v>
      </c>
      <c r="E98" s="262" t="s">
        <v>5258</v>
      </c>
      <c r="F98" s="265" t="s">
        <v>5450</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5254</v>
      </c>
      <c r="B99" s="257" t="s">
        <v>5437</v>
      </c>
      <c r="C99" s="258" t="s">
        <v>5453</v>
      </c>
      <c r="D99" s="261" t="s">
        <v>5454</v>
      </c>
      <c r="E99" s="262" t="s">
        <v>5258</v>
      </c>
      <c r="F99" s="265" t="s">
        <v>5450</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5254</v>
      </c>
      <c r="B100" s="257" t="s">
        <v>5437</v>
      </c>
      <c r="C100" s="258" t="s">
        <v>5455</v>
      </c>
      <c r="D100" s="261" t="s">
        <v>5456</v>
      </c>
      <c r="E100" s="262" t="s">
        <v>5258</v>
      </c>
      <c r="F100" s="265" t="s">
        <v>5450</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5254</v>
      </c>
      <c r="B101" s="257" t="s">
        <v>5437</v>
      </c>
      <c r="C101" s="258" t="s">
        <v>5457</v>
      </c>
      <c r="D101" s="261" t="s">
        <v>5458</v>
      </c>
      <c r="E101" s="262" t="s">
        <v>5258</v>
      </c>
      <c r="F101" s="265" t="s">
        <v>5390</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5254</v>
      </c>
      <c r="B102" s="257" t="s">
        <v>5437</v>
      </c>
      <c r="C102" s="258" t="s">
        <v>5459</v>
      </c>
      <c r="D102" s="261" t="s">
        <v>5460</v>
      </c>
      <c r="E102" s="262" t="s">
        <v>5402</v>
      </c>
      <c r="F102" s="265" t="s">
        <v>5390</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5254</v>
      </c>
      <c r="B103" s="257" t="s">
        <v>5437</v>
      </c>
      <c r="C103" s="258" t="s">
        <v>5461</v>
      </c>
      <c r="D103" s="261" t="s">
        <v>5462</v>
      </c>
      <c r="E103" s="262" t="s">
        <v>5402</v>
      </c>
      <c r="F103" s="265" t="s">
        <v>5390</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5254</v>
      </c>
      <c r="B104" s="257" t="s">
        <v>5437</v>
      </c>
      <c r="C104" s="258" t="s">
        <v>5463</v>
      </c>
      <c r="D104" s="261" t="s">
        <v>5464</v>
      </c>
      <c r="E104" s="262" t="s">
        <v>5402</v>
      </c>
      <c r="F104" s="265" t="s">
        <v>5390</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5254</v>
      </c>
      <c r="B105" s="257" t="s">
        <v>5437</v>
      </c>
      <c r="C105" s="258" t="s">
        <v>5465</v>
      </c>
      <c r="D105" s="261" t="s">
        <v>5466</v>
      </c>
      <c r="E105" s="262" t="s">
        <v>5287</v>
      </c>
      <c r="F105" s="265" t="s">
        <v>5390</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5254</v>
      </c>
      <c r="B106" s="256" t="s">
        <v>5467</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5254</v>
      </c>
      <c r="B107" s="257" t="s">
        <v>5467</v>
      </c>
      <c r="C107" s="258" t="s">
        <v>5468</v>
      </c>
      <c r="D107" s="261" t="s">
        <v>5469</v>
      </c>
      <c r="E107" s="262" t="s">
        <v>5402</v>
      </c>
      <c r="F107" s="265" t="s">
        <v>5390</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5254</v>
      </c>
      <c r="B108" s="257" t="s">
        <v>5467</v>
      </c>
      <c r="C108" s="258" t="s">
        <v>5470</v>
      </c>
      <c r="D108" s="261" t="s">
        <v>5471</v>
      </c>
      <c r="E108" s="262" t="s">
        <v>5402</v>
      </c>
      <c r="F108" s="265" t="s">
        <v>5390</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5254</v>
      </c>
      <c r="B109" s="257" t="s">
        <v>5467</v>
      </c>
      <c r="C109" s="258" t="s">
        <v>5472</v>
      </c>
      <c r="D109" s="261" t="s">
        <v>5473</v>
      </c>
      <c r="E109" s="262" t="s">
        <v>5402</v>
      </c>
      <c r="F109" s="265" t="s">
        <v>5390</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5254</v>
      </c>
      <c r="B110" s="257" t="s">
        <v>5467</v>
      </c>
      <c r="C110" s="258" t="s">
        <v>5474</v>
      </c>
      <c r="D110" s="261" t="s">
        <v>5475</v>
      </c>
      <c r="E110" s="262" t="s">
        <v>5402</v>
      </c>
      <c r="F110" s="265" t="s">
        <v>5390</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5254</v>
      </c>
      <c r="B111" s="257" t="s">
        <v>5467</v>
      </c>
      <c r="C111" s="258" t="s">
        <v>5476</v>
      </c>
      <c r="D111" s="261" t="s">
        <v>5477</v>
      </c>
      <c r="E111" s="262" t="s">
        <v>5402</v>
      </c>
      <c r="F111" s="265" t="s">
        <v>5390</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5254</v>
      </c>
      <c r="B112" s="257" t="s">
        <v>5467</v>
      </c>
      <c r="C112" s="258" t="s">
        <v>5478</v>
      </c>
      <c r="D112" s="261" t="s">
        <v>5479</v>
      </c>
      <c r="E112" s="262" t="s">
        <v>5402</v>
      </c>
      <c r="F112" s="265" t="s">
        <v>5390</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5254</v>
      </c>
      <c r="B113" s="257" t="s">
        <v>5467</v>
      </c>
      <c r="C113" s="258" t="s">
        <v>5480</v>
      </c>
      <c r="D113" s="261" t="s">
        <v>5481</v>
      </c>
      <c r="E113" s="262" t="s">
        <v>5402</v>
      </c>
      <c r="F113" s="265" t="s">
        <v>5390</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5254</v>
      </c>
      <c r="B114" s="257" t="s">
        <v>5467</v>
      </c>
      <c r="C114" s="258" t="s">
        <v>5482</v>
      </c>
      <c r="D114" s="261" t="s">
        <v>5483</v>
      </c>
      <c r="E114" s="262" t="s">
        <v>5402</v>
      </c>
      <c r="F114" s="265" t="s">
        <v>5390</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5254</v>
      </c>
      <c r="B115" s="257" t="s">
        <v>5467</v>
      </c>
      <c r="C115" s="258" t="s">
        <v>5484</v>
      </c>
      <c r="D115" s="261" t="s">
        <v>5485</v>
      </c>
      <c r="E115" s="262" t="s">
        <v>5402</v>
      </c>
      <c r="F115" s="265" t="s">
        <v>5390</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5254</v>
      </c>
      <c r="B116" s="257" t="s">
        <v>5467</v>
      </c>
      <c r="C116" s="258" t="s">
        <v>5486</v>
      </c>
      <c r="D116" s="261" t="s">
        <v>5487</v>
      </c>
      <c r="E116" s="262" t="s">
        <v>5402</v>
      </c>
      <c r="F116" s="265" t="s">
        <v>5390</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5254</v>
      </c>
      <c r="B117" s="257" t="s">
        <v>5467</v>
      </c>
      <c r="C117" s="258" t="s">
        <v>5488</v>
      </c>
      <c r="D117" s="261" t="s">
        <v>5489</v>
      </c>
      <c r="E117" s="262" t="s">
        <v>5402</v>
      </c>
      <c r="F117" s="265" t="s">
        <v>5390</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5490</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5490</v>
      </c>
      <c r="B119" s="256" t="s">
        <v>5491</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5490</v>
      </c>
      <c r="B120" s="257" t="s">
        <v>5491</v>
      </c>
      <c r="C120" s="258" t="s">
        <v>5492</v>
      </c>
      <c r="D120" s="261" t="s">
        <v>5493</v>
      </c>
      <c r="E120" s="262" t="s">
        <v>5258</v>
      </c>
      <c r="F120" s="265" t="s">
        <v>5494</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5490</v>
      </c>
      <c r="B121" s="257" t="s">
        <v>5491</v>
      </c>
      <c r="C121" s="258" t="s">
        <v>5495</v>
      </c>
      <c r="D121" s="261" t="s">
        <v>5496</v>
      </c>
      <c r="E121" s="262" t="s">
        <v>5258</v>
      </c>
      <c r="F121" s="265" t="s">
        <v>5494</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5490</v>
      </c>
      <c r="B122" s="257" t="s">
        <v>5491</v>
      </c>
      <c r="C122" s="258" t="s">
        <v>5497</v>
      </c>
      <c r="D122" s="261" t="s">
        <v>5498</v>
      </c>
      <c r="E122" s="262" t="s">
        <v>5258</v>
      </c>
      <c r="F122" s="265" t="s">
        <v>5494</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5490</v>
      </c>
      <c r="B123" s="257" t="s">
        <v>5491</v>
      </c>
      <c r="C123" s="258" t="s">
        <v>5499</v>
      </c>
      <c r="D123" s="261" t="s">
        <v>5500</v>
      </c>
      <c r="E123" s="262" t="s">
        <v>5258</v>
      </c>
      <c r="F123" s="265" t="s">
        <v>5494</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5490</v>
      </c>
      <c r="B124" s="257" t="s">
        <v>5491</v>
      </c>
      <c r="C124" s="258" t="s">
        <v>5501</v>
      </c>
      <c r="D124" s="261" t="s">
        <v>5502</v>
      </c>
      <c r="E124" s="262" t="s">
        <v>5258</v>
      </c>
      <c r="F124" s="265" t="s">
        <v>5494</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5490</v>
      </c>
      <c r="B125" s="257" t="s">
        <v>5491</v>
      </c>
      <c r="C125" s="258" t="s">
        <v>5503</v>
      </c>
      <c r="D125" s="261" t="s">
        <v>5504</v>
      </c>
      <c r="E125" s="262" t="s">
        <v>5258</v>
      </c>
      <c r="F125" s="265" t="s">
        <v>5494</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5490</v>
      </c>
      <c r="B126" s="257" t="s">
        <v>5491</v>
      </c>
      <c r="C126" s="258" t="s">
        <v>5505</v>
      </c>
      <c r="D126" s="261" t="s">
        <v>5506</v>
      </c>
      <c r="E126" s="262" t="s">
        <v>5258</v>
      </c>
      <c r="F126" s="265" t="s">
        <v>5494</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5490</v>
      </c>
      <c r="B127" s="257" t="s">
        <v>5491</v>
      </c>
      <c r="C127" s="258" t="s">
        <v>5507</v>
      </c>
      <c r="D127" s="261" t="s">
        <v>5508</v>
      </c>
      <c r="E127" s="262" t="s">
        <v>5258</v>
      </c>
      <c r="F127" s="265" t="s">
        <v>5494</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5490</v>
      </c>
      <c r="B128" s="257" t="s">
        <v>5491</v>
      </c>
      <c r="C128" s="258" t="s">
        <v>5509</v>
      </c>
      <c r="D128" s="261" t="s">
        <v>5510</v>
      </c>
      <c r="E128" s="262" t="s">
        <v>5258</v>
      </c>
      <c r="F128" s="265" t="s">
        <v>5494</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5490</v>
      </c>
      <c r="B129" s="257" t="s">
        <v>5491</v>
      </c>
      <c r="C129" s="258" t="s">
        <v>5511</v>
      </c>
      <c r="D129" s="261" t="s">
        <v>5512</v>
      </c>
      <c r="E129" s="262" t="s">
        <v>5258</v>
      </c>
      <c r="F129" s="265" t="s">
        <v>5494</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5490</v>
      </c>
      <c r="B130" s="257" t="s">
        <v>5491</v>
      </c>
      <c r="C130" s="258" t="s">
        <v>5513</v>
      </c>
      <c r="D130" s="261" t="s">
        <v>5514</v>
      </c>
      <c r="E130" s="262" t="s">
        <v>5258</v>
      </c>
      <c r="F130" s="265" t="s">
        <v>5494</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5490</v>
      </c>
      <c r="B131" s="257" t="s">
        <v>5491</v>
      </c>
      <c r="C131" s="258" t="s">
        <v>5515</v>
      </c>
      <c r="D131" s="261" t="s">
        <v>5516</v>
      </c>
      <c r="E131" s="262" t="s">
        <v>5258</v>
      </c>
      <c r="F131" s="265" t="s">
        <v>5494</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5490</v>
      </c>
      <c r="B132" s="257" t="s">
        <v>5491</v>
      </c>
      <c r="C132" s="258" t="s">
        <v>5517</v>
      </c>
      <c r="D132" s="261" t="s">
        <v>5518</v>
      </c>
      <c r="E132" s="262" t="s">
        <v>5258</v>
      </c>
      <c r="F132" s="265" t="s">
        <v>5494</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5490</v>
      </c>
      <c r="B133" s="257" t="s">
        <v>5491</v>
      </c>
      <c r="C133" s="258" t="s">
        <v>5519</v>
      </c>
      <c r="D133" s="261" t="s">
        <v>5520</v>
      </c>
      <c r="E133" s="262" t="s">
        <v>5287</v>
      </c>
      <c r="F133" s="265" t="s">
        <v>5494</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5490</v>
      </c>
      <c r="B134" s="257" t="s">
        <v>5491</v>
      </c>
      <c r="C134" s="258" t="s">
        <v>5521</v>
      </c>
      <c r="D134" s="261" t="s">
        <v>5522</v>
      </c>
      <c r="E134" s="262" t="s">
        <v>5287</v>
      </c>
      <c r="F134" s="265" t="s">
        <v>5494</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5490</v>
      </c>
      <c r="B135" s="257" t="s">
        <v>5491</v>
      </c>
      <c r="C135" s="258" t="s">
        <v>5523</v>
      </c>
      <c r="D135" s="261" t="s">
        <v>5524</v>
      </c>
      <c r="E135" s="262" t="s">
        <v>5402</v>
      </c>
      <c r="F135" s="265" t="s">
        <v>5494</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5490</v>
      </c>
      <c r="B136" s="257" t="s">
        <v>5491</v>
      </c>
      <c r="C136" s="258" t="s">
        <v>5525</v>
      </c>
      <c r="D136" s="261" t="s">
        <v>5526</v>
      </c>
      <c r="E136" s="262" t="s">
        <v>5287</v>
      </c>
      <c r="F136" s="265" t="s">
        <v>5494</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5490</v>
      </c>
      <c r="B137" s="257" t="s">
        <v>5491</v>
      </c>
      <c r="C137" s="258" t="s">
        <v>5527</v>
      </c>
      <c r="D137" s="261" t="s">
        <v>5528</v>
      </c>
      <c r="E137" s="262" t="s">
        <v>5287</v>
      </c>
      <c r="F137" s="265" t="s">
        <v>5494</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5490</v>
      </c>
      <c r="B138" s="257" t="s">
        <v>5491</v>
      </c>
      <c r="C138" s="258" t="s">
        <v>5529</v>
      </c>
      <c r="D138" s="261" t="s">
        <v>5530</v>
      </c>
      <c r="E138" s="262" t="s">
        <v>5402</v>
      </c>
      <c r="F138" s="265" t="s">
        <v>5494</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5490</v>
      </c>
      <c r="B139" s="257" t="s">
        <v>5491</v>
      </c>
      <c r="C139" s="258" t="s">
        <v>5531</v>
      </c>
      <c r="D139" s="261" t="s">
        <v>5532</v>
      </c>
      <c r="E139" s="262" t="s">
        <v>5402</v>
      </c>
      <c r="F139" s="265" t="s">
        <v>5494</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5490</v>
      </c>
      <c r="B140" s="257" t="s">
        <v>5491</v>
      </c>
      <c r="C140" s="258" t="s">
        <v>5533</v>
      </c>
      <c r="D140" s="261" t="s">
        <v>5534</v>
      </c>
      <c r="E140" s="262" t="s">
        <v>5258</v>
      </c>
      <c r="F140" s="265" t="s">
        <v>5494</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5490</v>
      </c>
      <c r="B141" s="257" t="s">
        <v>5491</v>
      </c>
      <c r="C141" s="258" t="s">
        <v>5535</v>
      </c>
      <c r="D141" s="261" t="s">
        <v>5536</v>
      </c>
      <c r="E141" s="262" t="s">
        <v>5537</v>
      </c>
      <c r="F141" s="265" t="s">
        <v>5538</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5490</v>
      </c>
      <c r="B142" s="257" t="s">
        <v>5491</v>
      </c>
      <c r="C142" s="258" t="s">
        <v>5539</v>
      </c>
      <c r="D142" s="261" t="s">
        <v>5540</v>
      </c>
      <c r="E142" s="262" t="s">
        <v>5537</v>
      </c>
      <c r="F142" s="265" t="s">
        <v>5538</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5490</v>
      </c>
      <c r="B143" s="257" t="s">
        <v>5491</v>
      </c>
      <c r="C143" s="258" t="s">
        <v>5541</v>
      </c>
      <c r="D143" s="261" t="s">
        <v>5542</v>
      </c>
      <c r="E143" s="262" t="s">
        <v>5537</v>
      </c>
      <c r="F143" s="265" t="s">
        <v>5538</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5490</v>
      </c>
      <c r="B144" s="257" t="s">
        <v>5491</v>
      </c>
      <c r="C144" s="258" t="s">
        <v>5543</v>
      </c>
      <c r="D144" s="261" t="s">
        <v>5544</v>
      </c>
      <c r="E144" s="262" t="s">
        <v>5354</v>
      </c>
      <c r="F144" s="265" t="s">
        <v>5538</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5490</v>
      </c>
      <c r="B145" s="257" t="s">
        <v>5491</v>
      </c>
      <c r="C145" s="258" t="s">
        <v>5545</v>
      </c>
      <c r="D145" s="261" t="s">
        <v>5546</v>
      </c>
      <c r="E145" s="262" t="s">
        <v>5354</v>
      </c>
      <c r="F145" s="265" t="s">
        <v>5538</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5490</v>
      </c>
      <c r="B146" s="257" t="s">
        <v>5491</v>
      </c>
      <c r="C146" s="258" t="s">
        <v>5547</v>
      </c>
      <c r="D146" s="261" t="s">
        <v>5548</v>
      </c>
      <c r="E146" s="262" t="s">
        <v>5354</v>
      </c>
      <c r="F146" s="265" t="s">
        <v>5538</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5490</v>
      </c>
      <c r="B147" s="256" t="s">
        <v>5549</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5490</v>
      </c>
      <c r="B148" s="257" t="s">
        <v>5549</v>
      </c>
      <c r="C148" s="258" t="s">
        <v>5550</v>
      </c>
      <c r="D148" s="261" t="s">
        <v>5551</v>
      </c>
      <c r="E148" s="262" t="s">
        <v>5287</v>
      </c>
      <c r="F148" s="265" t="s">
        <v>5552</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5490</v>
      </c>
      <c r="B149" s="257" t="s">
        <v>5549</v>
      </c>
      <c r="C149" s="258" t="s">
        <v>5553</v>
      </c>
      <c r="D149" s="261" t="s">
        <v>5554</v>
      </c>
      <c r="E149" s="262" t="s">
        <v>5287</v>
      </c>
      <c r="F149" s="265" t="s">
        <v>5552</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5490</v>
      </c>
      <c r="B150" s="257" t="s">
        <v>5549</v>
      </c>
      <c r="C150" s="258" t="s">
        <v>5555</v>
      </c>
      <c r="D150" s="261" t="s">
        <v>5556</v>
      </c>
      <c r="E150" s="262" t="s">
        <v>5287</v>
      </c>
      <c r="F150" s="265" t="s">
        <v>5552</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5490</v>
      </c>
      <c r="B151" s="257" t="s">
        <v>5549</v>
      </c>
      <c r="C151" s="258" t="s">
        <v>5557</v>
      </c>
      <c r="D151" s="261" t="s">
        <v>5558</v>
      </c>
      <c r="E151" s="262" t="s">
        <v>5287</v>
      </c>
      <c r="F151" s="265" t="s">
        <v>5552</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5490</v>
      </c>
      <c r="B152" s="257" t="s">
        <v>5549</v>
      </c>
      <c r="C152" s="258" t="s">
        <v>5559</v>
      </c>
      <c r="D152" s="261" t="s">
        <v>5560</v>
      </c>
      <c r="E152" s="262" t="s">
        <v>5287</v>
      </c>
      <c r="F152" s="265" t="s">
        <v>5552</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5490</v>
      </c>
      <c r="B153" s="257" t="s">
        <v>5549</v>
      </c>
      <c r="C153" s="258" t="s">
        <v>5561</v>
      </c>
      <c r="D153" s="261" t="s">
        <v>5562</v>
      </c>
      <c r="E153" s="262" t="s">
        <v>5287</v>
      </c>
      <c r="F153" s="265" t="s">
        <v>5552</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5490</v>
      </c>
      <c r="B154" s="257" t="s">
        <v>5549</v>
      </c>
      <c r="C154" s="258" t="s">
        <v>5563</v>
      </c>
      <c r="D154" s="261" t="s">
        <v>5564</v>
      </c>
      <c r="E154" s="262" t="s">
        <v>5287</v>
      </c>
      <c r="F154" s="265" t="s">
        <v>5552</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5490</v>
      </c>
      <c r="B155" s="257" t="s">
        <v>5549</v>
      </c>
      <c r="C155" s="258" t="s">
        <v>5565</v>
      </c>
      <c r="D155" s="261" t="s">
        <v>5566</v>
      </c>
      <c r="E155" s="262" t="s">
        <v>5287</v>
      </c>
      <c r="F155" s="265" t="s">
        <v>5552</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5490</v>
      </c>
      <c r="B156" s="257" t="s">
        <v>5549</v>
      </c>
      <c r="C156" s="258" t="s">
        <v>5567</v>
      </c>
      <c r="D156" s="261" t="s">
        <v>5568</v>
      </c>
      <c r="E156" s="262" t="s">
        <v>5287</v>
      </c>
      <c r="F156" s="265" t="s">
        <v>5552</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5490</v>
      </c>
      <c r="B157" s="257" t="s">
        <v>5549</v>
      </c>
      <c r="C157" s="258" t="s">
        <v>5569</v>
      </c>
      <c r="D157" s="261" t="s">
        <v>5570</v>
      </c>
      <c r="E157" s="262" t="s">
        <v>5287</v>
      </c>
      <c r="F157" s="265" t="s">
        <v>5552</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5490</v>
      </c>
      <c r="B158" s="257" t="s">
        <v>5549</v>
      </c>
      <c r="C158" s="258" t="s">
        <v>5571</v>
      </c>
      <c r="D158" s="261" t="s">
        <v>5572</v>
      </c>
      <c r="E158" s="262" t="s">
        <v>5287</v>
      </c>
      <c r="F158" s="265" t="s">
        <v>5552</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5490</v>
      </c>
      <c r="B159" s="257" t="s">
        <v>5549</v>
      </c>
      <c r="C159" s="258" t="s">
        <v>5573</v>
      </c>
      <c r="D159" s="261" t="s">
        <v>5574</v>
      </c>
      <c r="E159" s="262" t="s">
        <v>5287</v>
      </c>
      <c r="F159" s="265" t="s">
        <v>5552</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5490</v>
      </c>
      <c r="B160" s="257" t="s">
        <v>5549</v>
      </c>
      <c r="C160" s="258" t="s">
        <v>5575</v>
      </c>
      <c r="D160" s="261" t="s">
        <v>5576</v>
      </c>
      <c r="E160" s="262" t="s">
        <v>5287</v>
      </c>
      <c r="F160" s="265" t="s">
        <v>5577</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5490</v>
      </c>
      <c r="B161" s="257" t="s">
        <v>5549</v>
      </c>
      <c r="C161" s="258" t="s">
        <v>5578</v>
      </c>
      <c r="D161" s="261" t="s">
        <v>5579</v>
      </c>
      <c r="E161" s="262" t="s">
        <v>5287</v>
      </c>
      <c r="F161" s="265" t="s">
        <v>5577</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5490</v>
      </c>
      <c r="B162" s="257" t="s">
        <v>5549</v>
      </c>
      <c r="C162" s="258" t="s">
        <v>5580</v>
      </c>
      <c r="D162" s="261" t="s">
        <v>5581</v>
      </c>
      <c r="E162" s="262" t="s">
        <v>5287</v>
      </c>
      <c r="F162" s="265" t="s">
        <v>5577</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5490</v>
      </c>
      <c r="B163" s="257" t="s">
        <v>5549</v>
      </c>
      <c r="C163" s="258" t="s">
        <v>5582</v>
      </c>
      <c r="D163" s="261" t="s">
        <v>5583</v>
      </c>
      <c r="E163" s="262" t="s">
        <v>5287</v>
      </c>
      <c r="F163" s="265" t="s">
        <v>5577</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5490</v>
      </c>
      <c r="B164" s="257" t="s">
        <v>5549</v>
      </c>
      <c r="C164" s="258" t="s">
        <v>5584</v>
      </c>
      <c r="D164" s="261" t="s">
        <v>5585</v>
      </c>
      <c r="E164" s="262" t="s">
        <v>5287</v>
      </c>
      <c r="F164" s="265" t="s">
        <v>5577</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5490</v>
      </c>
      <c r="B165" s="256" t="s">
        <v>5586</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5490</v>
      </c>
      <c r="B166" s="257" t="s">
        <v>5586</v>
      </c>
      <c r="C166" s="258" t="s">
        <v>5587</v>
      </c>
      <c r="D166" s="261" t="s">
        <v>5588</v>
      </c>
      <c r="E166" s="262" t="s">
        <v>5258</v>
      </c>
      <c r="F166" s="265" t="s">
        <v>5589</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5490</v>
      </c>
      <c r="B167" s="257" t="s">
        <v>5586</v>
      </c>
      <c r="C167" s="258" t="s">
        <v>5590</v>
      </c>
      <c r="D167" s="261" t="s">
        <v>5591</v>
      </c>
      <c r="E167" s="262" t="s">
        <v>5402</v>
      </c>
      <c r="F167" s="265" t="s">
        <v>5589</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5490</v>
      </c>
      <c r="B168" s="257" t="s">
        <v>5586</v>
      </c>
      <c r="C168" s="258" t="s">
        <v>5592</v>
      </c>
      <c r="D168" s="261" t="s">
        <v>5593</v>
      </c>
      <c r="E168" s="262" t="s">
        <v>5354</v>
      </c>
      <c r="F168" s="265" t="s">
        <v>5589</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5490</v>
      </c>
      <c r="B169" s="257" t="s">
        <v>5586</v>
      </c>
      <c r="C169" s="258" t="s">
        <v>5594</v>
      </c>
      <c r="D169" s="261" t="s">
        <v>5595</v>
      </c>
      <c r="E169" s="262" t="s">
        <v>5354</v>
      </c>
      <c r="F169" s="265" t="s">
        <v>5589</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5490</v>
      </c>
      <c r="B170" s="257" t="s">
        <v>5586</v>
      </c>
      <c r="C170" s="258" t="s">
        <v>5596</v>
      </c>
      <c r="D170" s="261" t="s">
        <v>5597</v>
      </c>
      <c r="E170" s="262" t="s">
        <v>5402</v>
      </c>
      <c r="F170" s="265" t="s">
        <v>5589</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5490</v>
      </c>
      <c r="B171" s="257" t="s">
        <v>5586</v>
      </c>
      <c r="C171" s="258" t="s">
        <v>5598</v>
      </c>
      <c r="D171" s="261" t="s">
        <v>5599</v>
      </c>
      <c r="E171" s="262" t="s">
        <v>5287</v>
      </c>
      <c r="F171" s="265" t="s">
        <v>5589</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5490</v>
      </c>
      <c r="B172" s="257" t="s">
        <v>5586</v>
      </c>
      <c r="C172" s="258" t="s">
        <v>5600</v>
      </c>
      <c r="D172" s="261" t="s">
        <v>5601</v>
      </c>
      <c r="E172" s="262" t="s">
        <v>5354</v>
      </c>
      <c r="F172" s="265" t="s">
        <v>5589</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5490</v>
      </c>
      <c r="B173" s="257" t="s">
        <v>5586</v>
      </c>
      <c r="C173" s="258" t="s">
        <v>5602</v>
      </c>
      <c r="D173" s="261" t="s">
        <v>5603</v>
      </c>
      <c r="E173" s="262" t="s">
        <v>5287</v>
      </c>
      <c r="F173" s="265" t="s">
        <v>5589</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5490</v>
      </c>
      <c r="B174" s="257" t="s">
        <v>5586</v>
      </c>
      <c r="C174" s="258" t="s">
        <v>5604</v>
      </c>
      <c r="D174" s="261" t="s">
        <v>5605</v>
      </c>
      <c r="E174" s="262" t="s">
        <v>5354</v>
      </c>
      <c r="F174" s="265" t="s">
        <v>5589</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5490</v>
      </c>
      <c r="B175" s="257" t="s">
        <v>5586</v>
      </c>
      <c r="C175" s="258" t="s">
        <v>5606</v>
      </c>
      <c r="D175" s="261" t="s">
        <v>5607</v>
      </c>
      <c r="E175" s="262" t="s">
        <v>5287</v>
      </c>
      <c r="F175" s="265" t="s">
        <v>5589</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5490</v>
      </c>
      <c r="B176" s="257" t="s">
        <v>5586</v>
      </c>
      <c r="C176" s="258" t="s">
        <v>5608</v>
      </c>
      <c r="D176" s="261" t="s">
        <v>5609</v>
      </c>
      <c r="E176" s="262" t="s">
        <v>5258</v>
      </c>
      <c r="F176" s="265" t="s">
        <v>5589</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5490</v>
      </c>
      <c r="B177" s="257" t="s">
        <v>5586</v>
      </c>
      <c r="C177" s="258" t="s">
        <v>5610</v>
      </c>
      <c r="D177" s="261" t="s">
        <v>5611</v>
      </c>
      <c r="E177" s="262" t="s">
        <v>5258</v>
      </c>
      <c r="F177" s="265" t="s">
        <v>5589</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5490</v>
      </c>
      <c r="B178" s="257" t="s">
        <v>5586</v>
      </c>
      <c r="C178" s="258" t="s">
        <v>5612</v>
      </c>
      <c r="D178" s="261" t="s">
        <v>5613</v>
      </c>
      <c r="E178" s="262" t="s">
        <v>5287</v>
      </c>
      <c r="F178" s="265" t="s">
        <v>5589</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5490</v>
      </c>
      <c r="B179" s="257" t="s">
        <v>5586</v>
      </c>
      <c r="C179" s="258" t="s">
        <v>5614</v>
      </c>
      <c r="D179" s="261" t="s">
        <v>5615</v>
      </c>
      <c r="E179" s="262" t="s">
        <v>5402</v>
      </c>
      <c r="F179" s="265" t="s">
        <v>5589</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5490</v>
      </c>
      <c r="B180" s="257" t="s">
        <v>5586</v>
      </c>
      <c r="C180" s="258" t="s">
        <v>5616</v>
      </c>
      <c r="D180" s="261" t="s">
        <v>5617</v>
      </c>
      <c r="E180" s="262" t="s">
        <v>5402</v>
      </c>
      <c r="F180" s="265" t="s">
        <v>5589</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5490</v>
      </c>
      <c r="B181" s="256" t="s">
        <v>5618</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5490</v>
      </c>
      <c r="B182" s="257" t="s">
        <v>5618</v>
      </c>
      <c r="C182" s="258" t="s">
        <v>5619</v>
      </c>
      <c r="D182" s="261" t="s">
        <v>5620</v>
      </c>
      <c r="E182" s="262" t="s">
        <v>5258</v>
      </c>
      <c r="F182" s="265" t="s">
        <v>5621</v>
      </c>
      <c r="G182" s="268">
        <f>IF(COUNTIF(H182:AU182,"&lt;&gt;")=0,"",SUMPRODUCT(((Recommendations[ImplStatus]="Implemented")+(Recommendations[ImplStatus]="Compensated"))*ISNUMBER(MATCH(Recommendations[Id],H182:AU182,0)))/COUNTIF(H182:AU182,"&lt;&gt;"))</f>
        <v>0</v>
      </c>
      <c r="H182" s="269" t="s">
        <v>234</v>
      </c>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5490</v>
      </c>
      <c r="B183" s="257" t="s">
        <v>5618</v>
      </c>
      <c r="C183" s="258" t="s">
        <v>5622</v>
      </c>
      <c r="D183" s="261" t="s">
        <v>5623</v>
      </c>
      <c r="E183" s="262" t="s">
        <v>5258</v>
      </c>
      <c r="F183" s="265" t="s">
        <v>5621</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5490</v>
      </c>
      <c r="B184" s="257" t="s">
        <v>5618</v>
      </c>
      <c r="C184" s="258" t="s">
        <v>5624</v>
      </c>
      <c r="D184" s="261" t="s">
        <v>5625</v>
      </c>
      <c r="E184" s="262" t="s">
        <v>5258</v>
      </c>
      <c r="F184" s="265" t="s">
        <v>5621</v>
      </c>
      <c r="G184" s="268">
        <f>IF(COUNTIF(H184:AU184,"&lt;&gt;")=0,"",SUMPRODUCT(((Recommendations[ImplStatus]="Implemented")+(Recommendations[ImplStatus]="Compensated"))*ISNUMBER(MATCH(Recommendations[Id],H184:AU184,0)))/COUNTIF(H184:AU184,"&lt;&gt;"))</f>
        <v>0</v>
      </c>
      <c r="H184" s="269" t="s">
        <v>282</v>
      </c>
      <c r="I184" s="269" t="s">
        <v>286</v>
      </c>
      <c r="J184" s="269" t="s">
        <v>290</v>
      </c>
      <c r="K184" s="269" t="s">
        <v>327</v>
      </c>
      <c r="L184" s="269" t="s">
        <v>331</v>
      </c>
      <c r="M184" s="269" t="s">
        <v>339</v>
      </c>
      <c r="N184" s="269" t="s">
        <v>494</v>
      </c>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5490</v>
      </c>
      <c r="B185" s="257" t="s">
        <v>5618</v>
      </c>
      <c r="C185" s="258" t="s">
        <v>5626</v>
      </c>
      <c r="D185" s="261" t="s">
        <v>5627</v>
      </c>
      <c r="E185" s="262" t="s">
        <v>5258</v>
      </c>
      <c r="F185" s="265" t="s">
        <v>5621</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5490</v>
      </c>
      <c r="B186" s="257" t="s">
        <v>5618</v>
      </c>
      <c r="C186" s="258" t="s">
        <v>5628</v>
      </c>
      <c r="D186" s="261" t="s">
        <v>5629</v>
      </c>
      <c r="E186" s="262" t="s">
        <v>5258</v>
      </c>
      <c r="F186" s="265" t="s">
        <v>5621</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5490</v>
      </c>
      <c r="B187" s="257" t="s">
        <v>5618</v>
      </c>
      <c r="C187" s="258" t="s">
        <v>5630</v>
      </c>
      <c r="D187" s="261" t="s">
        <v>5631</v>
      </c>
      <c r="E187" s="262" t="s">
        <v>5287</v>
      </c>
      <c r="F187" s="265" t="s">
        <v>5621</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5490</v>
      </c>
      <c r="B188" s="257" t="s">
        <v>5618</v>
      </c>
      <c r="C188" s="258" t="s">
        <v>5632</v>
      </c>
      <c r="D188" s="261" t="s">
        <v>5633</v>
      </c>
      <c r="E188" s="262" t="s">
        <v>5287</v>
      </c>
      <c r="F188" s="265" t="s">
        <v>5621</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5490</v>
      </c>
      <c r="B189" s="257" t="s">
        <v>5618</v>
      </c>
      <c r="C189" s="258" t="s">
        <v>5634</v>
      </c>
      <c r="D189" s="261" t="s">
        <v>5635</v>
      </c>
      <c r="E189" s="262" t="s">
        <v>5287</v>
      </c>
      <c r="F189" s="265" t="s">
        <v>5621</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5490</v>
      </c>
      <c r="B190" s="257" t="s">
        <v>5618</v>
      </c>
      <c r="C190" s="258" t="s">
        <v>5636</v>
      </c>
      <c r="D190" s="261" t="s">
        <v>5637</v>
      </c>
      <c r="E190" s="262" t="s">
        <v>5287</v>
      </c>
      <c r="F190" s="265" t="s">
        <v>5621</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5490</v>
      </c>
      <c r="B191" s="257" t="s">
        <v>5618</v>
      </c>
      <c r="C191" s="258" t="s">
        <v>5638</v>
      </c>
      <c r="D191" s="261" t="s">
        <v>5639</v>
      </c>
      <c r="E191" s="262" t="s">
        <v>5258</v>
      </c>
      <c r="F191" s="265" t="s">
        <v>5621</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5490</v>
      </c>
      <c r="B192" s="257" t="s">
        <v>5618</v>
      </c>
      <c r="C192" s="258" t="s">
        <v>5640</v>
      </c>
      <c r="D192" s="261" t="s">
        <v>5641</v>
      </c>
      <c r="E192" s="262" t="s">
        <v>5258</v>
      </c>
      <c r="F192" s="265" t="s">
        <v>5621</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5490</v>
      </c>
      <c r="B193" s="257" t="s">
        <v>5618</v>
      </c>
      <c r="C193" s="258" t="s">
        <v>5642</v>
      </c>
      <c r="D193" s="261" t="s">
        <v>5643</v>
      </c>
      <c r="E193" s="262" t="s">
        <v>5258</v>
      </c>
      <c r="F193" s="265" t="s">
        <v>5621</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5490</v>
      </c>
      <c r="B194" s="257" t="s">
        <v>5618</v>
      </c>
      <c r="C194" s="258" t="s">
        <v>5644</v>
      </c>
      <c r="D194" s="261" t="s">
        <v>5645</v>
      </c>
      <c r="E194" s="262" t="s">
        <v>5258</v>
      </c>
      <c r="F194" s="265" t="s">
        <v>5621</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5490</v>
      </c>
      <c r="B195" s="257" t="s">
        <v>5618</v>
      </c>
      <c r="C195" s="258" t="s">
        <v>5646</v>
      </c>
      <c r="D195" s="261" t="s">
        <v>5647</v>
      </c>
      <c r="E195" s="262" t="s">
        <v>5258</v>
      </c>
      <c r="F195" s="265" t="s">
        <v>5621</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5490</v>
      </c>
      <c r="B196" s="257" t="s">
        <v>5618</v>
      </c>
      <c r="C196" s="258" t="s">
        <v>5648</v>
      </c>
      <c r="D196" s="261" t="s">
        <v>5649</v>
      </c>
      <c r="E196" s="262" t="s">
        <v>5258</v>
      </c>
      <c r="F196" s="265" t="s">
        <v>5650</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5490</v>
      </c>
      <c r="B197" s="257" t="s">
        <v>5618</v>
      </c>
      <c r="C197" s="258" t="s">
        <v>5651</v>
      </c>
      <c r="D197" s="261" t="s">
        <v>5652</v>
      </c>
      <c r="E197" s="262" t="s">
        <v>5258</v>
      </c>
      <c r="F197" s="265" t="s">
        <v>5650</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5490</v>
      </c>
      <c r="B198" s="257" t="s">
        <v>5618</v>
      </c>
      <c r="C198" s="258" t="s">
        <v>5653</v>
      </c>
      <c r="D198" s="261" t="s">
        <v>5654</v>
      </c>
      <c r="E198" s="262" t="s">
        <v>5258</v>
      </c>
      <c r="F198" s="265" t="s">
        <v>5650</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5490</v>
      </c>
      <c r="B199" s="257" t="s">
        <v>5618</v>
      </c>
      <c r="C199" s="258" t="s">
        <v>5655</v>
      </c>
      <c r="D199" s="261" t="s">
        <v>5656</v>
      </c>
      <c r="E199" s="262" t="s">
        <v>5258</v>
      </c>
      <c r="F199" s="265" t="s">
        <v>5650</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5657</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5657</v>
      </c>
      <c r="B201" s="256" t="s">
        <v>5658</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5657</v>
      </c>
      <c r="B202" s="257" t="s">
        <v>5658</v>
      </c>
      <c r="C202" s="258" t="s">
        <v>5659</v>
      </c>
      <c r="D202" s="261" t="s">
        <v>5660</v>
      </c>
      <c r="E202" s="262" t="s">
        <v>5537</v>
      </c>
      <c r="F202" s="265" t="s">
        <v>5661</v>
      </c>
      <c r="G202" s="268">
        <f>IF(COUNTIF(H202:AU202,"&lt;&gt;")=0,"",SUMPRODUCT(((Recommendations[ImplStatus]="Implemented")+(Recommendations[ImplStatus]="Compensated"))*ISNUMBER(MATCH(Recommendations[Id],H202:AU202,0)))/COUNTIF(H202:AU202,"&lt;&gt;"))</f>
        <v>0</v>
      </c>
      <c r="H202" s="269" t="s">
        <v>60</v>
      </c>
      <c r="I202" s="269" t="s">
        <v>382</v>
      </c>
      <c r="J202" s="269" t="s">
        <v>456</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5657</v>
      </c>
      <c r="B203" s="257" t="s">
        <v>5658</v>
      </c>
      <c r="C203" s="258" t="s">
        <v>5662</v>
      </c>
      <c r="D203" s="261" t="s">
        <v>5663</v>
      </c>
      <c r="E203" s="262" t="s">
        <v>5537</v>
      </c>
      <c r="F203" s="265" t="s">
        <v>5661</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5657</v>
      </c>
      <c r="B204" s="257" t="s">
        <v>5658</v>
      </c>
      <c r="C204" s="258" t="s">
        <v>5664</v>
      </c>
      <c r="D204" s="261" t="s">
        <v>5665</v>
      </c>
      <c r="E204" s="262" t="s">
        <v>5537</v>
      </c>
      <c r="F204" s="265" t="s">
        <v>5661</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5657</v>
      </c>
      <c r="B205" s="257" t="s">
        <v>5658</v>
      </c>
      <c r="C205" s="258" t="s">
        <v>5666</v>
      </c>
      <c r="D205" s="261" t="s">
        <v>5667</v>
      </c>
      <c r="E205" s="262" t="s">
        <v>5537</v>
      </c>
      <c r="F205" s="265" t="s">
        <v>5661</v>
      </c>
      <c r="G205" s="268">
        <f>IF(COUNTIF(H205:AU205,"&lt;&gt;")=0,"",SUMPRODUCT(((Recommendations[ImplStatus]="Implemented")+(Recommendations[ImplStatus]="Compensated"))*ISNUMBER(MATCH(Recommendations[Id],H205:AU205,0)))/COUNTIF(H205:AU205,"&lt;&gt;"))</f>
        <v>0</v>
      </c>
      <c r="H205" s="269" t="s">
        <v>60</v>
      </c>
      <c r="I205" s="269" t="s">
        <v>382</v>
      </c>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5657</v>
      </c>
      <c r="B206" s="257" t="s">
        <v>5658</v>
      </c>
      <c r="C206" s="258" t="s">
        <v>5668</v>
      </c>
      <c r="D206" s="261" t="s">
        <v>5669</v>
      </c>
      <c r="E206" s="262" t="s">
        <v>5537</v>
      </c>
      <c r="F206" s="265" t="s">
        <v>5661</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5657</v>
      </c>
      <c r="B207" s="257" t="s">
        <v>5658</v>
      </c>
      <c r="C207" s="258" t="s">
        <v>5670</v>
      </c>
      <c r="D207" s="261" t="s">
        <v>5671</v>
      </c>
      <c r="E207" s="262" t="s">
        <v>5402</v>
      </c>
      <c r="F207" s="265" t="s">
        <v>5661</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5657</v>
      </c>
      <c r="B208" s="257" t="s">
        <v>5658</v>
      </c>
      <c r="C208" s="258" t="s">
        <v>5672</v>
      </c>
      <c r="D208" s="261" t="s">
        <v>5673</v>
      </c>
      <c r="E208" s="262" t="s">
        <v>5402</v>
      </c>
      <c r="F208" s="265" t="s">
        <v>5661</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5657</v>
      </c>
      <c r="B209" s="257" t="s">
        <v>5658</v>
      </c>
      <c r="C209" s="258" t="s">
        <v>5674</v>
      </c>
      <c r="D209" s="261" t="s">
        <v>5675</v>
      </c>
      <c r="E209" s="262" t="s">
        <v>5537</v>
      </c>
      <c r="F209" s="265" t="s">
        <v>5661</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5657</v>
      </c>
      <c r="B210" s="257" t="s">
        <v>5658</v>
      </c>
      <c r="C210" s="258" t="s">
        <v>5676</v>
      </c>
      <c r="D210" s="261" t="s">
        <v>5677</v>
      </c>
      <c r="E210" s="262" t="s">
        <v>5287</v>
      </c>
      <c r="F210" s="265" t="s">
        <v>5678</v>
      </c>
      <c r="G210" s="268">
        <f>IF(COUNTIF(H210:AU210,"&lt;&gt;")=0,"",SUMPRODUCT(((Recommendations[ImplStatus]="Implemented")+(Recommendations[ImplStatus]="Compensated"))*ISNUMBER(MATCH(Recommendations[Id],H210:AU210,0)))/COUNTIF(H210:AU210,"&lt;&gt;"))</f>
        <v>0</v>
      </c>
      <c r="H210" s="269" t="s">
        <v>466</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5657</v>
      </c>
      <c r="B211" s="257" t="s">
        <v>5658</v>
      </c>
      <c r="C211" s="258" t="s">
        <v>5679</v>
      </c>
      <c r="D211" s="261" t="s">
        <v>5680</v>
      </c>
      <c r="E211" s="262" t="s">
        <v>5287</v>
      </c>
      <c r="F211" s="265" t="s">
        <v>5678</v>
      </c>
      <c r="G211" s="268">
        <f>IF(COUNTIF(H211:AU211,"&lt;&gt;")=0,"",SUMPRODUCT(((Recommendations[ImplStatus]="Implemented")+(Recommendations[ImplStatus]="Compensated"))*ISNUMBER(MATCH(Recommendations[Id],H211:AU211,0)))/COUNTIF(H211:AU211,"&lt;&gt;"))</f>
        <v>0</v>
      </c>
      <c r="H211" s="269" t="s">
        <v>466</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5657</v>
      </c>
      <c r="B212" s="257" t="s">
        <v>5658</v>
      </c>
      <c r="C212" s="258" t="s">
        <v>5681</v>
      </c>
      <c r="D212" s="261" t="s">
        <v>5682</v>
      </c>
      <c r="E212" s="262" t="s">
        <v>5354</v>
      </c>
      <c r="F212" s="265" t="s">
        <v>5683</v>
      </c>
      <c r="G212" s="268">
        <f>IF(COUNTIF(H212:AU212,"&lt;&gt;")=0,"",SUMPRODUCT(((Recommendations[ImplStatus]="Implemented")+(Recommendations[ImplStatus]="Compensated"))*ISNUMBER(MATCH(Recommendations[Id],H212:AU212,0)))/COUNTIF(H212:AU212,"&lt;&gt;"))</f>
        <v>0</v>
      </c>
      <c r="H212" s="269" t="s">
        <v>101</v>
      </c>
      <c r="I212" s="269" t="s">
        <v>106</v>
      </c>
      <c r="J212" s="269" t="s">
        <v>461</v>
      </c>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5657</v>
      </c>
      <c r="B213" s="257" t="s">
        <v>5658</v>
      </c>
      <c r="C213" s="258" t="s">
        <v>5684</v>
      </c>
      <c r="D213" s="261" t="s">
        <v>5685</v>
      </c>
      <c r="E213" s="262" t="s">
        <v>5287</v>
      </c>
      <c r="F213" s="265" t="s">
        <v>5686</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5657</v>
      </c>
      <c r="B214" s="257" t="s">
        <v>5658</v>
      </c>
      <c r="C214" s="258" t="s">
        <v>5687</v>
      </c>
      <c r="D214" s="261" t="s">
        <v>5688</v>
      </c>
      <c r="E214" s="262" t="s">
        <v>5354</v>
      </c>
      <c r="F214" s="265" t="s">
        <v>5689</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5657</v>
      </c>
      <c r="B215" s="257" t="s">
        <v>5658</v>
      </c>
      <c r="C215" s="258" t="s">
        <v>5690</v>
      </c>
      <c r="D215" s="261" t="s">
        <v>5691</v>
      </c>
      <c r="E215" s="262" t="s">
        <v>5258</v>
      </c>
      <c r="F215" s="265" t="s">
        <v>5689</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5657</v>
      </c>
      <c r="B216" s="257" t="s">
        <v>5658</v>
      </c>
      <c r="C216" s="258" t="s">
        <v>5692</v>
      </c>
      <c r="D216" s="261" t="s">
        <v>5693</v>
      </c>
      <c r="E216" s="262" t="s">
        <v>5258</v>
      </c>
      <c r="F216" s="265" t="s">
        <v>5689</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5657</v>
      </c>
      <c r="B217" s="257" t="s">
        <v>5658</v>
      </c>
      <c r="C217" s="258" t="s">
        <v>5694</v>
      </c>
      <c r="D217" s="261" t="s">
        <v>5695</v>
      </c>
      <c r="E217" s="262" t="s">
        <v>5287</v>
      </c>
      <c r="F217" s="265" t="s">
        <v>5689</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5657</v>
      </c>
      <c r="B218" s="257" t="s">
        <v>5658</v>
      </c>
      <c r="C218" s="258" t="s">
        <v>5696</v>
      </c>
      <c r="D218" s="261" t="s">
        <v>5697</v>
      </c>
      <c r="E218" s="262" t="s">
        <v>5287</v>
      </c>
      <c r="F218" s="265" t="s">
        <v>5689</v>
      </c>
      <c r="G218" s="268">
        <f>IF(COUNTIF(H218:AU218,"&lt;&gt;")=0,"",SUMPRODUCT(((Recommendations[ImplStatus]="Implemented")+(Recommendations[ImplStatus]="Compensated"))*ISNUMBER(MATCH(Recommendations[Id],H218:AU218,0)))/COUNTIF(H218:AU218,"&lt;&gt;"))</f>
        <v>0</v>
      </c>
      <c r="H218" s="269" t="s">
        <v>125</v>
      </c>
      <c r="I218" s="269" t="s">
        <v>130</v>
      </c>
      <c r="J218" s="269" t="s">
        <v>135</v>
      </c>
      <c r="K218" s="269" t="s">
        <v>500</v>
      </c>
      <c r="L218" s="269" t="s">
        <v>510</v>
      </c>
      <c r="M218" s="269" t="s">
        <v>515</v>
      </c>
      <c r="N218" s="269" t="s">
        <v>519</v>
      </c>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5657</v>
      </c>
      <c r="B219" s="257" t="s">
        <v>5658</v>
      </c>
      <c r="C219" s="258" t="s">
        <v>5698</v>
      </c>
      <c r="D219" s="261" t="s">
        <v>5699</v>
      </c>
      <c r="E219" s="262" t="s">
        <v>5287</v>
      </c>
      <c r="F219" s="265" t="s">
        <v>5689</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5657</v>
      </c>
      <c r="B220" s="257" t="s">
        <v>5658</v>
      </c>
      <c r="C220" s="258" t="s">
        <v>5700</v>
      </c>
      <c r="D220" s="261" t="s">
        <v>5701</v>
      </c>
      <c r="E220" s="262" t="s">
        <v>5287</v>
      </c>
      <c r="F220" s="265" t="s">
        <v>5689</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5657</v>
      </c>
      <c r="B221" s="256" t="s">
        <v>5702</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5657</v>
      </c>
      <c r="B222" s="257" t="s">
        <v>5702</v>
      </c>
      <c r="C222" s="258" t="s">
        <v>5703</v>
      </c>
      <c r="D222" s="261" t="s">
        <v>5704</v>
      </c>
      <c r="E222" s="262" t="s">
        <v>5354</v>
      </c>
      <c r="F222" s="265" t="s">
        <v>5705</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5657</v>
      </c>
      <c r="B223" s="257" t="s">
        <v>5702</v>
      </c>
      <c r="C223" s="258" t="s">
        <v>5706</v>
      </c>
      <c r="D223" s="261" t="s">
        <v>5707</v>
      </c>
      <c r="E223" s="262" t="s">
        <v>5354</v>
      </c>
      <c r="F223" s="265" t="s">
        <v>5705</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5657</v>
      </c>
      <c r="B224" s="257" t="s">
        <v>5702</v>
      </c>
      <c r="C224" s="258" t="s">
        <v>5708</v>
      </c>
      <c r="D224" s="261" t="s">
        <v>5709</v>
      </c>
      <c r="E224" s="262" t="s">
        <v>5354</v>
      </c>
      <c r="F224" s="265" t="s">
        <v>5705</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5657</v>
      </c>
      <c r="B225" s="257" t="s">
        <v>5702</v>
      </c>
      <c r="C225" s="258" t="s">
        <v>5710</v>
      </c>
      <c r="D225" s="261" t="s">
        <v>5711</v>
      </c>
      <c r="E225" s="262" t="s">
        <v>5354</v>
      </c>
      <c r="F225" s="265" t="s">
        <v>5705</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5657</v>
      </c>
      <c r="B226" s="257" t="s">
        <v>5702</v>
      </c>
      <c r="C226" s="258" t="s">
        <v>5712</v>
      </c>
      <c r="D226" s="261" t="s">
        <v>5713</v>
      </c>
      <c r="E226" s="262" t="s">
        <v>5354</v>
      </c>
      <c r="F226" s="265" t="s">
        <v>5705</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5657</v>
      </c>
      <c r="B227" s="257" t="s">
        <v>5702</v>
      </c>
      <c r="C227" s="258" t="s">
        <v>5714</v>
      </c>
      <c r="D227" s="261" t="s">
        <v>5715</v>
      </c>
      <c r="E227" s="262" t="s">
        <v>5354</v>
      </c>
      <c r="F227" s="265" t="s">
        <v>5705</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5657</v>
      </c>
      <c r="B228" s="257" t="s">
        <v>5702</v>
      </c>
      <c r="C228" s="258" t="s">
        <v>5716</v>
      </c>
      <c r="D228" s="261" t="s">
        <v>5717</v>
      </c>
      <c r="E228" s="262" t="s">
        <v>5354</v>
      </c>
      <c r="F228" s="265" t="s">
        <v>5705</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5657</v>
      </c>
      <c r="B229" s="257" t="s">
        <v>5702</v>
      </c>
      <c r="C229" s="258" t="s">
        <v>5718</v>
      </c>
      <c r="D229" s="261" t="s">
        <v>5719</v>
      </c>
      <c r="E229" s="262" t="s">
        <v>5258</v>
      </c>
      <c r="F229" s="265" t="s">
        <v>5705</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5657</v>
      </c>
      <c r="B230" s="257" t="s">
        <v>5702</v>
      </c>
      <c r="C230" s="258" t="s">
        <v>5720</v>
      </c>
      <c r="D230" s="261" t="s">
        <v>5721</v>
      </c>
      <c r="E230" s="262" t="s">
        <v>5258</v>
      </c>
      <c r="F230" s="265" t="s">
        <v>5705</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5657</v>
      </c>
      <c r="B231" s="257" t="s">
        <v>5702</v>
      </c>
      <c r="C231" s="258" t="s">
        <v>5722</v>
      </c>
      <c r="D231" s="261" t="s">
        <v>5723</v>
      </c>
      <c r="E231" s="262" t="s">
        <v>5354</v>
      </c>
      <c r="F231" s="265" t="s">
        <v>5724</v>
      </c>
      <c r="G231" s="268">
        <f>IF(COUNTIF(H231:AU231,"&lt;&gt;")=0,"",SUMPRODUCT(((Recommendations[ImplStatus]="Implemented")+(Recommendations[ImplStatus]="Compensated"))*ISNUMBER(MATCH(Recommendations[Id],H231:AU231,0)))/COUNTIF(H231:AU231,"&lt;&gt;"))</f>
        <v>0</v>
      </c>
      <c r="H231" s="269" t="s">
        <v>360</v>
      </c>
      <c r="I231" s="269" t="s">
        <v>364</v>
      </c>
      <c r="J231" s="269" t="s">
        <v>368</v>
      </c>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5657</v>
      </c>
      <c r="B232" s="257" t="s">
        <v>5702</v>
      </c>
      <c r="C232" s="258" t="s">
        <v>5725</v>
      </c>
      <c r="D232" s="261" t="s">
        <v>5726</v>
      </c>
      <c r="E232" s="262" t="s">
        <v>5354</v>
      </c>
      <c r="F232" s="265" t="s">
        <v>5724</v>
      </c>
      <c r="G232" s="268">
        <f>IF(COUNTIF(H232:AU232,"&lt;&gt;")=0,"",SUMPRODUCT(((Recommendations[ImplStatus]="Implemented")+(Recommendations[ImplStatus]="Compensated"))*ISNUMBER(MATCH(Recommendations[Id],H232:AU232,0)))/COUNTIF(H232:AU232,"&lt;&gt;"))</f>
        <v>0</v>
      </c>
      <c r="H232" s="269" t="s">
        <v>360</v>
      </c>
      <c r="I232" s="269" t="s">
        <v>364</v>
      </c>
      <c r="J232" s="269" t="s">
        <v>368</v>
      </c>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5657</v>
      </c>
      <c r="B233" s="257" t="s">
        <v>5702</v>
      </c>
      <c r="C233" s="258" t="s">
        <v>5727</v>
      </c>
      <c r="D233" s="261" t="s">
        <v>5728</v>
      </c>
      <c r="E233" s="262" t="s">
        <v>5287</v>
      </c>
      <c r="F233" s="265" t="s">
        <v>5724</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5657</v>
      </c>
      <c r="B234" s="257" t="s">
        <v>5702</v>
      </c>
      <c r="C234" s="258" t="s">
        <v>5729</v>
      </c>
      <c r="D234" s="261" t="s">
        <v>5730</v>
      </c>
      <c r="E234" s="262" t="s">
        <v>5287</v>
      </c>
      <c r="F234" s="265" t="s">
        <v>5724</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5657</v>
      </c>
      <c r="B235" s="257" t="s">
        <v>5702</v>
      </c>
      <c r="C235" s="258" t="s">
        <v>5731</v>
      </c>
      <c r="D235" s="261" t="s">
        <v>5732</v>
      </c>
      <c r="E235" s="262" t="s">
        <v>5354</v>
      </c>
      <c r="F235" s="265" t="s">
        <v>5724</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5657</v>
      </c>
      <c r="B236" s="257" t="s">
        <v>5702</v>
      </c>
      <c r="C236" s="258" t="s">
        <v>5733</v>
      </c>
      <c r="D236" s="261" t="s">
        <v>5734</v>
      </c>
      <c r="E236" s="262" t="s">
        <v>5287</v>
      </c>
      <c r="F236" s="265" t="s">
        <v>5724</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5657</v>
      </c>
      <c r="B237" s="256" t="s">
        <v>1891</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5657</v>
      </c>
      <c r="B238" s="257" t="s">
        <v>1891</v>
      </c>
      <c r="C238" s="258" t="s">
        <v>5735</v>
      </c>
      <c r="D238" s="261" t="s">
        <v>5736</v>
      </c>
      <c r="E238" s="262" t="s">
        <v>5258</v>
      </c>
      <c r="F238" s="265" t="s">
        <v>5737</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5657</v>
      </c>
      <c r="B239" s="257" t="s">
        <v>1891</v>
      </c>
      <c r="C239" s="258" t="s">
        <v>5738</v>
      </c>
      <c r="D239" s="261" t="s">
        <v>5739</v>
      </c>
      <c r="E239" s="262" t="s">
        <v>5258</v>
      </c>
      <c r="F239" s="265" t="s">
        <v>5737</v>
      </c>
      <c r="G239" s="268">
        <f>IF(COUNTIF(H239:AU239,"&lt;&gt;")=0,"",SUMPRODUCT(((Recommendations[ImplStatus]="Implemented")+(Recommendations[ImplStatus]="Compensated"))*ISNUMBER(MATCH(Recommendations[Id],H239:AU239,0)))/COUNTIF(H239:AU239,"&lt;&gt;"))</f>
        <v>0</v>
      </c>
      <c r="H239" s="269" t="s">
        <v>76</v>
      </c>
      <c r="I239" s="269" t="s">
        <v>81</v>
      </c>
      <c r="J239" s="269" t="s">
        <v>86</v>
      </c>
      <c r="K239" s="269" t="s">
        <v>300</v>
      </c>
      <c r="L239" s="269" t="s">
        <v>304</v>
      </c>
      <c r="M239" s="269" t="s">
        <v>308</v>
      </c>
      <c r="N239" s="269" t="s">
        <v>312</v>
      </c>
      <c r="O239" s="269" t="s">
        <v>315</v>
      </c>
      <c r="P239" s="269" t="s">
        <v>323</v>
      </c>
      <c r="Q239" s="269" t="s">
        <v>348</v>
      </c>
      <c r="R239" s="269" t="s">
        <v>352</v>
      </c>
      <c r="S239" s="269" t="s">
        <v>356</v>
      </c>
      <c r="T239" s="269" t="s">
        <v>418</v>
      </c>
      <c r="U239" s="269" t="s">
        <v>482</v>
      </c>
      <c r="V239" s="269" t="s">
        <v>485</v>
      </c>
      <c r="W239" s="269" t="s">
        <v>488</v>
      </c>
      <c r="X239" s="269" t="s">
        <v>497</v>
      </c>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5657</v>
      </c>
      <c r="B240" s="257" t="s">
        <v>1891</v>
      </c>
      <c r="C240" s="258" t="s">
        <v>5740</v>
      </c>
      <c r="D240" s="261" t="s">
        <v>5741</v>
      </c>
      <c r="E240" s="262" t="s">
        <v>5258</v>
      </c>
      <c r="F240" s="265" t="s">
        <v>5737</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5657</v>
      </c>
      <c r="B241" s="257" t="s">
        <v>1891</v>
      </c>
      <c r="C241" s="258" t="s">
        <v>5742</v>
      </c>
      <c r="D241" s="261" t="s">
        <v>5743</v>
      </c>
      <c r="E241" s="262" t="s">
        <v>5258</v>
      </c>
      <c r="F241" s="265" t="s">
        <v>5737</v>
      </c>
      <c r="G241" s="268">
        <f>IF(COUNTIF(H241:AU241,"&lt;&gt;")=0,"",SUMPRODUCT(((Recommendations[ImplStatus]="Implemented")+(Recommendations[ImplStatus]="Compensated"))*ISNUMBER(MATCH(Recommendations[Id],H241:AU241,0)))/COUNTIF(H241:AU241,"&lt;&gt;"))</f>
        <v>0</v>
      </c>
      <c r="H241" s="269" t="s">
        <v>13</v>
      </c>
      <c r="I241" s="269" t="s">
        <v>23</v>
      </c>
      <c r="J241" s="269" t="s">
        <v>27</v>
      </c>
      <c r="K241" s="269" t="s">
        <v>31</v>
      </c>
      <c r="L241" s="269" t="s">
        <v>35</v>
      </c>
      <c r="M241" s="269" t="s">
        <v>40</v>
      </c>
      <c r="N241" s="269" t="s">
        <v>45</v>
      </c>
      <c r="O241" s="269" t="s">
        <v>110</v>
      </c>
      <c r="P241" s="269" t="s">
        <v>115</v>
      </c>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5657</v>
      </c>
      <c r="B242" s="257" t="s">
        <v>1891</v>
      </c>
      <c r="C242" s="258" t="s">
        <v>5744</v>
      </c>
      <c r="D242" s="261" t="s">
        <v>5745</v>
      </c>
      <c r="E242" s="262" t="s">
        <v>5258</v>
      </c>
      <c r="F242" s="265" t="s">
        <v>5737</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5657</v>
      </c>
      <c r="B243" s="257" t="s">
        <v>1891</v>
      </c>
      <c r="C243" s="258" t="s">
        <v>5746</v>
      </c>
      <c r="D243" s="261" t="s">
        <v>5747</v>
      </c>
      <c r="E243" s="262" t="s">
        <v>5258</v>
      </c>
      <c r="F243" s="265" t="s">
        <v>5737</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5657</v>
      </c>
      <c r="B244" s="257" t="s">
        <v>1891</v>
      </c>
      <c r="C244" s="258" t="s">
        <v>5748</v>
      </c>
      <c r="D244" s="261" t="s">
        <v>5749</v>
      </c>
      <c r="E244" s="262" t="s">
        <v>5258</v>
      </c>
      <c r="F244" s="265" t="s">
        <v>5737</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5657</v>
      </c>
      <c r="B245" s="257" t="s">
        <v>1891</v>
      </c>
      <c r="C245" s="258" t="s">
        <v>5750</v>
      </c>
      <c r="D245" s="261" t="s">
        <v>5751</v>
      </c>
      <c r="E245" s="262" t="s">
        <v>5258</v>
      </c>
      <c r="F245" s="265" t="s">
        <v>5737</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5657</v>
      </c>
      <c r="B246" s="257" t="s">
        <v>1891</v>
      </c>
      <c r="C246" s="258" t="s">
        <v>5752</v>
      </c>
      <c r="D246" s="261" t="s">
        <v>5753</v>
      </c>
      <c r="E246" s="262" t="s">
        <v>5258</v>
      </c>
      <c r="F246" s="265" t="s">
        <v>5737</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5657</v>
      </c>
      <c r="B247" s="257" t="s">
        <v>1891</v>
      </c>
      <c r="C247" s="258" t="s">
        <v>5754</v>
      </c>
      <c r="D247" s="261" t="s">
        <v>5755</v>
      </c>
      <c r="E247" s="262" t="s">
        <v>5258</v>
      </c>
      <c r="F247" s="265" t="s">
        <v>5737</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5657</v>
      </c>
      <c r="B248" s="257" t="s">
        <v>1891</v>
      </c>
      <c r="C248" s="258" t="s">
        <v>5756</v>
      </c>
      <c r="D248" s="261" t="s">
        <v>5757</v>
      </c>
      <c r="E248" s="262" t="s">
        <v>5287</v>
      </c>
      <c r="F248" s="265" t="s">
        <v>5737</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5657</v>
      </c>
      <c r="B249" s="257" t="s">
        <v>1891</v>
      </c>
      <c r="C249" s="258" t="s">
        <v>5758</v>
      </c>
      <c r="D249" s="261" t="s">
        <v>5759</v>
      </c>
      <c r="E249" s="262" t="s">
        <v>5287</v>
      </c>
      <c r="F249" s="265" t="s">
        <v>5760</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5657</v>
      </c>
      <c r="B250" s="257" t="s">
        <v>1891</v>
      </c>
      <c r="C250" s="258" t="s">
        <v>5761</v>
      </c>
      <c r="D250" s="261" t="s">
        <v>5762</v>
      </c>
      <c r="E250" s="262" t="s">
        <v>5287</v>
      </c>
      <c r="F250" s="265" t="s">
        <v>5760</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5657</v>
      </c>
      <c r="B251" s="256" t="s">
        <v>5763</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5657</v>
      </c>
      <c r="B252" s="257" t="s">
        <v>5763</v>
      </c>
      <c r="C252" s="258" t="s">
        <v>5764</v>
      </c>
      <c r="D252" s="261" t="s">
        <v>5765</v>
      </c>
      <c r="E252" s="262" t="s">
        <v>5354</v>
      </c>
      <c r="F252" s="265" t="s">
        <v>5766</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5657</v>
      </c>
      <c r="B253" s="257" t="s">
        <v>5763</v>
      </c>
      <c r="C253" s="258" t="s">
        <v>5767</v>
      </c>
      <c r="D253" s="261" t="s">
        <v>5768</v>
      </c>
      <c r="E253" s="262" t="s">
        <v>5354</v>
      </c>
      <c r="F253" s="265" t="s">
        <v>5766</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5657</v>
      </c>
      <c r="B254" s="257" t="s">
        <v>5763</v>
      </c>
      <c r="C254" s="258" t="s">
        <v>5769</v>
      </c>
      <c r="D254" s="261" t="s">
        <v>5770</v>
      </c>
      <c r="E254" s="262" t="s">
        <v>5354</v>
      </c>
      <c r="F254" s="265" t="s">
        <v>5766</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5657</v>
      </c>
      <c r="B255" s="257" t="s">
        <v>5763</v>
      </c>
      <c r="C255" s="258" t="s">
        <v>5771</v>
      </c>
      <c r="D255" s="261" t="s">
        <v>5772</v>
      </c>
      <c r="E255" s="262" t="s">
        <v>5354</v>
      </c>
      <c r="F255" s="265" t="s">
        <v>5766</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5657</v>
      </c>
      <c r="B256" s="257" t="s">
        <v>5763</v>
      </c>
      <c r="C256" s="258" t="s">
        <v>5773</v>
      </c>
      <c r="D256" s="261" t="s">
        <v>5774</v>
      </c>
      <c r="E256" s="262" t="s">
        <v>5354</v>
      </c>
      <c r="F256" s="265" t="s">
        <v>5766</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5657</v>
      </c>
      <c r="B257" s="257" t="s">
        <v>5763</v>
      </c>
      <c r="C257" s="258" t="s">
        <v>5775</v>
      </c>
      <c r="D257" s="261" t="s">
        <v>5776</v>
      </c>
      <c r="E257" s="262" t="s">
        <v>5258</v>
      </c>
      <c r="F257" s="265" t="s">
        <v>5766</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5657</v>
      </c>
      <c r="B258" s="257" t="s">
        <v>5763</v>
      </c>
      <c r="C258" s="258" t="s">
        <v>5777</v>
      </c>
      <c r="D258" s="261" t="s">
        <v>5778</v>
      </c>
      <c r="E258" s="262" t="s">
        <v>5258</v>
      </c>
      <c r="F258" s="265" t="s">
        <v>5766</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5657</v>
      </c>
      <c r="B259" s="257" t="s">
        <v>5763</v>
      </c>
      <c r="C259" s="258" t="s">
        <v>5779</v>
      </c>
      <c r="D259" s="261" t="s">
        <v>5780</v>
      </c>
      <c r="E259" s="262" t="s">
        <v>5258</v>
      </c>
      <c r="F259" s="265" t="s">
        <v>5766</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5657</v>
      </c>
      <c r="B260" s="257" t="s">
        <v>5763</v>
      </c>
      <c r="C260" s="258" t="s">
        <v>5781</v>
      </c>
      <c r="D260" s="261" t="s">
        <v>5782</v>
      </c>
      <c r="E260" s="262" t="s">
        <v>5258</v>
      </c>
      <c r="F260" s="265" t="s">
        <v>5766</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5657</v>
      </c>
      <c r="B261" s="257" t="s">
        <v>5763</v>
      </c>
      <c r="C261" s="258" t="s">
        <v>5783</v>
      </c>
      <c r="D261" s="261" t="s">
        <v>5784</v>
      </c>
      <c r="E261" s="262" t="s">
        <v>5402</v>
      </c>
      <c r="F261" s="265" t="s">
        <v>5766</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5657</v>
      </c>
      <c r="B262" s="257" t="s">
        <v>5763</v>
      </c>
      <c r="C262" s="258" t="s">
        <v>5785</v>
      </c>
      <c r="D262" s="261" t="s">
        <v>5786</v>
      </c>
      <c r="E262" s="262" t="s">
        <v>5402</v>
      </c>
      <c r="F262" s="265" t="s">
        <v>5766</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5657</v>
      </c>
      <c r="B263" s="257" t="s">
        <v>5763</v>
      </c>
      <c r="C263" s="258" t="s">
        <v>5787</v>
      </c>
      <c r="D263" s="261" t="s">
        <v>5788</v>
      </c>
      <c r="E263" s="262" t="s">
        <v>5402</v>
      </c>
      <c r="F263" s="265" t="s">
        <v>5766</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5657</v>
      </c>
      <c r="B264" s="256" t="s">
        <v>5789</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5657</v>
      </c>
      <c r="B265" s="257" t="s">
        <v>5789</v>
      </c>
      <c r="C265" s="258" t="s">
        <v>5790</v>
      </c>
      <c r="D265" s="261" t="s">
        <v>5791</v>
      </c>
      <c r="E265" s="262" t="s">
        <v>5287</v>
      </c>
      <c r="F265" s="265" t="s">
        <v>5792</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5657</v>
      </c>
      <c r="B266" s="257" t="s">
        <v>5789</v>
      </c>
      <c r="C266" s="258" t="s">
        <v>5793</v>
      </c>
      <c r="D266" s="261" t="s">
        <v>5794</v>
      </c>
      <c r="E266" s="262" t="s">
        <v>5287</v>
      </c>
      <c r="F266" s="265" t="s">
        <v>5792</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5657</v>
      </c>
      <c r="B267" s="257" t="s">
        <v>5789</v>
      </c>
      <c r="C267" s="258" t="s">
        <v>5795</v>
      </c>
      <c r="D267" s="261" t="s">
        <v>5796</v>
      </c>
      <c r="E267" s="262" t="s">
        <v>5287</v>
      </c>
      <c r="F267" s="265" t="s">
        <v>5792</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5657</v>
      </c>
      <c r="B268" s="257" t="s">
        <v>5789</v>
      </c>
      <c r="C268" s="258" t="s">
        <v>5797</v>
      </c>
      <c r="D268" s="261" t="s">
        <v>5798</v>
      </c>
      <c r="E268" s="262" t="s">
        <v>5287</v>
      </c>
      <c r="F268" s="265" t="s">
        <v>5792</v>
      </c>
      <c r="G268" s="268">
        <f>IF(COUNTIF(H268:AU268,"&lt;&gt;")=0,"",SUMPRODUCT(((Recommendations[ImplStatus]="Implemented")+(Recommendations[ImplStatus]="Compensated"))*ISNUMBER(MATCH(Recommendations[Id],H268:AU268,0)))/COUNTIF(H268:AU268,"&lt;&gt;"))</f>
        <v>0</v>
      </c>
      <c r="H268" s="269" t="s">
        <v>224</v>
      </c>
      <c r="I268" s="269" t="s">
        <v>229</v>
      </c>
      <c r="J268" s="269" t="s">
        <v>239</v>
      </c>
      <c r="K268" s="269" t="s">
        <v>243</v>
      </c>
      <c r="L268" s="269" t="s">
        <v>248</v>
      </c>
      <c r="M268" s="269" t="s">
        <v>252</v>
      </c>
      <c r="N268" s="269" t="s">
        <v>257</v>
      </c>
      <c r="O268" s="269" t="s">
        <v>295</v>
      </c>
      <c r="P268" s="269" t="s">
        <v>318</v>
      </c>
      <c r="Q268" s="269" t="s">
        <v>343</v>
      </c>
      <c r="R268" s="269" t="s">
        <v>470</v>
      </c>
      <c r="S268" s="269" t="s">
        <v>478</v>
      </c>
      <c r="T268" s="269" t="s">
        <v>491</v>
      </c>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5657</v>
      </c>
      <c r="B269" s="257" t="s">
        <v>5789</v>
      </c>
      <c r="C269" s="258" t="s">
        <v>5799</v>
      </c>
      <c r="D269" s="261" t="s">
        <v>5800</v>
      </c>
      <c r="E269" s="262" t="s">
        <v>5287</v>
      </c>
      <c r="F269" s="265" t="s">
        <v>5792</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5657</v>
      </c>
      <c r="B270" s="257" t="s">
        <v>5789</v>
      </c>
      <c r="C270" s="258" t="s">
        <v>5801</v>
      </c>
      <c r="D270" s="261" t="s">
        <v>5802</v>
      </c>
      <c r="E270" s="262" t="s">
        <v>5287</v>
      </c>
      <c r="F270" s="265" t="s">
        <v>5792</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5657</v>
      </c>
      <c r="B271" s="257" t="s">
        <v>5789</v>
      </c>
      <c r="C271" s="258" t="s">
        <v>5803</v>
      </c>
      <c r="D271" s="261" t="s">
        <v>5804</v>
      </c>
      <c r="E271" s="262" t="s">
        <v>5287</v>
      </c>
      <c r="F271" s="265" t="s">
        <v>5792</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5657</v>
      </c>
      <c r="B272" s="257" t="s">
        <v>5789</v>
      </c>
      <c r="C272" s="258" t="s">
        <v>5805</v>
      </c>
      <c r="D272" s="261" t="s">
        <v>5806</v>
      </c>
      <c r="E272" s="262" t="s">
        <v>5287</v>
      </c>
      <c r="F272" s="265" t="s">
        <v>5792</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5657</v>
      </c>
      <c r="B273" s="257" t="s">
        <v>5789</v>
      </c>
      <c r="C273" s="258" t="s">
        <v>5807</v>
      </c>
      <c r="D273" s="261" t="s">
        <v>5808</v>
      </c>
      <c r="E273" s="262" t="s">
        <v>5287</v>
      </c>
      <c r="F273" s="265" t="s">
        <v>5792</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5809</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5809</v>
      </c>
      <c r="B275" s="256" t="s">
        <v>5810</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5809</v>
      </c>
      <c r="B276" s="257" t="s">
        <v>5810</v>
      </c>
      <c r="C276" s="258" t="s">
        <v>5811</v>
      </c>
      <c r="D276" s="261" t="s">
        <v>5812</v>
      </c>
      <c r="E276" s="262" t="s">
        <v>5258</v>
      </c>
      <c r="F276" s="265" t="s">
        <v>5813</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5809</v>
      </c>
      <c r="B277" s="257" t="s">
        <v>5810</v>
      </c>
      <c r="C277" s="258" t="s">
        <v>5814</v>
      </c>
      <c r="D277" s="261" t="s">
        <v>5815</v>
      </c>
      <c r="E277" s="262" t="s">
        <v>5258</v>
      </c>
      <c r="F277" s="265" t="s">
        <v>5813</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5809</v>
      </c>
      <c r="B278" s="257" t="s">
        <v>5810</v>
      </c>
      <c r="C278" s="258" t="s">
        <v>5816</v>
      </c>
      <c r="D278" s="261" t="s">
        <v>5817</v>
      </c>
      <c r="E278" s="262" t="s">
        <v>5258</v>
      </c>
      <c r="F278" s="265" t="s">
        <v>5813</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5809</v>
      </c>
      <c r="B279" s="257" t="s">
        <v>5810</v>
      </c>
      <c r="C279" s="258" t="s">
        <v>5818</v>
      </c>
      <c r="D279" s="261" t="s">
        <v>5819</v>
      </c>
      <c r="E279" s="262" t="s">
        <v>5258</v>
      </c>
      <c r="F279" s="265" t="s">
        <v>5813</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5809</v>
      </c>
      <c r="B280" s="257" t="s">
        <v>5810</v>
      </c>
      <c r="C280" s="258" t="s">
        <v>5820</v>
      </c>
      <c r="D280" s="261" t="s">
        <v>5821</v>
      </c>
      <c r="E280" s="262" t="s">
        <v>5258</v>
      </c>
      <c r="F280" s="265" t="s">
        <v>5813</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5809</v>
      </c>
      <c r="B281" s="257" t="s">
        <v>5810</v>
      </c>
      <c r="C281" s="258" t="s">
        <v>5822</v>
      </c>
      <c r="D281" s="261" t="s">
        <v>5823</v>
      </c>
      <c r="E281" s="262" t="s">
        <v>5258</v>
      </c>
      <c r="F281" s="265" t="s">
        <v>5813</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5809</v>
      </c>
      <c r="B282" s="257" t="s">
        <v>5810</v>
      </c>
      <c r="C282" s="258" t="s">
        <v>5824</v>
      </c>
      <c r="D282" s="261" t="s">
        <v>5825</v>
      </c>
      <c r="E282" s="262" t="s">
        <v>5258</v>
      </c>
      <c r="F282" s="265" t="s">
        <v>5813</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5809</v>
      </c>
      <c r="B283" s="257" t="s">
        <v>5810</v>
      </c>
      <c r="C283" s="258" t="s">
        <v>5826</v>
      </c>
      <c r="D283" s="261" t="s">
        <v>5827</v>
      </c>
      <c r="E283" s="262" t="s">
        <v>5354</v>
      </c>
      <c r="F283" s="265" t="s">
        <v>5828</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5809</v>
      </c>
      <c r="B284" s="257" t="s">
        <v>5810</v>
      </c>
      <c r="C284" s="258" t="s">
        <v>5829</v>
      </c>
      <c r="D284" s="261" t="s">
        <v>5830</v>
      </c>
      <c r="E284" s="262" t="s">
        <v>5354</v>
      </c>
      <c r="F284" s="265" t="s">
        <v>5828</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5809</v>
      </c>
      <c r="B285" s="257" t="s">
        <v>5810</v>
      </c>
      <c r="C285" s="258" t="s">
        <v>5831</v>
      </c>
      <c r="D285" s="261" t="s">
        <v>5832</v>
      </c>
      <c r="E285" s="262" t="s">
        <v>5258</v>
      </c>
      <c r="F285" s="265" t="s">
        <v>5828</v>
      </c>
      <c r="G285" s="268">
        <f>IF(COUNTIF(H285:AU285,"&lt;&gt;")=0,"",SUMPRODUCT(((Recommendations[ImplStatus]="Implemented")+(Recommendations[ImplStatus]="Compensated"))*ISNUMBER(MATCH(Recommendations[Id],H285:AU285,0)))/COUNTIF(H285:AU285,"&lt;&gt;"))</f>
        <v>0</v>
      </c>
      <c r="H285" s="269" t="s">
        <v>50</v>
      </c>
      <c r="I285" s="269" t="s">
        <v>65</v>
      </c>
      <c r="J285" s="269" t="s">
        <v>373</v>
      </c>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5809</v>
      </c>
      <c r="B286" s="257" t="s">
        <v>5810</v>
      </c>
      <c r="C286" s="258" t="s">
        <v>5833</v>
      </c>
      <c r="D286" s="261" t="s">
        <v>5834</v>
      </c>
      <c r="E286" s="262" t="s">
        <v>5287</v>
      </c>
      <c r="F286" s="265" t="s">
        <v>5828</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5809</v>
      </c>
      <c r="B287" s="257" t="s">
        <v>5810</v>
      </c>
      <c r="C287" s="258" t="s">
        <v>5835</v>
      </c>
      <c r="D287" s="261" t="s">
        <v>5836</v>
      </c>
      <c r="E287" s="262" t="s">
        <v>5287</v>
      </c>
      <c r="F287" s="265" t="s">
        <v>5828</v>
      </c>
      <c r="G287" s="268">
        <f>IF(COUNTIF(H287:AU287,"&lt;&gt;")=0,"",SUMPRODUCT(((Recommendations[ImplStatus]="Implemented")+(Recommendations[ImplStatus]="Compensated"))*ISNUMBER(MATCH(Recommendations[Id],H287:AU287,0)))/COUNTIF(H287:AU287,"&lt;&gt;"))</f>
        <v>0</v>
      </c>
      <c r="H287" s="269" t="s">
        <v>120</v>
      </c>
      <c r="I287" s="269" t="s">
        <v>373</v>
      </c>
      <c r="J287" s="269" t="s">
        <v>474</v>
      </c>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5809</v>
      </c>
      <c r="B288" s="257" t="s">
        <v>5810</v>
      </c>
      <c r="C288" s="258" t="s">
        <v>5837</v>
      </c>
      <c r="D288" s="261" t="s">
        <v>5838</v>
      </c>
      <c r="E288" s="262" t="s">
        <v>5287</v>
      </c>
      <c r="F288" s="265" t="s">
        <v>5828</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5809</v>
      </c>
      <c r="B289" s="257" t="s">
        <v>5810</v>
      </c>
      <c r="C289" s="258" t="s">
        <v>5839</v>
      </c>
      <c r="D289" s="261" t="s">
        <v>5840</v>
      </c>
      <c r="E289" s="262" t="s">
        <v>5287</v>
      </c>
      <c r="F289" s="265" t="s">
        <v>5828</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5809</v>
      </c>
      <c r="B290" s="257" t="s">
        <v>5810</v>
      </c>
      <c r="C290" s="258" t="s">
        <v>5841</v>
      </c>
      <c r="D290" s="261" t="s">
        <v>5842</v>
      </c>
      <c r="E290" s="262" t="s">
        <v>5258</v>
      </c>
      <c r="F290" s="265" t="s">
        <v>5828</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5809</v>
      </c>
      <c r="B291" s="257" t="s">
        <v>5810</v>
      </c>
      <c r="C291" s="258" t="s">
        <v>5843</v>
      </c>
      <c r="D291" s="261" t="s">
        <v>5844</v>
      </c>
      <c r="E291" s="262" t="s">
        <v>5287</v>
      </c>
      <c r="F291" s="265" t="s">
        <v>5845</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5809</v>
      </c>
      <c r="B292" s="257" t="s">
        <v>5810</v>
      </c>
      <c r="C292" s="258" t="s">
        <v>5846</v>
      </c>
      <c r="D292" s="261" t="s">
        <v>5847</v>
      </c>
      <c r="E292" s="262" t="s">
        <v>5287</v>
      </c>
      <c r="F292" s="265" t="s">
        <v>5845</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5809</v>
      </c>
      <c r="B293" s="257" t="s">
        <v>5810</v>
      </c>
      <c r="C293" s="258" t="s">
        <v>5848</v>
      </c>
      <c r="D293" s="261" t="s">
        <v>5849</v>
      </c>
      <c r="E293" s="262" t="s">
        <v>5537</v>
      </c>
      <c r="F293" s="265" t="s">
        <v>5828</v>
      </c>
      <c r="G293" s="268">
        <f>IF(COUNTIF(H293:AU293,"&lt;&gt;")=0,"",SUMPRODUCT(((Recommendations[ImplStatus]="Implemented")+(Recommendations[ImplStatus]="Compensated"))*ISNUMBER(MATCH(Recommendations[Id],H293:AU293,0)))/COUNTIF(H293:AU293,"&lt;&gt;"))</f>
        <v>0</v>
      </c>
      <c r="H293" s="269" t="s">
        <v>387</v>
      </c>
      <c r="I293" s="269" t="s">
        <v>413</v>
      </c>
      <c r="J293" s="269" t="s">
        <v>494</v>
      </c>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5809</v>
      </c>
      <c r="B294" s="257" t="s">
        <v>5810</v>
      </c>
      <c r="C294" s="258" t="s">
        <v>5850</v>
      </c>
      <c r="D294" s="261" t="s">
        <v>5851</v>
      </c>
      <c r="E294" s="262" t="s">
        <v>5537</v>
      </c>
      <c r="F294" s="265" t="s">
        <v>5828</v>
      </c>
      <c r="G294" s="268">
        <f>IF(COUNTIF(H294:AU294,"&lt;&gt;")=0,"",SUMPRODUCT(((Recommendations[ImplStatus]="Implemented")+(Recommendations[ImplStatus]="Compensated"))*ISNUMBER(MATCH(Recommendations[Id],H294:AU294,0)))/COUNTIF(H294:AU294,"&lt;&gt;"))</f>
        <v>0</v>
      </c>
      <c r="H294" s="269" t="s">
        <v>35</v>
      </c>
      <c r="I294" s="269" t="s">
        <v>215</v>
      </c>
      <c r="J294" s="269" t="s">
        <v>219</v>
      </c>
      <c r="K294" s="269" t="s">
        <v>423</v>
      </c>
      <c r="L294" s="269" t="s">
        <v>428</v>
      </c>
      <c r="M294" s="269" t="s">
        <v>433</v>
      </c>
      <c r="N294" s="269" t="s">
        <v>437</v>
      </c>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5809</v>
      </c>
      <c r="B295" s="257" t="s">
        <v>5810</v>
      </c>
      <c r="C295" s="258" t="s">
        <v>5852</v>
      </c>
      <c r="D295" s="261" t="s">
        <v>5853</v>
      </c>
      <c r="E295" s="262" t="s">
        <v>5354</v>
      </c>
      <c r="F295" s="265" t="s">
        <v>5828</v>
      </c>
      <c r="G295" s="268">
        <f>IF(COUNTIF(H295:AU295,"&lt;&gt;")=0,"",SUMPRODUCT(((Recommendations[ImplStatus]="Implemented")+(Recommendations[ImplStatus]="Compensated"))*ISNUMBER(MATCH(Recommendations[Id],H295:AU295,0)))/COUNTIF(H295:AU295,"&lt;&gt;"))</f>
        <v>0</v>
      </c>
      <c r="H295" s="269" t="s">
        <v>71</v>
      </c>
      <c r="I295" s="269" t="s">
        <v>392</v>
      </c>
      <c r="J295" s="269" t="s">
        <v>397</v>
      </c>
      <c r="K295" s="269" t="s">
        <v>401</v>
      </c>
      <c r="L295" s="269" t="s">
        <v>405</v>
      </c>
      <c r="M295" s="269" t="s">
        <v>409</v>
      </c>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5809</v>
      </c>
      <c r="B296" s="257" t="s">
        <v>5810</v>
      </c>
      <c r="C296" s="258" t="s">
        <v>5854</v>
      </c>
      <c r="D296" s="261" t="s">
        <v>5855</v>
      </c>
      <c r="E296" s="262" t="s">
        <v>5354</v>
      </c>
      <c r="F296" s="265" t="s">
        <v>5828</v>
      </c>
      <c r="G296" s="268">
        <f>IF(COUNTIF(H296:AU296,"&lt;&gt;")=0,"",SUMPRODUCT(((Recommendations[ImplStatus]="Implemented")+(Recommendations[ImplStatus]="Compensated"))*ISNUMBER(MATCH(Recommendations[Id],H296:AU296,0)))/COUNTIF(H296:AU296,"&lt;&gt;"))</f>
        <v>0</v>
      </c>
      <c r="H296" s="269" t="s">
        <v>392</v>
      </c>
      <c r="I296" s="269" t="s">
        <v>397</v>
      </c>
      <c r="J296" s="269" t="s">
        <v>401</v>
      </c>
      <c r="K296" s="269" t="s">
        <v>405</v>
      </c>
      <c r="L296" s="269" t="s">
        <v>409</v>
      </c>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5809</v>
      </c>
      <c r="B297" s="257" t="s">
        <v>5810</v>
      </c>
      <c r="C297" s="258" t="s">
        <v>5856</v>
      </c>
      <c r="D297" s="261" t="s">
        <v>5857</v>
      </c>
      <c r="E297" s="262" t="s">
        <v>5258</v>
      </c>
      <c r="F297" s="265" t="s">
        <v>5828</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5809</v>
      </c>
      <c r="B298" s="257" t="s">
        <v>5810</v>
      </c>
      <c r="C298" s="258" t="s">
        <v>5858</v>
      </c>
      <c r="D298" s="261" t="s">
        <v>5859</v>
      </c>
      <c r="E298" s="262" t="s">
        <v>5354</v>
      </c>
      <c r="F298" s="265" t="s">
        <v>5828</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5809</v>
      </c>
      <c r="B299" s="257" t="s">
        <v>5810</v>
      </c>
      <c r="C299" s="258" t="s">
        <v>5860</v>
      </c>
      <c r="D299" s="261" t="s">
        <v>5861</v>
      </c>
      <c r="E299" s="262" t="s">
        <v>5287</v>
      </c>
      <c r="F299" s="265" t="s">
        <v>5828</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5809</v>
      </c>
      <c r="B300" s="257" t="s">
        <v>5810</v>
      </c>
      <c r="C300" s="258" t="s">
        <v>5862</v>
      </c>
      <c r="D300" s="261" t="s">
        <v>5863</v>
      </c>
      <c r="E300" s="262" t="s">
        <v>5354</v>
      </c>
      <c r="F300" s="265" t="s">
        <v>5828</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5809</v>
      </c>
      <c r="B301" s="257" t="s">
        <v>5810</v>
      </c>
      <c r="C301" s="258" t="s">
        <v>5864</v>
      </c>
      <c r="D301" s="261" t="s">
        <v>5865</v>
      </c>
      <c r="E301" s="262" t="s">
        <v>5402</v>
      </c>
      <c r="F301" s="265" t="s">
        <v>5828</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5809</v>
      </c>
      <c r="B302" s="257" t="s">
        <v>5810</v>
      </c>
      <c r="C302" s="258" t="s">
        <v>5866</v>
      </c>
      <c r="D302" s="261" t="s">
        <v>5867</v>
      </c>
      <c r="E302" s="262" t="s">
        <v>5402</v>
      </c>
      <c r="F302" s="265" t="s">
        <v>5828</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5809</v>
      </c>
      <c r="B303" s="256" t="s">
        <v>1624</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5809</v>
      </c>
      <c r="B304" s="257" t="s">
        <v>1624</v>
      </c>
      <c r="C304" s="258" t="s">
        <v>5868</v>
      </c>
      <c r="D304" s="261" t="s">
        <v>5869</v>
      </c>
      <c r="E304" s="262" t="s">
        <v>5258</v>
      </c>
      <c r="F304" s="265" t="s">
        <v>5870</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5809</v>
      </c>
      <c r="B305" s="257" t="s">
        <v>1624</v>
      </c>
      <c r="C305" s="258" t="s">
        <v>5871</v>
      </c>
      <c r="D305" s="261" t="s">
        <v>5872</v>
      </c>
      <c r="E305" s="262" t="s">
        <v>5258</v>
      </c>
      <c r="F305" s="265" t="s">
        <v>5870</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5809</v>
      </c>
      <c r="B306" s="257" t="s">
        <v>1624</v>
      </c>
      <c r="C306" s="258" t="s">
        <v>5873</v>
      </c>
      <c r="D306" s="261" t="s">
        <v>5874</v>
      </c>
      <c r="E306" s="262" t="s">
        <v>5258</v>
      </c>
      <c r="F306" s="265" t="s">
        <v>5870</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5809</v>
      </c>
      <c r="B307" s="257" t="s">
        <v>1624</v>
      </c>
      <c r="C307" s="258" t="s">
        <v>5875</v>
      </c>
      <c r="D307" s="261" t="s">
        <v>5876</v>
      </c>
      <c r="E307" s="262" t="s">
        <v>5258</v>
      </c>
      <c r="F307" s="265" t="s">
        <v>5870</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5809</v>
      </c>
      <c r="B308" s="257" t="s">
        <v>1624</v>
      </c>
      <c r="C308" s="258" t="s">
        <v>5877</v>
      </c>
      <c r="D308" s="261" t="s">
        <v>5878</v>
      </c>
      <c r="E308" s="262" t="s">
        <v>5354</v>
      </c>
      <c r="F308" s="265" t="s">
        <v>5870</v>
      </c>
      <c r="G308" s="268">
        <f>IF(COUNTIF(H308:AU308,"&lt;&gt;")=0,"",SUMPRODUCT(((Recommendations[ImplStatus]="Implemented")+(Recommendations[ImplStatus]="Compensated"))*ISNUMBER(MATCH(Recommendations[Id],H308:AU308,0)))/COUNTIF(H308:AU308,"&lt;&gt;"))</f>
        <v>0</v>
      </c>
      <c r="H308" s="269" t="s">
        <v>101</v>
      </c>
      <c r="I308" s="269" t="s">
        <v>106</v>
      </c>
      <c r="J308" s="269" t="s">
        <v>423</v>
      </c>
      <c r="K308" s="269" t="s">
        <v>428</v>
      </c>
      <c r="L308" s="269" t="s">
        <v>433</v>
      </c>
      <c r="M308" s="269" t="s">
        <v>437</v>
      </c>
      <c r="N308" s="269" t="s">
        <v>451</v>
      </c>
      <c r="O308" s="269" t="s">
        <v>505</v>
      </c>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5809</v>
      </c>
      <c r="B309" s="257" t="s">
        <v>1624</v>
      </c>
      <c r="C309" s="258" t="s">
        <v>5879</v>
      </c>
      <c r="D309" s="261" t="s">
        <v>5880</v>
      </c>
      <c r="E309" s="262" t="s">
        <v>5354</v>
      </c>
      <c r="F309" s="265" t="s">
        <v>5870</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5809</v>
      </c>
      <c r="B310" s="257" t="s">
        <v>1624</v>
      </c>
      <c r="C310" s="258" t="s">
        <v>5881</v>
      </c>
      <c r="D310" s="261" t="s">
        <v>5882</v>
      </c>
      <c r="E310" s="262" t="s">
        <v>5354</v>
      </c>
      <c r="F310" s="265" t="s">
        <v>5870</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5809</v>
      </c>
      <c r="B311" s="257" t="s">
        <v>1624</v>
      </c>
      <c r="C311" s="258" t="s">
        <v>5883</v>
      </c>
      <c r="D311" s="261" t="s">
        <v>5884</v>
      </c>
      <c r="E311" s="262" t="s">
        <v>5354</v>
      </c>
      <c r="F311" s="265" t="s">
        <v>5870</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5809</v>
      </c>
      <c r="B312" s="257" t="s">
        <v>1624</v>
      </c>
      <c r="C312" s="258" t="s">
        <v>5885</v>
      </c>
      <c r="D312" s="261" t="s">
        <v>5886</v>
      </c>
      <c r="E312" s="262" t="s">
        <v>5354</v>
      </c>
      <c r="F312" s="265" t="s">
        <v>5870</v>
      </c>
      <c r="G312" s="268">
        <f>IF(COUNTIF(H312:AU312,"&lt;&gt;")=0,"",SUMPRODUCT(((Recommendations[ImplStatus]="Implemented")+(Recommendations[ImplStatus]="Compensated"))*ISNUMBER(MATCH(Recommendations[Id],H312:AU312,0)))/COUNTIF(H312:AU312,"&lt;&gt;"))</f>
        <v>0</v>
      </c>
      <c r="H312" s="269" t="s">
        <v>451</v>
      </c>
      <c r="I312" s="269" t="s">
        <v>505</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5809</v>
      </c>
      <c r="B313" s="257" t="s">
        <v>1624</v>
      </c>
      <c r="C313" s="258" t="s">
        <v>5887</v>
      </c>
      <c r="D313" s="261" t="s">
        <v>5888</v>
      </c>
      <c r="E313" s="262" t="s">
        <v>5287</v>
      </c>
      <c r="F313" s="265" t="s">
        <v>5870</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5809</v>
      </c>
      <c r="B314" s="257" t="s">
        <v>1624</v>
      </c>
      <c r="C314" s="258" t="s">
        <v>5889</v>
      </c>
      <c r="D314" s="261" t="s">
        <v>5890</v>
      </c>
      <c r="E314" s="262" t="s">
        <v>5287</v>
      </c>
      <c r="F314" s="265" t="s">
        <v>5870</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5809</v>
      </c>
      <c r="B315" s="257" t="s">
        <v>1624</v>
      </c>
      <c r="C315" s="258" t="s">
        <v>5891</v>
      </c>
      <c r="D315" s="261" t="s">
        <v>5892</v>
      </c>
      <c r="E315" s="262" t="s">
        <v>5287</v>
      </c>
      <c r="F315" s="265" t="s">
        <v>5870</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5809</v>
      </c>
      <c r="B316" s="257" t="s">
        <v>1624</v>
      </c>
      <c r="C316" s="258" t="s">
        <v>5893</v>
      </c>
      <c r="D316" s="261" t="s">
        <v>5894</v>
      </c>
      <c r="E316" s="262" t="s">
        <v>5287</v>
      </c>
      <c r="F316" s="265" t="s">
        <v>5870</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5809</v>
      </c>
      <c r="B317" s="257" t="s">
        <v>1624</v>
      </c>
      <c r="C317" s="258" t="s">
        <v>5895</v>
      </c>
      <c r="D317" s="261" t="s">
        <v>5896</v>
      </c>
      <c r="E317" s="262" t="s">
        <v>5354</v>
      </c>
      <c r="F317" s="265" t="s">
        <v>5828</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5809</v>
      </c>
      <c r="B318" s="257" t="s">
        <v>1624</v>
      </c>
      <c r="C318" s="258" t="s">
        <v>5897</v>
      </c>
      <c r="D318" s="261" t="s">
        <v>5898</v>
      </c>
      <c r="E318" s="262" t="s">
        <v>5402</v>
      </c>
      <c r="F318" s="265" t="s">
        <v>5828</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5809</v>
      </c>
      <c r="B319" s="257" t="s">
        <v>1624</v>
      </c>
      <c r="C319" s="258" t="s">
        <v>5899</v>
      </c>
      <c r="D319" s="261" t="s">
        <v>5900</v>
      </c>
      <c r="E319" s="262" t="s">
        <v>5402</v>
      </c>
      <c r="F319" s="265" t="s">
        <v>5828</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5809</v>
      </c>
      <c r="B320" s="256" t="s">
        <v>5901</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5809</v>
      </c>
      <c r="B321" s="257" t="s">
        <v>5901</v>
      </c>
      <c r="C321" s="258" t="s">
        <v>5902</v>
      </c>
      <c r="D321" s="261" t="s">
        <v>5903</v>
      </c>
      <c r="E321" s="262" t="s">
        <v>5287</v>
      </c>
      <c r="F321" s="265" t="s">
        <v>5904</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5809</v>
      </c>
      <c r="B322" s="257" t="s">
        <v>5901</v>
      </c>
      <c r="C322" s="258" t="s">
        <v>5905</v>
      </c>
      <c r="D322" s="261" t="s">
        <v>5906</v>
      </c>
      <c r="E322" s="262" t="s">
        <v>5287</v>
      </c>
      <c r="F322" s="265" t="s">
        <v>5904</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5809</v>
      </c>
      <c r="B323" s="257" t="s">
        <v>5901</v>
      </c>
      <c r="C323" s="258" t="s">
        <v>5907</v>
      </c>
      <c r="D323" s="261" t="s">
        <v>5908</v>
      </c>
      <c r="E323" s="262" t="s">
        <v>5287</v>
      </c>
      <c r="F323" s="265" t="s">
        <v>5904</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5809</v>
      </c>
      <c r="B324" s="257" t="s">
        <v>5901</v>
      </c>
      <c r="C324" s="258" t="s">
        <v>5909</v>
      </c>
      <c r="D324" s="261" t="s">
        <v>5910</v>
      </c>
      <c r="E324" s="262" t="s">
        <v>5287</v>
      </c>
      <c r="F324" s="265" t="s">
        <v>5904</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5809</v>
      </c>
      <c r="B325" s="257" t="s">
        <v>5901</v>
      </c>
      <c r="C325" s="258" t="s">
        <v>5911</v>
      </c>
      <c r="D325" s="261" t="s">
        <v>5912</v>
      </c>
      <c r="E325" s="262" t="s">
        <v>5287</v>
      </c>
      <c r="F325" s="265" t="s">
        <v>5904</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5809</v>
      </c>
      <c r="B326" s="257" t="s">
        <v>5901</v>
      </c>
      <c r="C326" s="258" t="s">
        <v>5913</v>
      </c>
      <c r="D326" s="261" t="s">
        <v>5914</v>
      </c>
      <c r="E326" s="262" t="s">
        <v>5287</v>
      </c>
      <c r="F326" s="265" t="s">
        <v>5904</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5809</v>
      </c>
      <c r="B327" s="257" t="s">
        <v>5901</v>
      </c>
      <c r="C327" s="258" t="s">
        <v>5915</v>
      </c>
      <c r="D327" s="261" t="s">
        <v>5916</v>
      </c>
      <c r="E327" s="262" t="s">
        <v>5287</v>
      </c>
      <c r="F327" s="265" t="s">
        <v>5904</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5809</v>
      </c>
      <c r="B328" s="257" t="s">
        <v>5901</v>
      </c>
      <c r="C328" s="258" t="s">
        <v>5917</v>
      </c>
      <c r="D328" s="261" t="s">
        <v>5918</v>
      </c>
      <c r="E328" s="262" t="s">
        <v>5287</v>
      </c>
      <c r="F328" s="265" t="s">
        <v>5904</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5809</v>
      </c>
      <c r="B329" s="257" t="s">
        <v>5901</v>
      </c>
      <c r="C329" s="258" t="s">
        <v>5919</v>
      </c>
      <c r="D329" s="261" t="s">
        <v>5920</v>
      </c>
      <c r="E329" s="262" t="s">
        <v>5287</v>
      </c>
      <c r="F329" s="265" t="s">
        <v>5904</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5809</v>
      </c>
      <c r="B330" s="257" t="s">
        <v>5901</v>
      </c>
      <c r="C330" s="258" t="s">
        <v>5921</v>
      </c>
      <c r="D330" s="261" t="s">
        <v>5922</v>
      </c>
      <c r="E330" s="262" t="s">
        <v>5287</v>
      </c>
      <c r="F330" s="265" t="s">
        <v>5904</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5809</v>
      </c>
      <c r="B331" s="257" t="s">
        <v>5901</v>
      </c>
      <c r="C331" s="258" t="s">
        <v>5923</v>
      </c>
      <c r="D331" s="261" t="s">
        <v>5924</v>
      </c>
      <c r="E331" s="262" t="s">
        <v>5287</v>
      </c>
      <c r="F331" s="265" t="s">
        <v>5904</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5809</v>
      </c>
      <c r="B332" s="257" t="s">
        <v>5901</v>
      </c>
      <c r="C332" s="258" t="s">
        <v>5925</v>
      </c>
      <c r="D332" s="261" t="s">
        <v>5926</v>
      </c>
      <c r="E332" s="262" t="s">
        <v>5287</v>
      </c>
      <c r="F332" s="265" t="s">
        <v>5904</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5809</v>
      </c>
      <c r="B333" s="257" t="s">
        <v>5901</v>
      </c>
      <c r="C333" s="258" t="s">
        <v>5927</v>
      </c>
      <c r="D333" s="261" t="s">
        <v>5928</v>
      </c>
      <c r="E333" s="262" t="s">
        <v>5287</v>
      </c>
      <c r="F333" s="265" t="s">
        <v>5904</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5809</v>
      </c>
      <c r="B334" s="257" t="s">
        <v>5901</v>
      </c>
      <c r="C334" s="258" t="s">
        <v>5929</v>
      </c>
      <c r="D334" s="261" t="s">
        <v>5930</v>
      </c>
      <c r="E334" s="262" t="s">
        <v>5287</v>
      </c>
      <c r="F334" s="265" t="s">
        <v>5904</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5809</v>
      </c>
      <c r="B335" s="257" t="s">
        <v>5901</v>
      </c>
      <c r="C335" s="258" t="s">
        <v>5931</v>
      </c>
      <c r="D335" s="261" t="s">
        <v>5932</v>
      </c>
      <c r="E335" s="262" t="s">
        <v>5287</v>
      </c>
      <c r="F335" s="265" t="s">
        <v>5904</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5809</v>
      </c>
      <c r="B336" s="257" t="s">
        <v>5901</v>
      </c>
      <c r="C336" s="258" t="s">
        <v>5933</v>
      </c>
      <c r="D336" s="261" t="s">
        <v>5934</v>
      </c>
      <c r="E336" s="262" t="s">
        <v>5402</v>
      </c>
      <c r="F336" s="265" t="s">
        <v>5904</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5809</v>
      </c>
      <c r="B337" s="257" t="s">
        <v>5901</v>
      </c>
      <c r="C337" s="258" t="s">
        <v>5935</v>
      </c>
      <c r="D337" s="261" t="s">
        <v>5936</v>
      </c>
      <c r="E337" s="262" t="s">
        <v>5402</v>
      </c>
      <c r="F337" s="265" t="s">
        <v>5904</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5809</v>
      </c>
      <c r="B338" s="257" t="s">
        <v>5901</v>
      </c>
      <c r="C338" s="258" t="s">
        <v>5937</v>
      </c>
      <c r="D338" s="261" t="s">
        <v>5938</v>
      </c>
      <c r="E338" s="262" t="s">
        <v>5287</v>
      </c>
      <c r="F338" s="265" t="s">
        <v>5904</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5809</v>
      </c>
      <c r="B339" s="257" t="s">
        <v>5901</v>
      </c>
      <c r="C339" s="258" t="s">
        <v>5939</v>
      </c>
      <c r="D339" s="261" t="s">
        <v>5940</v>
      </c>
      <c r="E339" s="262" t="s">
        <v>5287</v>
      </c>
      <c r="F339" s="265" t="s">
        <v>5904</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5809</v>
      </c>
      <c r="B340" s="256" t="s">
        <v>5941</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5809</v>
      </c>
      <c r="B341" s="257" t="s">
        <v>5941</v>
      </c>
      <c r="C341" s="258" t="s">
        <v>5942</v>
      </c>
      <c r="D341" s="261" t="s">
        <v>5943</v>
      </c>
      <c r="E341" s="262" t="s">
        <v>5258</v>
      </c>
      <c r="F341" s="265" t="s">
        <v>5828</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5809</v>
      </c>
      <c r="B342" s="257" t="s">
        <v>5941</v>
      </c>
      <c r="C342" s="258" t="s">
        <v>5944</v>
      </c>
      <c r="D342" s="261" t="s">
        <v>5945</v>
      </c>
      <c r="E342" s="262" t="s">
        <v>5258</v>
      </c>
      <c r="F342" s="265" t="s">
        <v>5828</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5809</v>
      </c>
      <c r="B343" s="257" t="s">
        <v>5941</v>
      </c>
      <c r="C343" s="258" t="s">
        <v>5946</v>
      </c>
      <c r="D343" s="261" t="s">
        <v>5947</v>
      </c>
      <c r="E343" s="262" t="s">
        <v>5354</v>
      </c>
      <c r="F343" s="265" t="s">
        <v>5948</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5809</v>
      </c>
      <c r="B344" s="257" t="s">
        <v>5941</v>
      </c>
      <c r="C344" s="258" t="s">
        <v>5949</v>
      </c>
      <c r="D344" s="261" t="s">
        <v>5950</v>
      </c>
      <c r="E344" s="262" t="s">
        <v>5287</v>
      </c>
      <c r="F344" s="265" t="s">
        <v>5948</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5809</v>
      </c>
      <c r="B345" s="257" t="s">
        <v>5941</v>
      </c>
      <c r="C345" s="258" t="s">
        <v>5951</v>
      </c>
      <c r="D345" s="261" t="s">
        <v>5952</v>
      </c>
      <c r="E345" s="262" t="s">
        <v>5287</v>
      </c>
      <c r="F345" s="265" t="s">
        <v>5948</v>
      </c>
      <c r="G345" s="268">
        <f>IF(COUNTIF(H345:AU345,"&lt;&gt;")=0,"",SUMPRODUCT(((Recommendations[ImplStatus]="Implemented")+(Recommendations[ImplStatus]="Compensated"))*ISNUMBER(MATCH(Recommendations[Id],H345:AU345,0)))/COUNTIF(H345:AU345,"&lt;&gt;"))</f>
        <v>0</v>
      </c>
      <c r="H345" s="269" t="s">
        <v>91</v>
      </c>
      <c r="I345" s="269" t="s">
        <v>96</v>
      </c>
      <c r="J345" s="269" t="s">
        <v>160</v>
      </c>
      <c r="K345" s="269" t="s">
        <v>165</v>
      </c>
      <c r="L345" s="269" t="s">
        <v>170</v>
      </c>
      <c r="M345" s="269" t="s">
        <v>175</v>
      </c>
      <c r="N345" s="269" t="s">
        <v>180</v>
      </c>
      <c r="O345" s="269" t="s">
        <v>185</v>
      </c>
      <c r="P345" s="269" t="s">
        <v>377</v>
      </c>
      <c r="Q345" s="269" t="s">
        <v>441</v>
      </c>
      <c r="R345" s="269" t="s">
        <v>446</v>
      </c>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5809</v>
      </c>
      <c r="B346" s="257" t="s">
        <v>5941</v>
      </c>
      <c r="C346" s="258" t="s">
        <v>5953</v>
      </c>
      <c r="D346" s="261" t="s">
        <v>5954</v>
      </c>
      <c r="E346" s="262" t="s">
        <v>5287</v>
      </c>
      <c r="F346" s="265" t="s">
        <v>5948</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5809</v>
      </c>
      <c r="B347" s="257" t="s">
        <v>5941</v>
      </c>
      <c r="C347" s="258" t="s">
        <v>5955</v>
      </c>
      <c r="D347" s="261" t="s">
        <v>5956</v>
      </c>
      <c r="E347" s="262" t="s">
        <v>5287</v>
      </c>
      <c r="F347" s="265" t="s">
        <v>5948</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5809</v>
      </c>
      <c r="B348" s="257" t="s">
        <v>5941</v>
      </c>
      <c r="C348" s="258" t="s">
        <v>5957</v>
      </c>
      <c r="D348" s="261" t="s">
        <v>5958</v>
      </c>
      <c r="E348" s="262" t="s">
        <v>5287</v>
      </c>
      <c r="F348" s="265" t="s">
        <v>5948</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5809</v>
      </c>
      <c r="B349" s="257" t="s">
        <v>5941</v>
      </c>
      <c r="C349" s="258" t="s">
        <v>5959</v>
      </c>
      <c r="D349" s="261" t="s">
        <v>5960</v>
      </c>
      <c r="E349" s="262" t="s">
        <v>5287</v>
      </c>
      <c r="F349" s="265" t="s">
        <v>5948</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5809</v>
      </c>
      <c r="B350" s="257" t="s">
        <v>5941</v>
      </c>
      <c r="C350" s="258" t="s">
        <v>5961</v>
      </c>
      <c r="D350" s="261" t="s">
        <v>5962</v>
      </c>
      <c r="E350" s="262" t="s">
        <v>5258</v>
      </c>
      <c r="F350" s="265" t="s">
        <v>5948</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5809</v>
      </c>
      <c r="B351" s="257" t="s">
        <v>5941</v>
      </c>
      <c r="C351" s="258" t="s">
        <v>5963</v>
      </c>
      <c r="D351" s="261" t="s">
        <v>5964</v>
      </c>
      <c r="E351" s="262" t="s">
        <v>5258</v>
      </c>
      <c r="F351" s="265" t="s">
        <v>5948</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5809</v>
      </c>
      <c r="B352" s="257" t="s">
        <v>5941</v>
      </c>
      <c r="C352" s="258" t="s">
        <v>5965</v>
      </c>
      <c r="D352" s="261" t="s">
        <v>5966</v>
      </c>
      <c r="E352" s="262" t="s">
        <v>5258</v>
      </c>
      <c r="F352" s="265" t="s">
        <v>5948</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5809</v>
      </c>
      <c r="B353" s="257" t="s">
        <v>5941</v>
      </c>
      <c r="C353" s="258" t="s">
        <v>5967</v>
      </c>
      <c r="D353" s="261" t="s">
        <v>5968</v>
      </c>
      <c r="E353" s="262" t="s">
        <v>5354</v>
      </c>
      <c r="F353" s="265" t="s">
        <v>5828</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5809</v>
      </c>
      <c r="B354" s="256" t="s">
        <v>5969</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5809</v>
      </c>
      <c r="B355" s="257" t="s">
        <v>5969</v>
      </c>
      <c r="C355" s="258" t="s">
        <v>5970</v>
      </c>
      <c r="D355" s="261" t="s">
        <v>5971</v>
      </c>
      <c r="E355" s="262" t="s">
        <v>5354</v>
      </c>
      <c r="F355" s="265" t="s">
        <v>5972</v>
      </c>
      <c r="G355" s="268">
        <f>IF(COUNTIF(H355:AU355,"&lt;&gt;")=0,"",SUMPRODUCT(((Recommendations[ImplStatus]="Implemented")+(Recommendations[ImplStatus]="Compensated"))*ISNUMBER(MATCH(Recommendations[Id],H355:AU355,0)))/COUNTIF(H355:AU355,"&lt;&gt;"))</f>
        <v>0</v>
      </c>
      <c r="H355" s="269" t="s">
        <v>55</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5809</v>
      </c>
      <c r="B356" s="257" t="s">
        <v>5969</v>
      </c>
      <c r="C356" s="258" t="s">
        <v>5973</v>
      </c>
      <c r="D356" s="261" t="s">
        <v>5974</v>
      </c>
      <c r="E356" s="262" t="s">
        <v>5354</v>
      </c>
      <c r="F356" s="265" t="s">
        <v>5972</v>
      </c>
      <c r="G356" s="268">
        <f>IF(COUNTIF(H356:AU356,"&lt;&gt;")=0,"",SUMPRODUCT(((Recommendations[ImplStatus]="Implemented")+(Recommendations[ImplStatus]="Compensated"))*ISNUMBER(MATCH(Recommendations[Id],H356:AU356,0)))/COUNTIF(H356:AU356,"&lt;&gt;"))</f>
        <v>0</v>
      </c>
      <c r="H356" s="269" t="s">
        <v>91</v>
      </c>
      <c r="I356" s="269" t="s">
        <v>96</v>
      </c>
      <c r="J356" s="269" t="s">
        <v>140</v>
      </c>
      <c r="K356" s="269" t="s">
        <v>145</v>
      </c>
      <c r="L356" s="269" t="s">
        <v>150</v>
      </c>
      <c r="M356" s="269" t="s">
        <v>160</v>
      </c>
      <c r="N356" s="269" t="s">
        <v>165</v>
      </c>
      <c r="O356" s="269" t="s">
        <v>170</v>
      </c>
      <c r="P356" s="269" t="s">
        <v>175</v>
      </c>
      <c r="Q356" s="269" t="s">
        <v>180</v>
      </c>
      <c r="R356" s="269" t="s">
        <v>185</v>
      </c>
      <c r="S356" s="269" t="s">
        <v>190</v>
      </c>
      <c r="T356" s="269" t="s">
        <v>210</v>
      </c>
      <c r="U356" s="269" t="s">
        <v>441</v>
      </c>
      <c r="V356" s="269" t="s">
        <v>446</v>
      </c>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5809</v>
      </c>
      <c r="B357" s="257" t="s">
        <v>5969</v>
      </c>
      <c r="C357" s="258" t="s">
        <v>5975</v>
      </c>
      <c r="D357" s="261" t="s">
        <v>5976</v>
      </c>
      <c r="E357" s="262" t="s">
        <v>5402</v>
      </c>
      <c r="F357" s="265" t="s">
        <v>5972</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5809</v>
      </c>
      <c r="B358" s="257" t="s">
        <v>5969</v>
      </c>
      <c r="C358" s="258" t="s">
        <v>5977</v>
      </c>
      <c r="D358" s="261" t="s">
        <v>5978</v>
      </c>
      <c r="E358" s="262" t="s">
        <v>5402</v>
      </c>
      <c r="F358" s="265" t="s">
        <v>5972</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5809</v>
      </c>
      <c r="B359" s="257" t="s">
        <v>5969</v>
      </c>
      <c r="C359" s="258" t="s">
        <v>5979</v>
      </c>
      <c r="D359" s="261" t="s">
        <v>5980</v>
      </c>
      <c r="E359" s="262" t="s">
        <v>5402</v>
      </c>
      <c r="F359" s="265" t="s">
        <v>5972</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5809</v>
      </c>
      <c r="B360" s="257" t="s">
        <v>5969</v>
      </c>
      <c r="C360" s="258" t="s">
        <v>5981</v>
      </c>
      <c r="D360" s="261" t="s">
        <v>5982</v>
      </c>
      <c r="E360" s="262" t="s">
        <v>5354</v>
      </c>
      <c r="F360" s="265" t="s">
        <v>5972</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5809</v>
      </c>
      <c r="B361" s="257" t="s">
        <v>5969</v>
      </c>
      <c r="C361" s="258" t="s">
        <v>5983</v>
      </c>
      <c r="D361" s="261" t="s">
        <v>5984</v>
      </c>
      <c r="E361" s="262" t="s">
        <v>5287</v>
      </c>
      <c r="F361" s="265" t="s">
        <v>5972</v>
      </c>
      <c r="G361" s="268">
        <f>IF(COUNTIF(H361:AU361,"&lt;&gt;")=0,"",SUMPRODUCT(((Recommendations[ImplStatus]="Implemented")+(Recommendations[ImplStatus]="Compensated"))*ISNUMBER(MATCH(Recommendations[Id],H361:AU361,0)))/COUNTIF(H361:AU361,"&lt;&gt;"))</f>
        <v>0</v>
      </c>
      <c r="H361" s="269" t="s">
        <v>140</v>
      </c>
      <c r="I361" s="269" t="s">
        <v>145</v>
      </c>
      <c r="J361" s="269" t="s">
        <v>190</v>
      </c>
      <c r="K361" s="269" t="s">
        <v>210</v>
      </c>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5809</v>
      </c>
      <c r="B362" s="257" t="s">
        <v>5969</v>
      </c>
      <c r="C362" s="258" t="s">
        <v>5985</v>
      </c>
      <c r="D362" s="261" t="s">
        <v>5986</v>
      </c>
      <c r="E362" s="262" t="s">
        <v>5402</v>
      </c>
      <c r="F362" s="265" t="s">
        <v>5972</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5809</v>
      </c>
      <c r="B363" s="257" t="s">
        <v>5969</v>
      </c>
      <c r="C363" s="258" t="s">
        <v>5987</v>
      </c>
      <c r="D363" s="261" t="s">
        <v>5988</v>
      </c>
      <c r="E363" s="262" t="s">
        <v>5402</v>
      </c>
      <c r="F363" s="265" t="s">
        <v>5972</v>
      </c>
      <c r="G363" s="268">
        <f>IF(COUNTIF(H363:AU363,"&lt;&gt;")=0,"",SUMPRODUCT(((Recommendations[ImplStatus]="Implemented")+(Recommendations[ImplStatus]="Compensated"))*ISNUMBER(MATCH(Recommendations[Id],H363:AU363,0)))/COUNTIF(H363:AU363,"&lt;&gt;"))</f>
        <v>0</v>
      </c>
      <c r="H363" s="269" t="s">
        <v>155</v>
      </c>
      <c r="I363" s="269" t="s">
        <v>195</v>
      </c>
      <c r="J363" s="269" t="s">
        <v>200</v>
      </c>
      <c r="K363" s="269" t="s">
        <v>205</v>
      </c>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5809</v>
      </c>
      <c r="B364" s="257" t="s">
        <v>5969</v>
      </c>
      <c r="C364" s="258" t="s">
        <v>5989</v>
      </c>
      <c r="D364" s="261" t="s">
        <v>5990</v>
      </c>
      <c r="E364" s="262" t="s">
        <v>5402</v>
      </c>
      <c r="F364" s="265" t="s">
        <v>5972</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5809</v>
      </c>
      <c r="B365" s="257" t="s">
        <v>5969</v>
      </c>
      <c r="C365" s="258" t="s">
        <v>5991</v>
      </c>
      <c r="D365" s="261" t="s">
        <v>5992</v>
      </c>
      <c r="E365" s="262" t="s">
        <v>5402</v>
      </c>
      <c r="F365" s="265" t="s">
        <v>5972</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5809</v>
      </c>
      <c r="B366" s="257" t="s">
        <v>5969</v>
      </c>
      <c r="C366" s="258" t="s">
        <v>5993</v>
      </c>
      <c r="D366" s="261" t="s">
        <v>5994</v>
      </c>
      <c r="E366" s="262" t="s">
        <v>5402</v>
      </c>
      <c r="F366" s="265" t="s">
        <v>5972</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5809</v>
      </c>
      <c r="B367" s="257" t="s">
        <v>5969</v>
      </c>
      <c r="C367" s="258" t="s">
        <v>5995</v>
      </c>
      <c r="D367" s="261" t="s">
        <v>5996</v>
      </c>
      <c r="E367" s="262" t="s">
        <v>5402</v>
      </c>
      <c r="F367" s="265" t="s">
        <v>5972</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5809</v>
      </c>
      <c r="B368" s="257" t="s">
        <v>5969</v>
      </c>
      <c r="C368" s="258" t="s">
        <v>5997</v>
      </c>
      <c r="D368" s="261" t="s">
        <v>5998</v>
      </c>
      <c r="E368" s="262" t="s">
        <v>5402</v>
      </c>
      <c r="F368" s="265" t="s">
        <v>5972</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5809</v>
      </c>
      <c r="B369" s="257" t="s">
        <v>5969</v>
      </c>
      <c r="C369" s="258" t="s">
        <v>5999</v>
      </c>
      <c r="D369" s="261" t="s">
        <v>6000</v>
      </c>
      <c r="E369" s="262" t="s">
        <v>5402</v>
      </c>
      <c r="F369" s="265" t="s">
        <v>5972</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6001</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6001</v>
      </c>
      <c r="B371" s="256" t="s">
        <v>6002</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6001</v>
      </c>
      <c r="B372" s="257" t="s">
        <v>6002</v>
      </c>
      <c r="C372" s="258" t="s">
        <v>6003</v>
      </c>
      <c r="D372" s="261" t="s">
        <v>6004</v>
      </c>
      <c r="E372" s="262" t="s">
        <v>5258</v>
      </c>
      <c r="F372" s="265" t="s">
        <v>6005</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6001</v>
      </c>
      <c r="B373" s="257" t="s">
        <v>6002</v>
      </c>
      <c r="C373" s="258" t="s">
        <v>6006</v>
      </c>
      <c r="D373" s="261" t="s">
        <v>6007</v>
      </c>
      <c r="E373" s="262" t="s">
        <v>5258</v>
      </c>
      <c r="F373" s="265" t="s">
        <v>6008</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6001</v>
      </c>
      <c r="B374" s="257" t="s">
        <v>6002</v>
      </c>
      <c r="C374" s="258" t="s">
        <v>6009</v>
      </c>
      <c r="D374" s="261" t="s">
        <v>6010</v>
      </c>
      <c r="E374" s="262" t="s">
        <v>5287</v>
      </c>
      <c r="F374" s="265" t="s">
        <v>6008</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6001</v>
      </c>
      <c r="B375" s="257" t="s">
        <v>6002</v>
      </c>
      <c r="C375" s="258" t="s">
        <v>6011</v>
      </c>
      <c r="D375" s="261" t="s">
        <v>6012</v>
      </c>
      <c r="E375" s="262" t="s">
        <v>5287</v>
      </c>
      <c r="F375" s="265" t="s">
        <v>6008</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6001</v>
      </c>
      <c r="B376" s="257" t="s">
        <v>6002</v>
      </c>
      <c r="C376" s="258" t="s">
        <v>6013</v>
      </c>
      <c r="D376" s="261" t="s">
        <v>6014</v>
      </c>
      <c r="E376" s="262" t="s">
        <v>5287</v>
      </c>
      <c r="F376" s="265" t="s">
        <v>5870</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6001</v>
      </c>
      <c r="B377" s="257" t="s">
        <v>6002</v>
      </c>
      <c r="C377" s="258" t="s">
        <v>6015</v>
      </c>
      <c r="D377" s="261" t="s">
        <v>6016</v>
      </c>
      <c r="E377" s="262" t="s">
        <v>5354</v>
      </c>
      <c r="F377" s="265" t="s">
        <v>5828</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6001</v>
      </c>
      <c r="B378" s="257" t="s">
        <v>6002</v>
      </c>
      <c r="C378" s="258" t="s">
        <v>6017</v>
      </c>
      <c r="D378" s="261" t="s">
        <v>6018</v>
      </c>
      <c r="E378" s="262" t="s">
        <v>5354</v>
      </c>
      <c r="F378" s="265" t="s">
        <v>6008</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6001</v>
      </c>
      <c r="B379" s="257" t="s">
        <v>6002</v>
      </c>
      <c r="C379" s="258" t="s">
        <v>6019</v>
      </c>
      <c r="D379" s="261" t="s">
        <v>6020</v>
      </c>
      <c r="E379" s="262" t="s">
        <v>5354</v>
      </c>
      <c r="F379" s="265" t="s">
        <v>6005</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6001</v>
      </c>
      <c r="B380" s="257" t="s">
        <v>6002</v>
      </c>
      <c r="C380" s="258" t="s">
        <v>6021</v>
      </c>
      <c r="D380" s="261" t="s">
        <v>6022</v>
      </c>
      <c r="E380" s="262" t="s">
        <v>5354</v>
      </c>
      <c r="F380" s="265" t="s">
        <v>6005</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6001</v>
      </c>
      <c r="B381" s="257" t="s">
        <v>6002</v>
      </c>
      <c r="C381" s="258" t="s">
        <v>6023</v>
      </c>
      <c r="D381" s="261" t="s">
        <v>6024</v>
      </c>
      <c r="E381" s="262" t="s">
        <v>5354</v>
      </c>
      <c r="F381" s="265" t="s">
        <v>6005</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6001</v>
      </c>
      <c r="B382" s="257" t="s">
        <v>6002</v>
      </c>
      <c r="C382" s="258" t="s">
        <v>6025</v>
      </c>
      <c r="D382" s="261" t="s">
        <v>6026</v>
      </c>
      <c r="E382" s="262" t="s">
        <v>5402</v>
      </c>
      <c r="F382" s="265" t="s">
        <v>6005</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6001</v>
      </c>
      <c r="B383" s="257" t="s">
        <v>6002</v>
      </c>
      <c r="C383" s="258" t="s">
        <v>6027</v>
      </c>
      <c r="D383" s="261" t="s">
        <v>6028</v>
      </c>
      <c r="E383" s="262" t="s">
        <v>5402</v>
      </c>
      <c r="F383" s="265" t="s">
        <v>6005</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6001</v>
      </c>
      <c r="B384" s="257" t="s">
        <v>6002</v>
      </c>
      <c r="C384" s="258" t="s">
        <v>6029</v>
      </c>
      <c r="D384" s="261" t="s">
        <v>6030</v>
      </c>
      <c r="E384" s="262" t="s">
        <v>5402</v>
      </c>
      <c r="F384" s="265" t="s">
        <v>6005</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6001</v>
      </c>
      <c r="B385" s="257" t="s">
        <v>6002</v>
      </c>
      <c r="C385" s="258" t="s">
        <v>6031</v>
      </c>
      <c r="D385" s="261" t="s">
        <v>6032</v>
      </c>
      <c r="E385" s="262" t="s">
        <v>5354</v>
      </c>
      <c r="F385" s="265" t="s">
        <v>6005</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6001</v>
      </c>
      <c r="B386" s="256" t="s">
        <v>6033</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6001</v>
      </c>
      <c r="B387" s="257" t="s">
        <v>6033</v>
      </c>
      <c r="C387" s="258" t="s">
        <v>6034</v>
      </c>
      <c r="D387" s="261" t="s">
        <v>6035</v>
      </c>
      <c r="E387" s="262" t="s">
        <v>5258</v>
      </c>
      <c r="F387" s="265" t="s">
        <v>6036</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6001</v>
      </c>
      <c r="B388" s="257" t="s">
        <v>6033</v>
      </c>
      <c r="C388" s="258" t="s">
        <v>6037</v>
      </c>
      <c r="D388" s="261" t="s">
        <v>6038</v>
      </c>
      <c r="E388" s="262" t="s">
        <v>5258</v>
      </c>
      <c r="F388" s="265" t="s">
        <v>6036</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6001</v>
      </c>
      <c r="B389" s="257" t="s">
        <v>6033</v>
      </c>
      <c r="C389" s="258" t="s">
        <v>6039</v>
      </c>
      <c r="D389" s="261" t="s">
        <v>6040</v>
      </c>
      <c r="E389" s="262" t="s">
        <v>5537</v>
      </c>
      <c r="F389" s="265" t="s">
        <v>6036</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6001</v>
      </c>
      <c r="B390" s="257" t="s">
        <v>6033</v>
      </c>
      <c r="C390" s="258" t="s">
        <v>6041</v>
      </c>
      <c r="D390" s="261" t="s">
        <v>6042</v>
      </c>
      <c r="E390" s="262" t="s">
        <v>5354</v>
      </c>
      <c r="F390" s="265" t="s">
        <v>6036</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6001</v>
      </c>
      <c r="B391" s="257" t="s">
        <v>6033</v>
      </c>
      <c r="C391" s="258" t="s">
        <v>6043</v>
      </c>
      <c r="D391" s="261" t="s">
        <v>6044</v>
      </c>
      <c r="E391" s="262" t="s">
        <v>5537</v>
      </c>
      <c r="F391" s="265" t="s">
        <v>6036</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6001</v>
      </c>
      <c r="B392" s="257" t="s">
        <v>6033</v>
      </c>
      <c r="C392" s="258" t="s">
        <v>6045</v>
      </c>
      <c r="D392" s="261" t="s">
        <v>6046</v>
      </c>
      <c r="E392" s="262" t="s">
        <v>5287</v>
      </c>
      <c r="F392" s="265" t="s">
        <v>6036</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6001</v>
      </c>
      <c r="B393" s="257" t="s">
        <v>6033</v>
      </c>
      <c r="C393" s="258" t="s">
        <v>6047</v>
      </c>
      <c r="D393" s="261" t="s">
        <v>6048</v>
      </c>
      <c r="E393" s="262" t="s">
        <v>5287</v>
      </c>
      <c r="F393" s="265" t="s">
        <v>6036</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6001</v>
      </c>
      <c r="B394" s="257" t="s">
        <v>6033</v>
      </c>
      <c r="C394" s="258" t="s">
        <v>6049</v>
      </c>
      <c r="D394" s="261" t="s">
        <v>6050</v>
      </c>
      <c r="E394" s="262" t="s">
        <v>5537</v>
      </c>
      <c r="F394" s="265" t="s">
        <v>6036</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6001</v>
      </c>
      <c r="B395" s="257" t="s">
        <v>6033</v>
      </c>
      <c r="C395" s="258" t="s">
        <v>6051</v>
      </c>
      <c r="D395" s="261" t="s">
        <v>6052</v>
      </c>
      <c r="E395" s="262" t="s">
        <v>5354</v>
      </c>
      <c r="F395" s="265" t="s">
        <v>6036</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6001</v>
      </c>
      <c r="B396" s="257" t="s">
        <v>6033</v>
      </c>
      <c r="C396" s="258" t="s">
        <v>6053</v>
      </c>
      <c r="D396" s="261" t="s">
        <v>6054</v>
      </c>
      <c r="E396" s="262" t="s">
        <v>5537</v>
      </c>
      <c r="F396" s="265" t="s">
        <v>6036</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6001</v>
      </c>
      <c r="B397" s="257" t="s">
        <v>6033</v>
      </c>
      <c r="C397" s="258" t="s">
        <v>6055</v>
      </c>
      <c r="D397" s="261" t="s">
        <v>6056</v>
      </c>
      <c r="E397" s="262" t="s">
        <v>5287</v>
      </c>
      <c r="F397" s="265" t="s">
        <v>6036</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6001</v>
      </c>
      <c r="B398" s="257" t="s">
        <v>6033</v>
      </c>
      <c r="C398" s="258" t="s">
        <v>6057</v>
      </c>
      <c r="D398" s="261" t="s">
        <v>6058</v>
      </c>
      <c r="E398" s="262" t="s">
        <v>5402</v>
      </c>
      <c r="F398" s="265" t="s">
        <v>6036</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6001</v>
      </c>
      <c r="B399" s="257" t="s">
        <v>6033</v>
      </c>
      <c r="C399" s="258" t="s">
        <v>6059</v>
      </c>
      <c r="D399" s="261" t="s">
        <v>6060</v>
      </c>
      <c r="E399" s="262" t="s">
        <v>5537</v>
      </c>
      <c r="F399" s="265" t="s">
        <v>6036</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6001</v>
      </c>
      <c r="B400" s="257" t="s">
        <v>6033</v>
      </c>
      <c r="C400" s="258" t="s">
        <v>6061</v>
      </c>
      <c r="D400" s="261" t="s">
        <v>6062</v>
      </c>
      <c r="E400" s="262" t="s">
        <v>5537</v>
      </c>
      <c r="F400" s="265" t="s">
        <v>6036</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6001</v>
      </c>
      <c r="B401" s="257" t="s">
        <v>6033</v>
      </c>
      <c r="C401" s="258" t="s">
        <v>6063</v>
      </c>
      <c r="D401" s="261" t="s">
        <v>6064</v>
      </c>
      <c r="E401" s="262" t="s">
        <v>5287</v>
      </c>
      <c r="F401" s="265" t="s">
        <v>6036</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6001</v>
      </c>
      <c r="B402" s="257" t="s">
        <v>6033</v>
      </c>
      <c r="C402" s="258" t="s">
        <v>6065</v>
      </c>
      <c r="D402" s="261" t="s">
        <v>6066</v>
      </c>
      <c r="E402" s="262" t="s">
        <v>5287</v>
      </c>
      <c r="F402" s="265" t="s">
        <v>6036</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6001</v>
      </c>
      <c r="B403" s="257" t="s">
        <v>6033</v>
      </c>
      <c r="C403" s="258" t="s">
        <v>6067</v>
      </c>
      <c r="D403" s="261" t="s">
        <v>6068</v>
      </c>
      <c r="E403" s="262" t="s">
        <v>5287</v>
      </c>
      <c r="F403" s="265" t="s">
        <v>6036</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6001</v>
      </c>
      <c r="B404" s="257" t="s">
        <v>6033</v>
      </c>
      <c r="C404" s="258" t="s">
        <v>6069</v>
      </c>
      <c r="D404" s="261" t="s">
        <v>6070</v>
      </c>
      <c r="E404" s="262" t="s">
        <v>5402</v>
      </c>
      <c r="F404" s="265" t="s">
        <v>6036</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6001</v>
      </c>
      <c r="B405" s="257" t="s">
        <v>6033</v>
      </c>
      <c r="C405" s="258" t="s">
        <v>6071</v>
      </c>
      <c r="D405" s="261" t="s">
        <v>6072</v>
      </c>
      <c r="E405" s="262" t="s">
        <v>5402</v>
      </c>
      <c r="F405" s="265" t="s">
        <v>6036</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6001</v>
      </c>
      <c r="B406" s="257" t="s">
        <v>6033</v>
      </c>
      <c r="C406" s="258" t="s">
        <v>6073</v>
      </c>
      <c r="D406" s="261" t="s">
        <v>6074</v>
      </c>
      <c r="E406" s="262" t="s">
        <v>5402</v>
      </c>
      <c r="F406" s="265" t="s">
        <v>6075</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6001</v>
      </c>
      <c r="B407" s="257" t="s">
        <v>6033</v>
      </c>
      <c r="C407" s="258" t="s">
        <v>6076</v>
      </c>
      <c r="D407" s="261" t="s">
        <v>6077</v>
      </c>
      <c r="E407" s="262" t="s">
        <v>5402</v>
      </c>
      <c r="F407" s="265" t="s">
        <v>6036</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6001</v>
      </c>
      <c r="B408" s="257" t="s">
        <v>6033</v>
      </c>
      <c r="C408" s="258" t="s">
        <v>6078</v>
      </c>
      <c r="D408" s="261" t="s">
        <v>6079</v>
      </c>
      <c r="E408" s="262" t="s">
        <v>5402</v>
      </c>
      <c r="F408" s="265" t="s">
        <v>6036</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6001</v>
      </c>
      <c r="B409" s="257" t="s">
        <v>6033</v>
      </c>
      <c r="C409" s="258" t="s">
        <v>6080</v>
      </c>
      <c r="D409" s="261" t="s">
        <v>6081</v>
      </c>
      <c r="E409" s="262" t="s">
        <v>5402</v>
      </c>
      <c r="F409" s="265" t="s">
        <v>6082</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6001</v>
      </c>
      <c r="B410" s="256" t="s">
        <v>6083</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6001</v>
      </c>
      <c r="B411" s="257" t="s">
        <v>6083</v>
      </c>
      <c r="C411" s="258" t="s">
        <v>6084</v>
      </c>
      <c r="D411" s="261" t="s">
        <v>6085</v>
      </c>
      <c r="E411" s="262" t="s">
        <v>5258</v>
      </c>
      <c r="F411" s="265" t="s">
        <v>6008</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6001</v>
      </c>
      <c r="B412" s="257" t="s">
        <v>6083</v>
      </c>
      <c r="C412" s="258" t="s">
        <v>6086</v>
      </c>
      <c r="D412" s="261" t="s">
        <v>6087</v>
      </c>
      <c r="E412" s="262" t="s">
        <v>5258</v>
      </c>
      <c r="F412" s="265" t="s">
        <v>6008</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6001</v>
      </c>
      <c r="B413" s="257" t="s">
        <v>6083</v>
      </c>
      <c r="C413" s="258" t="s">
        <v>6088</v>
      </c>
      <c r="D413" s="261" t="s">
        <v>6089</v>
      </c>
      <c r="E413" s="262" t="s">
        <v>5258</v>
      </c>
      <c r="F413" s="265" t="s">
        <v>6008</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6001</v>
      </c>
      <c r="B414" s="257" t="s">
        <v>6083</v>
      </c>
      <c r="C414" s="258" t="s">
        <v>6090</v>
      </c>
      <c r="D414" s="261" t="s">
        <v>6091</v>
      </c>
      <c r="E414" s="262" t="s">
        <v>5258</v>
      </c>
      <c r="F414" s="265" t="s">
        <v>6008</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6001</v>
      </c>
      <c r="B415" s="257" t="s">
        <v>6083</v>
      </c>
      <c r="C415" s="258" t="s">
        <v>6092</v>
      </c>
      <c r="D415" s="261" t="s">
        <v>6093</v>
      </c>
      <c r="E415" s="262" t="s">
        <v>5287</v>
      </c>
      <c r="F415" s="265" t="s">
        <v>6008</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6001</v>
      </c>
      <c r="B416" s="257" t="s">
        <v>6083</v>
      </c>
      <c r="C416" s="258" t="s">
        <v>6094</v>
      </c>
      <c r="D416" s="261" t="s">
        <v>6095</v>
      </c>
      <c r="E416" s="262" t="s">
        <v>5287</v>
      </c>
      <c r="F416" s="265" t="s">
        <v>6096</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6001</v>
      </c>
      <c r="B417" s="257" t="s">
        <v>6083</v>
      </c>
      <c r="C417" s="258" t="s">
        <v>6097</v>
      </c>
      <c r="D417" s="261" t="s">
        <v>6098</v>
      </c>
      <c r="E417" s="262" t="s">
        <v>5287</v>
      </c>
      <c r="F417" s="265" t="s">
        <v>6096</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6001</v>
      </c>
      <c r="B418" s="257" t="s">
        <v>6083</v>
      </c>
      <c r="C418" s="258" t="s">
        <v>6099</v>
      </c>
      <c r="D418" s="261" t="s">
        <v>6100</v>
      </c>
      <c r="E418" s="262" t="s">
        <v>5537</v>
      </c>
      <c r="F418" s="265" t="s">
        <v>6096</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6001</v>
      </c>
      <c r="B419" s="257" t="s">
        <v>6083</v>
      </c>
      <c r="C419" s="258" t="s">
        <v>6101</v>
      </c>
      <c r="D419" s="261" t="s">
        <v>6102</v>
      </c>
      <c r="E419" s="262" t="s">
        <v>5287</v>
      </c>
      <c r="F419" s="265" t="s">
        <v>6096</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6001</v>
      </c>
      <c r="B420" s="257" t="s">
        <v>6083</v>
      </c>
      <c r="C420" s="258" t="s">
        <v>6103</v>
      </c>
      <c r="D420" s="261" t="s">
        <v>6104</v>
      </c>
      <c r="E420" s="262" t="s">
        <v>5537</v>
      </c>
      <c r="F420" s="265" t="s">
        <v>6096</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6001</v>
      </c>
      <c r="B421" s="257" t="s">
        <v>6083</v>
      </c>
      <c r="C421" s="258" t="s">
        <v>6105</v>
      </c>
      <c r="D421" s="261" t="s">
        <v>6106</v>
      </c>
      <c r="E421" s="262" t="s">
        <v>5537</v>
      </c>
      <c r="F421" s="265" t="s">
        <v>6096</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6001</v>
      </c>
      <c r="B422" s="257" t="s">
        <v>6083</v>
      </c>
      <c r="C422" s="258" t="s">
        <v>6107</v>
      </c>
      <c r="D422" s="261" t="s">
        <v>6108</v>
      </c>
      <c r="E422" s="262" t="s">
        <v>5287</v>
      </c>
      <c r="F422" s="265" t="s">
        <v>6096</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6001</v>
      </c>
      <c r="B423" s="257" t="s">
        <v>6083</v>
      </c>
      <c r="C423" s="258" t="s">
        <v>6109</v>
      </c>
      <c r="D423" s="261" t="s">
        <v>6110</v>
      </c>
      <c r="E423" s="262" t="s">
        <v>5287</v>
      </c>
      <c r="F423" s="265" t="s">
        <v>6096</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6111</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6111</v>
      </c>
      <c r="B425" s="256" t="s">
        <v>6112</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6111</v>
      </c>
      <c r="B426" s="257" t="s">
        <v>6112</v>
      </c>
      <c r="C426" s="258" t="s">
        <v>6113</v>
      </c>
      <c r="D426" s="261" t="s">
        <v>6114</v>
      </c>
      <c r="E426" s="262" t="s">
        <v>5258</v>
      </c>
      <c r="F426" s="265" t="s">
        <v>6075</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6111</v>
      </c>
      <c r="B427" s="257" t="s">
        <v>6112</v>
      </c>
      <c r="C427" s="258" t="s">
        <v>6115</v>
      </c>
      <c r="D427" s="261" t="s">
        <v>6116</v>
      </c>
      <c r="E427" s="262" t="s">
        <v>5258</v>
      </c>
      <c r="F427" s="265" t="s">
        <v>6075</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6111</v>
      </c>
      <c r="B428" s="257" t="s">
        <v>6112</v>
      </c>
      <c r="C428" s="258" t="s">
        <v>6117</v>
      </c>
      <c r="D428" s="261" t="s">
        <v>6118</v>
      </c>
      <c r="E428" s="262" t="s">
        <v>5537</v>
      </c>
      <c r="F428" s="265" t="s">
        <v>6075</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6111</v>
      </c>
      <c r="B429" s="257" t="s">
        <v>6112</v>
      </c>
      <c r="C429" s="258" t="s">
        <v>6119</v>
      </c>
      <c r="D429" s="261" t="s">
        <v>6120</v>
      </c>
      <c r="E429" s="262" t="s">
        <v>5287</v>
      </c>
      <c r="F429" s="265" t="s">
        <v>6075</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6111</v>
      </c>
      <c r="B430" s="257" t="s">
        <v>6112</v>
      </c>
      <c r="C430" s="258" t="s">
        <v>6121</v>
      </c>
      <c r="D430" s="261" t="s">
        <v>6122</v>
      </c>
      <c r="E430" s="262" t="s">
        <v>5287</v>
      </c>
      <c r="F430" s="265" t="s">
        <v>6075</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6111</v>
      </c>
      <c r="B431" s="257" t="s">
        <v>6112</v>
      </c>
      <c r="C431" s="258" t="s">
        <v>6123</v>
      </c>
      <c r="D431" s="261" t="s">
        <v>6124</v>
      </c>
      <c r="E431" s="262" t="s">
        <v>5537</v>
      </c>
      <c r="F431" s="265" t="s">
        <v>6075</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6111</v>
      </c>
      <c r="B432" s="257" t="s">
        <v>6112</v>
      </c>
      <c r="C432" s="258" t="s">
        <v>6125</v>
      </c>
      <c r="D432" s="261" t="s">
        <v>6126</v>
      </c>
      <c r="E432" s="262" t="s">
        <v>5537</v>
      </c>
      <c r="F432" s="265" t="s">
        <v>6075</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6111</v>
      </c>
      <c r="B433" s="257" t="s">
        <v>6112</v>
      </c>
      <c r="C433" s="258" t="s">
        <v>6127</v>
      </c>
      <c r="D433" s="261" t="s">
        <v>6128</v>
      </c>
      <c r="E433" s="262" t="s">
        <v>5354</v>
      </c>
      <c r="F433" s="265" t="s">
        <v>6075</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6111</v>
      </c>
      <c r="B434" s="257" t="s">
        <v>6112</v>
      </c>
      <c r="C434" s="258" t="s">
        <v>6129</v>
      </c>
      <c r="D434" s="261" t="s">
        <v>6130</v>
      </c>
      <c r="E434" s="262" t="s">
        <v>5354</v>
      </c>
      <c r="F434" s="265" t="s">
        <v>6075</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6111</v>
      </c>
      <c r="B435" s="257" t="s">
        <v>6112</v>
      </c>
      <c r="C435" s="258" t="s">
        <v>6131</v>
      </c>
      <c r="D435" s="261" t="s">
        <v>6132</v>
      </c>
      <c r="E435" s="262" t="s">
        <v>5287</v>
      </c>
      <c r="F435" s="265" t="s">
        <v>6075</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6111</v>
      </c>
      <c r="B436" s="257" t="s">
        <v>6112</v>
      </c>
      <c r="C436" s="258" t="s">
        <v>6133</v>
      </c>
      <c r="D436" s="261" t="s">
        <v>6134</v>
      </c>
      <c r="E436" s="262" t="s">
        <v>5354</v>
      </c>
      <c r="F436" s="265" t="s">
        <v>6075</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6111</v>
      </c>
      <c r="B437" s="257" t="s">
        <v>6112</v>
      </c>
      <c r="C437" s="258" t="s">
        <v>6135</v>
      </c>
      <c r="D437" s="261" t="s">
        <v>6136</v>
      </c>
      <c r="E437" s="262" t="s">
        <v>5287</v>
      </c>
      <c r="F437" s="265" t="s">
        <v>6075</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6111</v>
      </c>
      <c r="B438" s="256" t="s">
        <v>6137</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6111</v>
      </c>
      <c r="B439" s="257" t="s">
        <v>6137</v>
      </c>
      <c r="C439" s="258" t="s">
        <v>6138</v>
      </c>
      <c r="D439" s="261" t="s">
        <v>6139</v>
      </c>
      <c r="E439" s="262" t="s">
        <v>5258</v>
      </c>
      <c r="F439" s="265" t="s">
        <v>6140</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6111</v>
      </c>
      <c r="B440" s="257" t="s">
        <v>6137</v>
      </c>
      <c r="C440" s="258" t="s">
        <v>6141</v>
      </c>
      <c r="D440" s="261" t="s">
        <v>6142</v>
      </c>
      <c r="E440" s="262" t="s">
        <v>5258</v>
      </c>
      <c r="F440" s="265" t="s">
        <v>6140</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6111</v>
      </c>
      <c r="B441" s="257" t="s">
        <v>6137</v>
      </c>
      <c r="C441" s="258" t="s">
        <v>6143</v>
      </c>
      <c r="D441" s="261" t="s">
        <v>6144</v>
      </c>
      <c r="E441" s="262" t="s">
        <v>5258</v>
      </c>
      <c r="F441" s="265" t="s">
        <v>6140</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6111</v>
      </c>
      <c r="B442" s="257" t="s">
        <v>6137</v>
      </c>
      <c r="C442" s="258" t="s">
        <v>6145</v>
      </c>
      <c r="D442" s="261" t="s">
        <v>6146</v>
      </c>
      <c r="E442" s="262" t="s">
        <v>5258</v>
      </c>
      <c r="F442" s="265" t="s">
        <v>6140</v>
      </c>
      <c r="G442" s="268">
        <f>IF(COUNTIF(H442:AU442,"&lt;&gt;")=0,"",SUMPRODUCT(((Recommendations[ImplStatus]="Implemented")+(Recommendations[ImplStatus]="Compensated"))*ISNUMBER(MATCH(Recommendations[Id],H442:AU442,0)))/COUNTIF(H442:AU442,"&lt;&gt;"))</f>
        <v>0</v>
      </c>
      <c r="H442" s="269" t="s">
        <v>262</v>
      </c>
      <c r="I442" s="269" t="s">
        <v>266</v>
      </c>
      <c r="J442" s="269" t="s">
        <v>270</v>
      </c>
      <c r="K442" s="269" t="s">
        <v>274</v>
      </c>
      <c r="L442" s="269" t="s">
        <v>278</v>
      </c>
      <c r="M442" s="269" t="s">
        <v>327</v>
      </c>
      <c r="N442" s="269" t="s">
        <v>331</v>
      </c>
      <c r="O442" s="269" t="s">
        <v>335</v>
      </c>
      <c r="P442" s="269" t="s">
        <v>339</v>
      </c>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6111</v>
      </c>
      <c r="B443" s="257" t="s">
        <v>6137</v>
      </c>
      <c r="C443" s="258" t="s">
        <v>6147</v>
      </c>
      <c r="D443" s="261" t="s">
        <v>6148</v>
      </c>
      <c r="E443" s="262" t="s">
        <v>5287</v>
      </c>
      <c r="F443" s="265" t="s">
        <v>6140</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6111</v>
      </c>
      <c r="B444" s="257" t="s">
        <v>6137</v>
      </c>
      <c r="C444" s="258" t="s">
        <v>6149</v>
      </c>
      <c r="D444" s="261" t="s">
        <v>6150</v>
      </c>
      <c r="E444" s="262" t="s">
        <v>5287</v>
      </c>
      <c r="F444" s="265" t="s">
        <v>6140</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6111</v>
      </c>
      <c r="B445" s="257" t="s">
        <v>6137</v>
      </c>
      <c r="C445" s="258" t="s">
        <v>6151</v>
      </c>
      <c r="D445" s="261" t="s">
        <v>6152</v>
      </c>
      <c r="E445" s="262" t="s">
        <v>5287</v>
      </c>
      <c r="F445" s="265" t="s">
        <v>6140</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6111</v>
      </c>
      <c r="B446" s="257" t="s">
        <v>6137</v>
      </c>
      <c r="C446" s="258" t="s">
        <v>6153</v>
      </c>
      <c r="D446" s="261" t="s">
        <v>6154</v>
      </c>
      <c r="E446" s="262" t="s">
        <v>5402</v>
      </c>
      <c r="F446" s="265" t="s">
        <v>6140</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6111</v>
      </c>
      <c r="B447" s="257" t="s">
        <v>6137</v>
      </c>
      <c r="C447" s="258" t="s">
        <v>6155</v>
      </c>
      <c r="D447" s="261" t="s">
        <v>6156</v>
      </c>
      <c r="E447" s="262" t="s">
        <v>5287</v>
      </c>
      <c r="F447" s="265" t="s">
        <v>6140</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6111</v>
      </c>
      <c r="B448" s="257" t="s">
        <v>6137</v>
      </c>
      <c r="C448" s="258" t="s">
        <v>6157</v>
      </c>
      <c r="D448" s="261" t="s">
        <v>6158</v>
      </c>
      <c r="E448" s="262" t="s">
        <v>5402</v>
      </c>
      <c r="F448" s="265" t="s">
        <v>6140</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6111</v>
      </c>
      <c r="B449" s="257" t="s">
        <v>6137</v>
      </c>
      <c r="C449" s="258" t="s">
        <v>6159</v>
      </c>
      <c r="D449" s="261" t="s">
        <v>6160</v>
      </c>
      <c r="E449" s="262" t="s">
        <v>5402</v>
      </c>
      <c r="F449" s="265" t="s">
        <v>6140</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6161</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6161</v>
      </c>
      <c r="B451" s="256" t="s">
        <v>6162</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6161</v>
      </c>
      <c r="B452" s="257" t="s">
        <v>6162</v>
      </c>
      <c r="C452" s="258" t="s">
        <v>6163</v>
      </c>
      <c r="D452" s="261" t="s">
        <v>6164</v>
      </c>
      <c r="E452" s="262" t="s">
        <v>5258</v>
      </c>
      <c r="F452" s="265" t="s">
        <v>6165</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6161</v>
      </c>
      <c r="B453" s="257" t="s">
        <v>6162</v>
      </c>
      <c r="C453" s="258" t="s">
        <v>6166</v>
      </c>
      <c r="D453" s="261" t="s">
        <v>6167</v>
      </c>
      <c r="E453" s="262" t="s">
        <v>5258</v>
      </c>
      <c r="F453" s="265" t="s">
        <v>6165</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6161</v>
      </c>
      <c r="B454" s="257" t="s">
        <v>6162</v>
      </c>
      <c r="C454" s="258" t="s">
        <v>6168</v>
      </c>
      <c r="D454" s="261" t="s">
        <v>6169</v>
      </c>
      <c r="E454" s="262" t="s">
        <v>5258</v>
      </c>
      <c r="F454" s="265" t="s">
        <v>6165</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6161</v>
      </c>
      <c r="B455" s="257" t="s">
        <v>6162</v>
      </c>
      <c r="C455" s="258" t="s">
        <v>6170</v>
      </c>
      <c r="D455" s="261" t="s">
        <v>6171</v>
      </c>
      <c r="E455" s="262" t="s">
        <v>5258</v>
      </c>
      <c r="F455" s="265" t="s">
        <v>6165</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6161</v>
      </c>
      <c r="B456" s="257" t="s">
        <v>6162</v>
      </c>
      <c r="C456" s="258" t="s">
        <v>6172</v>
      </c>
      <c r="D456" s="261" t="s">
        <v>6173</v>
      </c>
      <c r="E456" s="262" t="s">
        <v>5258</v>
      </c>
      <c r="F456" s="265" t="s">
        <v>6165</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6161</v>
      </c>
      <c r="B457" s="257" t="s">
        <v>6162</v>
      </c>
      <c r="C457" s="258" t="s">
        <v>6174</v>
      </c>
      <c r="D457" s="261" t="s">
        <v>6175</v>
      </c>
      <c r="E457" s="262" t="s">
        <v>5287</v>
      </c>
      <c r="F457" s="265" t="s">
        <v>6165</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6161</v>
      </c>
      <c r="B458" s="257" t="s">
        <v>6162</v>
      </c>
      <c r="C458" s="258" t="s">
        <v>6176</v>
      </c>
      <c r="D458" s="261" t="s">
        <v>6177</v>
      </c>
      <c r="E458" s="262" t="s">
        <v>5287</v>
      </c>
      <c r="F458" s="265" t="s">
        <v>6165</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6161</v>
      </c>
      <c r="B459" s="257" t="s">
        <v>6162</v>
      </c>
      <c r="C459" s="258" t="s">
        <v>6178</v>
      </c>
      <c r="D459" s="261" t="s">
        <v>6179</v>
      </c>
      <c r="E459" s="262" t="s">
        <v>5287</v>
      </c>
      <c r="F459" s="265" t="s">
        <v>6165</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6161</v>
      </c>
      <c r="B460" s="257" t="s">
        <v>6162</v>
      </c>
      <c r="C460" s="258" t="s">
        <v>6180</v>
      </c>
      <c r="D460" s="261" t="s">
        <v>6181</v>
      </c>
      <c r="E460" s="262" t="s">
        <v>5287</v>
      </c>
      <c r="F460" s="265" t="s">
        <v>6165</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6161</v>
      </c>
      <c r="B461" s="257" t="s">
        <v>6162</v>
      </c>
      <c r="C461" s="258" t="s">
        <v>6182</v>
      </c>
      <c r="D461" s="261" t="s">
        <v>6183</v>
      </c>
      <c r="E461" s="262" t="s">
        <v>5287</v>
      </c>
      <c r="F461" s="265" t="s">
        <v>6165</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6161</v>
      </c>
      <c r="B462" s="257" t="s">
        <v>6162</v>
      </c>
      <c r="C462" s="258" t="s">
        <v>6184</v>
      </c>
      <c r="D462" s="261" t="s">
        <v>6185</v>
      </c>
      <c r="E462" s="262" t="s">
        <v>5287</v>
      </c>
      <c r="F462" s="265" t="s">
        <v>6165</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6161</v>
      </c>
      <c r="B463" s="257" t="s">
        <v>6162</v>
      </c>
      <c r="C463" s="258" t="s">
        <v>6186</v>
      </c>
      <c r="D463" s="261" t="s">
        <v>6187</v>
      </c>
      <c r="E463" s="262" t="s">
        <v>5287</v>
      </c>
      <c r="F463" s="265" t="s">
        <v>6165</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6161</v>
      </c>
      <c r="B464" s="257" t="s">
        <v>6162</v>
      </c>
      <c r="C464" s="258" t="s">
        <v>6188</v>
      </c>
      <c r="D464" s="261" t="s">
        <v>6189</v>
      </c>
      <c r="E464" s="262" t="s">
        <v>5287</v>
      </c>
      <c r="F464" s="265" t="s">
        <v>6165</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6161</v>
      </c>
      <c r="B465" s="257" t="s">
        <v>6162</v>
      </c>
      <c r="C465" s="258" t="s">
        <v>6190</v>
      </c>
      <c r="D465" s="261" t="s">
        <v>6191</v>
      </c>
      <c r="E465" s="262" t="s">
        <v>5287</v>
      </c>
      <c r="F465" s="265" t="s">
        <v>6165</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6161</v>
      </c>
      <c r="B466" s="256" t="s">
        <v>6192</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6161</v>
      </c>
      <c r="B467" s="257" t="s">
        <v>6192</v>
      </c>
      <c r="C467" s="258" t="s">
        <v>6193</v>
      </c>
      <c r="D467" s="261" t="s">
        <v>6194</v>
      </c>
      <c r="E467" s="262" t="s">
        <v>5258</v>
      </c>
      <c r="F467" s="265" t="s">
        <v>5397</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6161</v>
      </c>
      <c r="B468" s="257" t="s">
        <v>6192</v>
      </c>
      <c r="C468" s="258" t="s">
        <v>6195</v>
      </c>
      <c r="D468" s="261" t="s">
        <v>6196</v>
      </c>
      <c r="E468" s="262" t="s">
        <v>5258</v>
      </c>
      <c r="F468" s="265" t="s">
        <v>5397</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6161</v>
      </c>
      <c r="B469" s="257" t="s">
        <v>6192</v>
      </c>
      <c r="C469" s="258" t="s">
        <v>6197</v>
      </c>
      <c r="D469" s="261" t="s">
        <v>6198</v>
      </c>
      <c r="E469" s="262" t="s">
        <v>5258</v>
      </c>
      <c r="F469" s="265" t="s">
        <v>5397</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6161</v>
      </c>
      <c r="B470" s="257" t="s">
        <v>6192</v>
      </c>
      <c r="C470" s="258" t="s">
        <v>6199</v>
      </c>
      <c r="D470" s="261" t="s">
        <v>6200</v>
      </c>
      <c r="E470" s="262" t="s">
        <v>5354</v>
      </c>
      <c r="F470" s="265" t="s">
        <v>5766</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6161</v>
      </c>
      <c r="B471" s="257" t="s">
        <v>6192</v>
      </c>
      <c r="C471" s="258" t="s">
        <v>6201</v>
      </c>
      <c r="D471" s="261" t="s">
        <v>6202</v>
      </c>
      <c r="E471" s="262" t="s">
        <v>5354</v>
      </c>
      <c r="F471" s="265" t="s">
        <v>5766</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6161</v>
      </c>
      <c r="B472" s="257" t="s">
        <v>6192</v>
      </c>
      <c r="C472" s="258" t="s">
        <v>6203</v>
      </c>
      <c r="D472" s="261" t="s">
        <v>6204</v>
      </c>
      <c r="E472" s="262" t="s">
        <v>5258</v>
      </c>
      <c r="F472" s="265" t="s">
        <v>5766</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6161</v>
      </c>
      <c r="B473" s="257" t="s">
        <v>6192</v>
      </c>
      <c r="C473" s="258" t="s">
        <v>6205</v>
      </c>
      <c r="D473" s="261" t="s">
        <v>6206</v>
      </c>
      <c r="E473" s="262" t="s">
        <v>5258</v>
      </c>
      <c r="F473" s="265" t="s">
        <v>5705</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6161</v>
      </c>
      <c r="B474" s="257" t="s">
        <v>6192</v>
      </c>
      <c r="C474" s="258" t="s">
        <v>6207</v>
      </c>
      <c r="D474" s="261" t="s">
        <v>6208</v>
      </c>
      <c r="E474" s="262" t="s">
        <v>5287</v>
      </c>
      <c r="F474" s="265" t="s">
        <v>5705</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6161</v>
      </c>
      <c r="B475" s="257" t="s">
        <v>6192</v>
      </c>
      <c r="C475" s="258" t="s">
        <v>6209</v>
      </c>
      <c r="D475" s="261" t="s">
        <v>6210</v>
      </c>
      <c r="E475" s="262" t="s">
        <v>5287</v>
      </c>
      <c r="F475" s="265" t="s">
        <v>5705</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6161</v>
      </c>
      <c r="B476" s="257" t="s">
        <v>6192</v>
      </c>
      <c r="C476" s="258" t="s">
        <v>6211</v>
      </c>
      <c r="D476" s="261" t="s">
        <v>6212</v>
      </c>
      <c r="E476" s="262" t="s">
        <v>5287</v>
      </c>
      <c r="F476" s="265" t="s">
        <v>5705</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6161</v>
      </c>
      <c r="B477" s="257" t="s">
        <v>6192</v>
      </c>
      <c r="C477" s="258" t="s">
        <v>6213</v>
      </c>
      <c r="D477" s="261" t="s">
        <v>6214</v>
      </c>
      <c r="E477" s="262" t="s">
        <v>5287</v>
      </c>
      <c r="F477" s="265" t="s">
        <v>5705</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6161</v>
      </c>
      <c r="B478" s="257" t="s">
        <v>6192</v>
      </c>
      <c r="C478" s="258" t="s">
        <v>6215</v>
      </c>
      <c r="D478" s="261" t="s">
        <v>6216</v>
      </c>
      <c r="E478" s="262" t="s">
        <v>5287</v>
      </c>
      <c r="F478" s="265" t="s">
        <v>5766</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6161</v>
      </c>
      <c r="B479" s="257" t="s">
        <v>6192</v>
      </c>
      <c r="C479" s="258" t="s">
        <v>6217</v>
      </c>
      <c r="D479" s="261" t="s">
        <v>6218</v>
      </c>
      <c r="E479" s="262" t="s">
        <v>5402</v>
      </c>
      <c r="F479" s="265" t="s">
        <v>5766</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6161</v>
      </c>
      <c r="B480" s="257" t="s">
        <v>6192</v>
      </c>
      <c r="C480" s="258" t="s">
        <v>6219</v>
      </c>
      <c r="D480" s="261" t="s">
        <v>6220</v>
      </c>
      <c r="E480" s="262" t="s">
        <v>5402</v>
      </c>
      <c r="F480" s="265" t="s">
        <v>5766</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6161</v>
      </c>
      <c r="B481" s="270" t="s">
        <v>6192</v>
      </c>
      <c r="C481" s="271" t="s">
        <v>6221</v>
      </c>
      <c r="D481" s="272" t="s">
        <v>6222</v>
      </c>
      <c r="E481" s="273" t="s">
        <v>5402</v>
      </c>
      <c r="F481" s="274" t="s">
        <v>5397</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523</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IFERROR(INDEX('Recommendations'!$G$2:$G$113, MATCH(H2,'Recommendations'!$A$2:$A$113,0))="Implemented", FALSE))</xm:f>
            <x14:dxf>
              <font>
                <color rgb="FF000000"/>
              </font>
              <fill>
                <patternFill>
                  <bgColor rgb="FF3C7D22"/>
                </patternFill>
              </fill>
            </x14:dxf>
          </x14:cfRule>
          <x14:cfRule type="expression" priority="2" id="{00000000-000E-0000-0B00-000002000000}">
            <xm:f>AND(H2&lt;&gt;"", IFERROR(INDEX('Recommendations'!$G$2:$G$113, MATCH(H2,'Recommendations'!$A$2:$A$113,0))="Compensated", FALSE))</xm:f>
            <x14:dxf>
              <font>
                <color rgb="FF000000"/>
              </font>
              <fill>
                <patternFill>
                  <bgColor rgb="FFC6E0B4"/>
                </patternFill>
              </fill>
            </x14:dxf>
          </x14:cfRule>
          <x14:cfRule type="expression" priority="3" id="{00000000-000E-0000-0B00-000003000000}">
            <xm:f>AND(H2&lt;&gt;"", IFERROR(INDEX('Recommendations'!$G$2:$G$113, MATCH(H2,'Recommendations'!$A$2:$A$113,0))="Testing", FALSE))</xm:f>
            <x14:dxf>
              <font>
                <color rgb="FF000000"/>
              </font>
              <fill>
                <patternFill>
                  <bgColor rgb="FFFFC000"/>
                </patternFill>
              </fill>
            </x14:dxf>
          </x14:cfRule>
          <x14:cfRule type="expression" priority="4" id="{00000000-000E-0000-0B00-000004000000}">
            <xm:f>AND(H2&lt;&gt;"", IFERROR(INDEX('Recommendations'!$G$2:$G$113, MATCH(H2,'Recommendations'!$A$2:$A$113,0))="Failed", FALSE))</xm:f>
            <x14:dxf>
              <font>
                <color rgb="FF000000"/>
              </font>
              <fill>
                <patternFill>
                  <bgColor rgb="FFD82891"/>
                </patternFill>
              </fill>
            </x14:dxf>
          </x14:cfRule>
          <x14:cfRule type="expression" priority="5" id="{00000000-000E-0000-0B00-000005000000}">
            <xm:f>AND(H2&lt;&gt;"", IFERROR(INDEX('Recommendations'!$G$2:$G$113, MATCH(H2,'Recommendations'!$A$2:$A$113,0))="Risk Accepted", FALSE))</xm:f>
            <x14:dxf>
              <font>
                <color rgb="FF000000"/>
              </font>
              <fill>
                <patternFill>
                  <bgColor rgb="FFD9D9D9"/>
                </patternFill>
              </fill>
            </x14:dxf>
          </x14:cfRule>
          <x14:cfRule type="expression" priority="6" id="{00000000-000E-0000-0B00-000006000000}">
            <xm:f>AND(H2&lt;&gt;"", IFERROR(INDEX('Recommendations'!$G$2:$G$113, MATCH(H2,'Recommendations'!$A$2:$A$113,0))="N/A",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603</v>
      </c>
      <c r="C2" s="290"/>
      <c r="D2" s="290"/>
      <c r="E2" s="290"/>
      <c r="F2" s="290"/>
      <c r="G2" s="290"/>
      <c r="H2" s="290"/>
      <c r="I2" s="290"/>
    </row>
    <row r="4" spans="2:15" ht="18.5" x14ac:dyDescent="0.45">
      <c r="B4" s="39" t="s">
        <v>604</v>
      </c>
    </row>
    <row r="5" spans="2:15" x14ac:dyDescent="0.35">
      <c r="B5" s="41" t="s">
        <v>19</v>
      </c>
      <c r="C5" s="41" t="s">
        <v>605</v>
      </c>
      <c r="D5" s="41" t="s">
        <v>606</v>
      </c>
      <c r="F5" s="291" t="s">
        <v>607</v>
      </c>
      <c r="G5" s="291"/>
      <c r="H5" s="291"/>
      <c r="I5" s="292" t="s">
        <v>608</v>
      </c>
      <c r="J5" s="292"/>
      <c r="K5" s="292"/>
      <c r="L5" s="292"/>
      <c r="M5" s="292"/>
      <c r="N5" s="292"/>
      <c r="O5" s="292"/>
    </row>
    <row r="6" spans="2:15" x14ac:dyDescent="0.35">
      <c r="B6" s="47" t="s">
        <v>609</v>
      </c>
      <c r="C6" s="48">
        <v>112</v>
      </c>
      <c r="D6" s="49" t="s">
        <v>19</v>
      </c>
      <c r="F6" s="291" t="s">
        <v>610</v>
      </c>
      <c r="G6" s="291"/>
      <c r="H6" s="291"/>
      <c r="I6" s="293" t="s">
        <v>611</v>
      </c>
      <c r="J6" s="293"/>
      <c r="K6" s="293"/>
      <c r="L6" s="293"/>
      <c r="M6" s="293"/>
      <c r="N6" s="293"/>
      <c r="O6" s="293"/>
    </row>
    <row r="7" spans="2:15" x14ac:dyDescent="0.35">
      <c r="B7" s="50" t="s">
        <v>612</v>
      </c>
      <c r="C7" s="51">
        <f>C6-C8-C9</f>
        <v>112</v>
      </c>
      <c r="D7" s="52">
        <f>IF(C6&gt;0,C7/C6,0)</f>
        <v>1</v>
      </c>
      <c r="F7" s="291" t="s">
        <v>613</v>
      </c>
      <c r="G7" s="291"/>
      <c r="H7" s="291"/>
      <c r="I7" s="293" t="s">
        <v>611</v>
      </c>
      <c r="J7" s="293"/>
      <c r="K7" s="293"/>
      <c r="L7" s="293"/>
      <c r="M7" s="293"/>
      <c r="N7" s="293"/>
      <c r="O7" s="293"/>
    </row>
    <row r="8" spans="2:15" x14ac:dyDescent="0.35">
      <c r="B8" s="43" t="s">
        <v>614</v>
      </c>
      <c r="C8" s="44">
        <f>COUNTIF('Recommendations'!G:G,"Risk Accepted")</f>
        <v>0</v>
      </c>
      <c r="D8" s="45">
        <f>IF(C6&gt;0,C8/C6,0)</f>
        <v>0</v>
      </c>
      <c r="F8" s="291" t="s">
        <v>615</v>
      </c>
      <c r="G8" s="291"/>
      <c r="H8" s="291"/>
      <c r="I8" s="293" t="s">
        <v>611</v>
      </c>
      <c r="J8" s="293"/>
      <c r="K8" s="293"/>
      <c r="L8" s="293"/>
      <c r="M8" s="293"/>
      <c r="N8" s="293"/>
      <c r="O8" s="293"/>
    </row>
    <row r="9" spans="2:15" x14ac:dyDescent="0.35">
      <c r="B9" s="43" t="s">
        <v>616</v>
      </c>
      <c r="C9" s="44">
        <f>COUNTIF('Recommendations'!G:G,"N/A")</f>
        <v>0</v>
      </c>
      <c r="D9" s="45">
        <f>IF(C6&gt;0,C9/C6,0)</f>
        <v>0</v>
      </c>
      <c r="F9" s="291" t="s">
        <v>617</v>
      </c>
      <c r="G9" s="291"/>
      <c r="H9" s="291"/>
      <c r="I9" s="293" t="s">
        <v>611</v>
      </c>
      <c r="J9" s="293"/>
      <c r="K9" s="293"/>
      <c r="L9" s="293"/>
      <c r="M9" s="293"/>
      <c r="N9" s="293"/>
      <c r="O9" s="293"/>
    </row>
    <row r="12" spans="2:15" ht="18.5" x14ac:dyDescent="0.45">
      <c r="B12" s="39" t="s">
        <v>618</v>
      </c>
    </row>
    <row r="14" spans="2:15" x14ac:dyDescent="0.35">
      <c r="B14" s="53" t="s">
        <v>619</v>
      </c>
    </row>
    <row r="15" spans="2:15" x14ac:dyDescent="0.35">
      <c r="B15" s="41" t="s">
        <v>19</v>
      </c>
      <c r="C15" s="41" t="s">
        <v>620</v>
      </c>
      <c r="D15" s="41" t="s">
        <v>621</v>
      </c>
      <c r="E15" s="41" t="s">
        <v>622</v>
      </c>
      <c r="F15" s="41" t="s">
        <v>623</v>
      </c>
    </row>
    <row r="16" spans="2:15" x14ac:dyDescent="0.35">
      <c r="B16" s="43" t="s">
        <v>624</v>
      </c>
      <c r="C16" s="44">
        <f>COUNTIF('Recommendations'!L:L,"Resolved")</f>
        <v>0</v>
      </c>
      <c r="D16" s="44">
        <f>COUNTIF('Recommendations'!L:L,"Testing")</f>
        <v>0</v>
      </c>
      <c r="E16" s="44">
        <f>COUNTIF('Recommendations'!L:L,"Outstanding")</f>
        <v>112</v>
      </c>
      <c r="F16" s="44">
        <f>SUM(C16:E16)</f>
        <v>112</v>
      </c>
    </row>
    <row r="18" spans="2:6" x14ac:dyDescent="0.35">
      <c r="B18" s="53" t="s">
        <v>625</v>
      </c>
    </row>
    <row r="19" spans="2:6" x14ac:dyDescent="0.35">
      <c r="B19" s="54" t="s">
        <v>19</v>
      </c>
      <c r="C19" s="54" t="s">
        <v>620</v>
      </c>
      <c r="D19" s="54" t="s">
        <v>621</v>
      </c>
      <c r="E19" s="54" t="s">
        <v>622</v>
      </c>
      <c r="F19" s="54" t="s">
        <v>19</v>
      </c>
    </row>
    <row r="20" spans="2:6" x14ac:dyDescent="0.35">
      <c r="B20" s="43" t="s">
        <v>624</v>
      </c>
      <c r="C20" s="45">
        <f>IF(F16&gt;0, C16/F16, 0)</f>
        <v>0</v>
      </c>
      <c r="D20" s="45">
        <f>IF(F16&gt;0, D16/F16, 0)</f>
        <v>0</v>
      </c>
      <c r="E20" s="45">
        <f>IF(F16&gt;0, E16/F16, 0)</f>
        <v>1</v>
      </c>
      <c r="F20" s="46" t="s">
        <v>19</v>
      </c>
    </row>
    <row r="25" spans="2:6" ht="18.5" x14ac:dyDescent="0.45">
      <c r="B25" s="39" t="s">
        <v>626</v>
      </c>
    </row>
    <row r="27" spans="2:6" x14ac:dyDescent="0.35">
      <c r="B27" s="53" t="s">
        <v>619</v>
      </c>
    </row>
    <row r="28" spans="2:6" x14ac:dyDescent="0.35">
      <c r="B28" s="41" t="s">
        <v>5</v>
      </c>
      <c r="C28" s="41" t="s">
        <v>620</v>
      </c>
      <c r="D28" s="41" t="s">
        <v>621</v>
      </c>
      <c r="E28" s="41" t="s">
        <v>622</v>
      </c>
      <c r="F28" s="41" t="s">
        <v>623</v>
      </c>
    </row>
    <row r="29" spans="2:6" x14ac:dyDescent="0.35">
      <c r="B29" s="43" t="s">
        <v>627</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628</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629</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630</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631</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112</v>
      </c>
      <c r="F34" s="44">
        <f t="shared" si="0"/>
        <v>112</v>
      </c>
    </row>
    <row r="36" spans="2:6" x14ac:dyDescent="0.35">
      <c r="B36" s="53" t="s">
        <v>625</v>
      </c>
    </row>
    <row r="37" spans="2:6" x14ac:dyDescent="0.35">
      <c r="B37" s="54" t="s">
        <v>5</v>
      </c>
      <c r="C37" s="54" t="s">
        <v>620</v>
      </c>
      <c r="D37" s="54" t="s">
        <v>621</v>
      </c>
      <c r="E37" s="54" t="s">
        <v>622</v>
      </c>
      <c r="F37" s="54" t="s">
        <v>19</v>
      </c>
    </row>
    <row r="38" spans="2:6" x14ac:dyDescent="0.35">
      <c r="B38" s="43" t="s">
        <v>627</v>
      </c>
      <c r="C38" s="45">
        <f t="shared" ref="C38:C43" si="1">IF(F29&gt;0, C29/F29, 0)</f>
        <v>0</v>
      </c>
      <c r="D38" s="45">
        <f t="shared" ref="D38:D43" si="2">IF(F29&gt;0, D29/F29, 0)</f>
        <v>0</v>
      </c>
      <c r="E38" s="45">
        <f t="shared" ref="E38:E43" si="3">IF(F29&gt;0, E29/F29, 0)</f>
        <v>0</v>
      </c>
      <c r="F38" s="46" t="s">
        <v>19</v>
      </c>
    </row>
    <row r="39" spans="2:6" x14ac:dyDescent="0.35">
      <c r="B39" s="43" t="s">
        <v>628</v>
      </c>
      <c r="C39" s="45">
        <f t="shared" si="1"/>
        <v>0</v>
      </c>
      <c r="D39" s="45">
        <f t="shared" si="2"/>
        <v>0</v>
      </c>
      <c r="E39" s="45">
        <f t="shared" si="3"/>
        <v>0</v>
      </c>
      <c r="F39" s="46" t="s">
        <v>19</v>
      </c>
    </row>
    <row r="40" spans="2:6" x14ac:dyDescent="0.35">
      <c r="B40" s="43" t="s">
        <v>629</v>
      </c>
      <c r="C40" s="45">
        <f t="shared" si="1"/>
        <v>0</v>
      </c>
      <c r="D40" s="45">
        <f t="shared" si="2"/>
        <v>0</v>
      </c>
      <c r="E40" s="45">
        <f t="shared" si="3"/>
        <v>0</v>
      </c>
      <c r="F40" s="46" t="s">
        <v>19</v>
      </c>
    </row>
    <row r="41" spans="2:6" x14ac:dyDescent="0.35">
      <c r="B41" s="43" t="s">
        <v>630</v>
      </c>
      <c r="C41" s="45">
        <f t="shared" si="1"/>
        <v>0</v>
      </c>
      <c r="D41" s="45">
        <f t="shared" si="2"/>
        <v>0</v>
      </c>
      <c r="E41" s="45">
        <f t="shared" si="3"/>
        <v>0</v>
      </c>
      <c r="F41" s="46" t="s">
        <v>19</v>
      </c>
    </row>
    <row r="42" spans="2:6" x14ac:dyDescent="0.35">
      <c r="B42" s="43" t="s">
        <v>631</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632</v>
      </c>
    </row>
    <row r="50" spans="2:6" x14ac:dyDescent="0.35">
      <c r="B50" s="53" t="s">
        <v>619</v>
      </c>
    </row>
    <row r="51" spans="2:6" x14ac:dyDescent="0.35">
      <c r="B51" s="41" t="s">
        <v>2</v>
      </c>
      <c r="C51" s="41" t="s">
        <v>620</v>
      </c>
      <c r="D51" s="41" t="s">
        <v>621</v>
      </c>
      <c r="E51" s="41" t="s">
        <v>622</v>
      </c>
      <c r="F51" s="41" t="s">
        <v>623</v>
      </c>
    </row>
    <row r="52" spans="2:6" x14ac:dyDescent="0.35">
      <c r="B52" s="43" t="s">
        <v>67</v>
      </c>
      <c r="C52" s="44">
        <f>COUNTIFS('Recommendations'!C:C,"CAT I (High)",'Recommendations'!L:L,"=Resolved")</f>
        <v>0</v>
      </c>
      <c r="D52" s="44">
        <f>COUNTIFS('Recommendations'!C:C,"=CAT I (High)",'Recommendations'!L:L,"=Testing")</f>
        <v>0</v>
      </c>
      <c r="E52" s="44">
        <f>COUNTIFS('Recommendations'!C:C,"=CAT I (High)",'Recommendations'!L:L,"=Outstanding")</f>
        <v>15</v>
      </c>
      <c r="F52" s="44">
        <f>SUM(C52:E52)</f>
        <v>15</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85</v>
      </c>
      <c r="F53" s="44">
        <f>SUM(C53:E53)</f>
        <v>85</v>
      </c>
    </row>
    <row r="54" spans="2:6" x14ac:dyDescent="0.35">
      <c r="B54" s="43" t="s">
        <v>42</v>
      </c>
      <c r="C54" s="44">
        <f>COUNTIFS('Recommendations'!C:C,"CAT III (Low)",'Recommendations'!L:L,"=Resolved")</f>
        <v>0</v>
      </c>
      <c r="D54" s="44">
        <f>COUNTIFS('Recommendations'!C:C,"=CAT III (Low)",'Recommendations'!L:L,"=Testing")</f>
        <v>0</v>
      </c>
      <c r="E54" s="44">
        <f>COUNTIFS('Recommendations'!C:C,"=CAT III (Low)",'Recommendations'!L:L,"=Outstanding")</f>
        <v>12</v>
      </c>
      <c r="F54" s="44">
        <f>SUM(C54:E54)</f>
        <v>12</v>
      </c>
    </row>
    <row r="56" spans="2:6" x14ac:dyDescent="0.35">
      <c r="B56" s="53" t="s">
        <v>625</v>
      </c>
    </row>
    <row r="57" spans="2:6" x14ac:dyDescent="0.35">
      <c r="B57" s="54" t="s">
        <v>2</v>
      </c>
      <c r="C57" s="54" t="s">
        <v>620</v>
      </c>
      <c r="D57" s="54" t="s">
        <v>621</v>
      </c>
      <c r="E57" s="54" t="s">
        <v>622</v>
      </c>
      <c r="F57" s="54" t="s">
        <v>19</v>
      </c>
    </row>
    <row r="58" spans="2:6" x14ac:dyDescent="0.35">
      <c r="B58" s="43" t="s">
        <v>67</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42</v>
      </c>
      <c r="C60" s="45">
        <f>IF(F54&gt;0, C54/F54, 0)</f>
        <v>0</v>
      </c>
      <c r="D60" s="45">
        <f>IF(F54&gt;0, D54/F54, 0)</f>
        <v>0</v>
      </c>
      <c r="E60" s="45">
        <f>IF(F54&gt;0, E54/F54, 0)</f>
        <v>1</v>
      </c>
      <c r="F60" s="46" t="s">
        <v>19</v>
      </c>
    </row>
    <row r="65" spans="2:6" ht="18.5" x14ac:dyDescent="0.45">
      <c r="B65" s="39" t="s">
        <v>633</v>
      </c>
    </row>
    <row r="67" spans="2:6" x14ac:dyDescent="0.35">
      <c r="B67" s="53" t="s">
        <v>619</v>
      </c>
    </row>
    <row r="68" spans="2:6" x14ac:dyDescent="0.35">
      <c r="B68" s="41" t="s">
        <v>3</v>
      </c>
      <c r="C68" s="41" t="s">
        <v>620</v>
      </c>
      <c r="D68" s="41" t="s">
        <v>621</v>
      </c>
      <c r="E68" s="41" t="s">
        <v>622</v>
      </c>
      <c r="F68" s="41" t="s">
        <v>623</v>
      </c>
    </row>
    <row r="69" spans="2:6" x14ac:dyDescent="0.35">
      <c r="B69" s="43" t="s">
        <v>634</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635</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636</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637</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112</v>
      </c>
      <c r="F73" s="44">
        <f>SUM(C73:E73)</f>
        <v>112</v>
      </c>
    </row>
    <row r="75" spans="2:6" x14ac:dyDescent="0.35">
      <c r="B75" s="53" t="s">
        <v>625</v>
      </c>
    </row>
    <row r="76" spans="2:6" x14ac:dyDescent="0.35">
      <c r="B76" s="54" t="s">
        <v>3</v>
      </c>
      <c r="C76" s="54" t="s">
        <v>620</v>
      </c>
      <c r="D76" s="54" t="s">
        <v>621</v>
      </c>
      <c r="E76" s="54" t="s">
        <v>622</v>
      </c>
      <c r="F76" s="54" t="s">
        <v>19</v>
      </c>
    </row>
    <row r="77" spans="2:6" x14ac:dyDescent="0.35">
      <c r="B77" s="43" t="s">
        <v>634</v>
      </c>
      <c r="C77" s="45">
        <f>IF(F69&gt;0, C69/F69, 0)</f>
        <v>0</v>
      </c>
      <c r="D77" s="45">
        <f>IF(F69&gt;0, D69/F69, 0)</f>
        <v>0</v>
      </c>
      <c r="E77" s="45">
        <f>IF(F69&gt;0, E69/F69, 0)</f>
        <v>0</v>
      </c>
      <c r="F77" s="46" t="s">
        <v>19</v>
      </c>
    </row>
    <row r="78" spans="2:6" x14ac:dyDescent="0.35">
      <c r="B78" s="43" t="s">
        <v>635</v>
      </c>
      <c r="C78" s="45">
        <f>IF(F70&gt;0, C70/F70, 0)</f>
        <v>0</v>
      </c>
      <c r="D78" s="45">
        <f>IF(F70&gt;0, D70/F70, 0)</f>
        <v>0</v>
      </c>
      <c r="E78" s="45">
        <f>IF(F70&gt;0, E70/F70, 0)</f>
        <v>0</v>
      </c>
      <c r="F78" s="46" t="s">
        <v>19</v>
      </c>
    </row>
    <row r="79" spans="2:6" x14ac:dyDescent="0.35">
      <c r="B79" s="43" t="s">
        <v>636</v>
      </c>
      <c r="C79" s="45">
        <f>IF(F71&gt;0, C71/F71, 0)</f>
        <v>0</v>
      </c>
      <c r="D79" s="45">
        <f>IF(F71&gt;0, D71/F71, 0)</f>
        <v>0</v>
      </c>
      <c r="E79" s="45">
        <f>IF(F71&gt;0, E71/F71, 0)</f>
        <v>0</v>
      </c>
      <c r="F79" s="46" t="s">
        <v>19</v>
      </c>
    </row>
    <row r="80" spans="2:6" x14ac:dyDescent="0.35">
      <c r="B80" s="43" t="s">
        <v>637</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638</v>
      </c>
    </row>
    <row r="88" spans="2:6" x14ac:dyDescent="0.35">
      <c r="B88" s="53" t="s">
        <v>619</v>
      </c>
    </row>
    <row r="89" spans="2:6" x14ac:dyDescent="0.35">
      <c r="B89" s="41" t="s">
        <v>639</v>
      </c>
      <c r="C89" s="41" t="s">
        <v>620</v>
      </c>
      <c r="D89" s="41" t="s">
        <v>621</v>
      </c>
      <c r="E89" s="41" t="s">
        <v>622</v>
      </c>
      <c r="F89" s="41" t="s">
        <v>623</v>
      </c>
    </row>
    <row r="90" spans="2:6" x14ac:dyDescent="0.35">
      <c r="B90" s="43" t="s">
        <v>640</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641</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642</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112</v>
      </c>
      <c r="F93" s="44">
        <f>SUM(C93:E93)</f>
        <v>112</v>
      </c>
    </row>
    <row r="95" spans="2:6" x14ac:dyDescent="0.35">
      <c r="B95" s="53" t="s">
        <v>625</v>
      </c>
    </row>
    <row r="96" spans="2:6" x14ac:dyDescent="0.35">
      <c r="B96" s="54" t="s">
        <v>639</v>
      </c>
      <c r="C96" s="54" t="s">
        <v>620</v>
      </c>
      <c r="D96" s="54" t="s">
        <v>621</v>
      </c>
      <c r="E96" s="54" t="s">
        <v>622</v>
      </c>
      <c r="F96" s="54" t="s">
        <v>19</v>
      </c>
    </row>
    <row r="97" spans="2:15" x14ac:dyDescent="0.35">
      <c r="B97" s="43" t="s">
        <v>640</v>
      </c>
      <c r="C97" s="45">
        <f>IF(F90&gt;0, C90/F90, 0)</f>
        <v>0</v>
      </c>
      <c r="D97" s="45">
        <f>IF(F90&gt;0, D90/F90, 0)</f>
        <v>0</v>
      </c>
      <c r="E97" s="45">
        <f>IF(F90&gt;0, E90/F90, 0)</f>
        <v>0</v>
      </c>
      <c r="F97" s="46" t="s">
        <v>19</v>
      </c>
    </row>
    <row r="98" spans="2:15" x14ac:dyDescent="0.35">
      <c r="B98" s="43" t="s">
        <v>641</v>
      </c>
      <c r="C98" s="45">
        <f>IF(F91&gt;0, C91/F91, 0)</f>
        <v>0</v>
      </c>
      <c r="D98" s="45">
        <f>IF(F91&gt;0, D91/F91, 0)</f>
        <v>0</v>
      </c>
      <c r="E98" s="45">
        <f>IF(F91&gt;0, E91/F91, 0)</f>
        <v>0</v>
      </c>
      <c r="F98" s="46" t="s">
        <v>19</v>
      </c>
    </row>
    <row r="99" spans="2:15" x14ac:dyDescent="0.35">
      <c r="B99" s="43" t="s">
        <v>642</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643</v>
      </c>
      <c r="J105" s="39" t="s">
        <v>644</v>
      </c>
    </row>
    <row r="106" spans="2:15" x14ac:dyDescent="0.35">
      <c r="B106" s="41" t="s">
        <v>5</v>
      </c>
      <c r="C106" s="294" t="s">
        <v>645</v>
      </c>
      <c r="D106" s="294"/>
      <c r="E106" s="41" t="s">
        <v>612</v>
      </c>
      <c r="F106" s="41" t="s">
        <v>620</v>
      </c>
      <c r="G106" s="294" t="s">
        <v>646</v>
      </c>
      <c r="H106" s="294"/>
      <c r="J106" s="41" t="s">
        <v>5</v>
      </c>
      <c r="K106" s="41" t="s">
        <v>634</v>
      </c>
      <c r="L106" s="41" t="s">
        <v>635</v>
      </c>
      <c r="M106" s="41" t="s">
        <v>636</v>
      </c>
      <c r="N106" s="41" t="s">
        <v>637</v>
      </c>
      <c r="O106" s="41" t="s">
        <v>16</v>
      </c>
    </row>
    <row r="107" spans="2:15" x14ac:dyDescent="0.35">
      <c r="B107" s="47" t="s">
        <v>627</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627</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628</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628</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629</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629</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630</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630</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631</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631</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112</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112</v>
      </c>
    </row>
    <row r="119" spans="2:24" ht="21" x14ac:dyDescent="0.5">
      <c r="B119" s="39" t="s">
        <v>647</v>
      </c>
      <c r="P119" s="56" t="s">
        <v>648</v>
      </c>
    </row>
    <row r="121" spans="2:24" ht="60" customHeight="1" x14ac:dyDescent="0.35">
      <c r="B121" s="297" t="s">
        <v>649</v>
      </c>
      <c r="C121" s="290"/>
      <c r="D121" s="290"/>
      <c r="E121" s="290"/>
      <c r="F121" s="290"/>
      <c r="P121" s="297" t="s">
        <v>650</v>
      </c>
      <c r="Q121" s="290"/>
      <c r="R121" s="290"/>
      <c r="S121" s="290"/>
      <c r="T121" s="290"/>
      <c r="U121" s="290"/>
      <c r="V121" s="290"/>
      <c r="W121" s="290"/>
    </row>
    <row r="123" spans="2:24" ht="30" customHeight="1" x14ac:dyDescent="0.35">
      <c r="P123" s="57" t="s">
        <v>651</v>
      </c>
      <c r="Q123" s="58">
        <f>C16</f>
        <v>0</v>
      </c>
      <c r="R123" s="59"/>
      <c r="S123" s="58">
        <f>C69</f>
        <v>0</v>
      </c>
      <c r="T123" s="59"/>
      <c r="U123" s="58">
        <f>C70</f>
        <v>0</v>
      </c>
      <c r="V123" s="59"/>
      <c r="W123" s="58">
        <f>C71</f>
        <v>0</v>
      </c>
      <c r="X123" s="59"/>
    </row>
    <row r="124" spans="2:24" ht="35" customHeight="1" x14ac:dyDescent="0.35">
      <c r="P124" s="60" t="s">
        <v>652</v>
      </c>
      <c r="Q124" s="60" t="s">
        <v>653</v>
      </c>
      <c r="R124" s="60" t="s">
        <v>654</v>
      </c>
      <c r="S124" s="60" t="s">
        <v>655</v>
      </c>
      <c r="T124" s="60" t="s">
        <v>656</v>
      </c>
      <c r="U124" s="60" t="s">
        <v>657</v>
      </c>
      <c r="V124" s="60" t="s">
        <v>658</v>
      </c>
      <c r="W124" s="60" t="s">
        <v>659</v>
      </c>
      <c r="X124" s="60" t="s">
        <v>660</v>
      </c>
    </row>
    <row r="125" spans="2:24" x14ac:dyDescent="0.35">
      <c r="O125" s="61" t="s">
        <v>661</v>
      </c>
      <c r="P125" s="62" t="s">
        <v>662</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663</v>
      </c>
      <c r="P160" s="56" t="s">
        <v>664</v>
      </c>
    </row>
    <row r="162" spans="2:22" ht="45" customHeight="1" x14ac:dyDescent="0.35">
      <c r="B162" s="297" t="s">
        <v>665</v>
      </c>
      <c r="C162" s="290"/>
      <c r="D162" s="290"/>
      <c r="E162" s="290"/>
      <c r="F162" s="290"/>
      <c r="P162" s="297" t="s">
        <v>666</v>
      </c>
      <c r="Q162" s="290"/>
      <c r="R162" s="290"/>
      <c r="S162" s="290"/>
      <c r="T162" s="290"/>
      <c r="U162" s="290"/>
    </row>
    <row r="163" spans="2:22" ht="35" customHeight="1" x14ac:dyDescent="0.35">
      <c r="P163" s="294" t="s">
        <v>667</v>
      </c>
      <c r="Q163" s="294"/>
      <c r="R163" s="294" t="s">
        <v>668</v>
      </c>
      <c r="S163" s="294"/>
      <c r="T163" s="294"/>
    </row>
    <row r="164" spans="2:22" ht="30" customHeight="1" x14ac:dyDescent="0.35">
      <c r="P164" s="298">
        <v>0</v>
      </c>
      <c r="Q164" s="299"/>
      <c r="R164" s="300" t="s">
        <v>669</v>
      </c>
      <c r="S164" s="301"/>
      <c r="T164" s="301"/>
    </row>
    <row r="167" spans="2:22" ht="25" customHeight="1" x14ac:dyDescent="0.35">
      <c r="P167" s="65" t="s">
        <v>652</v>
      </c>
      <c r="Q167" s="65" t="s">
        <v>670</v>
      </c>
      <c r="R167" s="65" t="s">
        <v>671</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523</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13"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21</v>
      </c>
      <c r="K3" s="1" t="s">
        <v>26</v>
      </c>
      <c r="L3" s="3" t="str">
        <f t="shared" si="0"/>
        <v>Outstanding</v>
      </c>
      <c r="M3" s="11" t="s">
        <v>19</v>
      </c>
    </row>
    <row r="4" spans="1:13" ht="60" customHeight="1" x14ac:dyDescent="0.35">
      <c r="A4" s="9" t="s">
        <v>27</v>
      </c>
      <c r="B4" s="1" t="s">
        <v>28</v>
      </c>
      <c r="C4" s="2" t="s">
        <v>15</v>
      </c>
      <c r="D4" s="3" t="s">
        <v>16</v>
      </c>
      <c r="E4" s="3" t="s">
        <v>17</v>
      </c>
      <c r="F4" s="3" t="s">
        <v>18</v>
      </c>
      <c r="G4" s="3" t="s">
        <v>19</v>
      </c>
      <c r="H4" s="4" t="s">
        <v>19</v>
      </c>
      <c r="I4" s="1" t="s">
        <v>25</v>
      </c>
      <c r="J4" s="1" t="s">
        <v>29</v>
      </c>
      <c r="K4" s="1" t="s">
        <v>30</v>
      </c>
      <c r="L4" s="3" t="str">
        <f t="shared" si="0"/>
        <v>Outstanding</v>
      </c>
      <c r="M4" s="11" t="s">
        <v>19</v>
      </c>
    </row>
    <row r="5" spans="1:13" ht="60" customHeight="1" x14ac:dyDescent="0.35">
      <c r="A5" s="9" t="s">
        <v>31</v>
      </c>
      <c r="B5" s="1" t="s">
        <v>32</v>
      </c>
      <c r="C5" s="2" t="s">
        <v>15</v>
      </c>
      <c r="D5" s="3" t="s">
        <v>16</v>
      </c>
      <c r="E5" s="3" t="s">
        <v>17</v>
      </c>
      <c r="F5" s="3" t="s">
        <v>18</v>
      </c>
      <c r="G5" s="3" t="s">
        <v>19</v>
      </c>
      <c r="H5" s="4" t="s">
        <v>19</v>
      </c>
      <c r="I5" s="1" t="s">
        <v>25</v>
      </c>
      <c r="J5" s="1" t="s">
        <v>33</v>
      </c>
      <c r="K5" s="1" t="s">
        <v>34</v>
      </c>
      <c r="L5" s="3" t="str">
        <f t="shared" si="0"/>
        <v>Outstanding</v>
      </c>
      <c r="M5" s="11" t="s">
        <v>19</v>
      </c>
    </row>
    <row r="6" spans="1:13" ht="60" customHeight="1" x14ac:dyDescent="0.35">
      <c r="A6" s="9" t="s">
        <v>35</v>
      </c>
      <c r="B6" s="1" t="s">
        <v>36</v>
      </c>
      <c r="C6" s="2" t="s">
        <v>15</v>
      </c>
      <c r="D6" s="3" t="s">
        <v>16</v>
      </c>
      <c r="E6" s="3" t="s">
        <v>17</v>
      </c>
      <c r="F6" s="3" t="s">
        <v>18</v>
      </c>
      <c r="G6" s="3" t="s">
        <v>19</v>
      </c>
      <c r="H6" s="4" t="s">
        <v>19</v>
      </c>
      <c r="I6" s="1" t="s">
        <v>37</v>
      </c>
      <c r="J6" s="1" t="s">
        <v>38</v>
      </c>
      <c r="K6" s="1" t="s">
        <v>39</v>
      </c>
      <c r="L6" s="3" t="str">
        <f t="shared" si="0"/>
        <v>Outstanding</v>
      </c>
      <c r="M6" s="11" t="s">
        <v>19</v>
      </c>
    </row>
    <row r="7" spans="1:13" ht="60" customHeight="1" x14ac:dyDescent="0.35">
      <c r="A7" s="9" t="s">
        <v>40</v>
      </c>
      <c r="B7" s="1" t="s">
        <v>41</v>
      </c>
      <c r="C7" s="2" t="s">
        <v>42</v>
      </c>
      <c r="D7" s="3" t="s">
        <v>16</v>
      </c>
      <c r="E7" s="3" t="s">
        <v>17</v>
      </c>
      <c r="F7" s="3" t="s">
        <v>18</v>
      </c>
      <c r="G7" s="3" t="s">
        <v>19</v>
      </c>
      <c r="H7" s="4" t="s">
        <v>19</v>
      </c>
      <c r="I7" s="1" t="s">
        <v>25</v>
      </c>
      <c r="J7" s="1" t="s">
        <v>43</v>
      </c>
      <c r="K7" s="1" t="s">
        <v>44</v>
      </c>
      <c r="L7" s="3" t="str">
        <f t="shared" si="0"/>
        <v>Outstanding</v>
      </c>
      <c r="M7" s="11" t="s">
        <v>19</v>
      </c>
    </row>
    <row r="8" spans="1:13" ht="60" customHeight="1" x14ac:dyDescent="0.35">
      <c r="A8" s="9" t="s">
        <v>45</v>
      </c>
      <c r="B8" s="1" t="s">
        <v>46</v>
      </c>
      <c r="C8" s="2" t="s">
        <v>15</v>
      </c>
      <c r="D8" s="3" t="s">
        <v>16</v>
      </c>
      <c r="E8" s="3" t="s">
        <v>17</v>
      </c>
      <c r="F8" s="3" t="s">
        <v>18</v>
      </c>
      <c r="G8" s="3" t="s">
        <v>19</v>
      </c>
      <c r="H8" s="4" t="s">
        <v>19</v>
      </c>
      <c r="I8" s="1" t="s">
        <v>47</v>
      </c>
      <c r="J8" s="1" t="s">
        <v>48</v>
      </c>
      <c r="K8" s="1" t="s">
        <v>49</v>
      </c>
      <c r="L8" s="3" t="str">
        <f t="shared" si="0"/>
        <v>Outstanding</v>
      </c>
      <c r="M8" s="11" t="s">
        <v>19</v>
      </c>
    </row>
    <row r="9" spans="1:13" ht="60" customHeight="1" x14ac:dyDescent="0.35">
      <c r="A9" s="9" t="s">
        <v>50</v>
      </c>
      <c r="B9" s="1" t="s">
        <v>51</v>
      </c>
      <c r="C9" s="2" t="s">
        <v>15</v>
      </c>
      <c r="D9" s="3" t="s">
        <v>16</v>
      </c>
      <c r="E9" s="3" t="s">
        <v>17</v>
      </c>
      <c r="F9" s="3" t="s">
        <v>18</v>
      </c>
      <c r="G9" s="3" t="s">
        <v>19</v>
      </c>
      <c r="H9" s="4" t="s">
        <v>19</v>
      </c>
      <c r="I9" s="1" t="s">
        <v>52</v>
      </c>
      <c r="J9" s="1" t="s">
        <v>53</v>
      </c>
      <c r="K9" s="1" t="s">
        <v>54</v>
      </c>
      <c r="L9" s="3" t="str">
        <f t="shared" si="0"/>
        <v>Outstanding</v>
      </c>
      <c r="M9" s="11" t="s">
        <v>19</v>
      </c>
    </row>
    <row r="10" spans="1:13" ht="60" customHeight="1" x14ac:dyDescent="0.35">
      <c r="A10" s="9" t="s">
        <v>55</v>
      </c>
      <c r="B10" s="1" t="s">
        <v>56</v>
      </c>
      <c r="C10" s="2" t="s">
        <v>15</v>
      </c>
      <c r="D10" s="3" t="s">
        <v>16</v>
      </c>
      <c r="E10" s="3" t="s">
        <v>17</v>
      </c>
      <c r="F10" s="3" t="s">
        <v>18</v>
      </c>
      <c r="G10" s="3" t="s">
        <v>19</v>
      </c>
      <c r="H10" s="4" t="s">
        <v>19</v>
      </c>
      <c r="I10" s="1" t="s">
        <v>57</v>
      </c>
      <c r="J10" s="1" t="s">
        <v>58</v>
      </c>
      <c r="K10" s="1" t="s">
        <v>59</v>
      </c>
      <c r="L10" s="3" t="str">
        <f t="shared" si="0"/>
        <v>Outstanding</v>
      </c>
      <c r="M10" s="11" t="s">
        <v>19</v>
      </c>
    </row>
    <row r="11" spans="1:13" ht="60" customHeight="1" x14ac:dyDescent="0.35">
      <c r="A11" s="9" t="s">
        <v>60</v>
      </c>
      <c r="B11" s="1" t="s">
        <v>61</v>
      </c>
      <c r="C11" s="2" t="s">
        <v>15</v>
      </c>
      <c r="D11" s="3" t="s">
        <v>16</v>
      </c>
      <c r="E11" s="3" t="s">
        <v>17</v>
      </c>
      <c r="F11" s="3" t="s">
        <v>18</v>
      </c>
      <c r="G11" s="3" t="s">
        <v>19</v>
      </c>
      <c r="H11" s="4" t="s">
        <v>19</v>
      </c>
      <c r="I11" s="1" t="s">
        <v>62</v>
      </c>
      <c r="J11" s="1" t="s">
        <v>63</v>
      </c>
      <c r="K11" s="1" t="s">
        <v>64</v>
      </c>
      <c r="L11" s="3" t="str">
        <f t="shared" si="0"/>
        <v>Outstanding</v>
      </c>
      <c r="M11" s="11" t="s">
        <v>19</v>
      </c>
    </row>
    <row r="12" spans="1:13" ht="60" customHeight="1" x14ac:dyDescent="0.35">
      <c r="A12" s="9" t="s">
        <v>65</v>
      </c>
      <c r="B12" s="1" t="s">
        <v>66</v>
      </c>
      <c r="C12" s="2" t="s">
        <v>67</v>
      </c>
      <c r="D12" s="3" t="s">
        <v>16</v>
      </c>
      <c r="E12" s="3" t="s">
        <v>17</v>
      </c>
      <c r="F12" s="3" t="s">
        <v>18</v>
      </c>
      <c r="G12" s="3" t="s">
        <v>19</v>
      </c>
      <c r="H12" s="4" t="s">
        <v>19</v>
      </c>
      <c r="I12" s="1" t="s">
        <v>68</v>
      </c>
      <c r="J12" s="1" t="s">
        <v>69</v>
      </c>
      <c r="K12" s="1" t="s">
        <v>70</v>
      </c>
      <c r="L12" s="3" t="str">
        <f t="shared" si="0"/>
        <v>Outstanding</v>
      </c>
      <c r="M12" s="11" t="s">
        <v>19</v>
      </c>
    </row>
    <row r="13" spans="1:13" ht="60" customHeight="1" x14ac:dyDescent="0.35">
      <c r="A13" s="9" t="s">
        <v>71</v>
      </c>
      <c r="B13" s="1" t="s">
        <v>72</v>
      </c>
      <c r="C13" s="2" t="s">
        <v>15</v>
      </c>
      <c r="D13" s="3" t="s">
        <v>16</v>
      </c>
      <c r="E13" s="3" t="s">
        <v>17</v>
      </c>
      <c r="F13" s="3" t="s">
        <v>18</v>
      </c>
      <c r="G13" s="3" t="s">
        <v>19</v>
      </c>
      <c r="H13" s="4" t="s">
        <v>19</v>
      </c>
      <c r="I13" s="1" t="s">
        <v>73</v>
      </c>
      <c r="J13" s="1" t="s">
        <v>74</v>
      </c>
      <c r="K13" s="1" t="s">
        <v>75</v>
      </c>
      <c r="L13" s="3" t="str">
        <f t="shared" si="0"/>
        <v>Outstanding</v>
      </c>
      <c r="M13" s="11" t="s">
        <v>19</v>
      </c>
    </row>
    <row r="14" spans="1:13" ht="60" customHeight="1" x14ac:dyDescent="0.35">
      <c r="A14" s="9" t="s">
        <v>76</v>
      </c>
      <c r="B14" s="1" t="s">
        <v>77</v>
      </c>
      <c r="C14" s="2" t="s">
        <v>15</v>
      </c>
      <c r="D14" s="3" t="s">
        <v>16</v>
      </c>
      <c r="E14" s="3" t="s">
        <v>17</v>
      </c>
      <c r="F14" s="3" t="s">
        <v>18</v>
      </c>
      <c r="G14" s="3" t="s">
        <v>19</v>
      </c>
      <c r="H14" s="4" t="s">
        <v>19</v>
      </c>
      <c r="I14" s="1" t="s">
        <v>78</v>
      </c>
      <c r="J14" s="1" t="s">
        <v>79</v>
      </c>
      <c r="K14" s="1" t="s">
        <v>80</v>
      </c>
      <c r="L14" s="3" t="str">
        <f t="shared" si="0"/>
        <v>Outstanding</v>
      </c>
      <c r="M14" s="11" t="s">
        <v>19</v>
      </c>
    </row>
    <row r="15" spans="1:13" ht="60" customHeight="1" x14ac:dyDescent="0.35">
      <c r="A15" s="9" t="s">
        <v>81</v>
      </c>
      <c r="B15" s="1" t="s">
        <v>82</v>
      </c>
      <c r="C15" s="2" t="s">
        <v>15</v>
      </c>
      <c r="D15" s="3" t="s">
        <v>16</v>
      </c>
      <c r="E15" s="3" t="s">
        <v>17</v>
      </c>
      <c r="F15" s="3" t="s">
        <v>18</v>
      </c>
      <c r="G15" s="3" t="s">
        <v>19</v>
      </c>
      <c r="H15" s="4" t="s">
        <v>19</v>
      </c>
      <c r="I15" s="1" t="s">
        <v>83</v>
      </c>
      <c r="J15" s="1" t="s">
        <v>84</v>
      </c>
      <c r="K15" s="1" t="s">
        <v>85</v>
      </c>
      <c r="L15" s="3" t="str">
        <f t="shared" si="0"/>
        <v>Outstanding</v>
      </c>
      <c r="M15" s="11" t="s">
        <v>19</v>
      </c>
    </row>
    <row r="16" spans="1:13" ht="60" customHeight="1" x14ac:dyDescent="0.35">
      <c r="A16" s="9" t="s">
        <v>86</v>
      </c>
      <c r="B16" s="1" t="s">
        <v>87</v>
      </c>
      <c r="C16" s="2" t="s">
        <v>15</v>
      </c>
      <c r="D16" s="3" t="s">
        <v>16</v>
      </c>
      <c r="E16" s="3" t="s">
        <v>17</v>
      </c>
      <c r="F16" s="3" t="s">
        <v>18</v>
      </c>
      <c r="G16" s="3" t="s">
        <v>19</v>
      </c>
      <c r="H16" s="4" t="s">
        <v>19</v>
      </c>
      <c r="I16" s="1" t="s">
        <v>88</v>
      </c>
      <c r="J16" s="1" t="s">
        <v>89</v>
      </c>
      <c r="K16" s="1" t="s">
        <v>90</v>
      </c>
      <c r="L16" s="3" t="str">
        <f t="shared" si="0"/>
        <v>Outstanding</v>
      </c>
      <c r="M16" s="11" t="s">
        <v>19</v>
      </c>
    </row>
    <row r="17" spans="1:13" ht="60" customHeight="1" x14ac:dyDescent="0.35">
      <c r="A17" s="9" t="s">
        <v>91</v>
      </c>
      <c r="B17" s="1" t="s">
        <v>92</v>
      </c>
      <c r="C17" s="2" t="s">
        <v>15</v>
      </c>
      <c r="D17" s="3" t="s">
        <v>16</v>
      </c>
      <c r="E17" s="3" t="s">
        <v>17</v>
      </c>
      <c r="F17" s="3" t="s">
        <v>18</v>
      </c>
      <c r="G17" s="3" t="s">
        <v>19</v>
      </c>
      <c r="H17" s="4" t="s">
        <v>19</v>
      </c>
      <c r="I17" s="1" t="s">
        <v>93</v>
      </c>
      <c r="J17" s="1" t="s">
        <v>94</v>
      </c>
      <c r="K17" s="1" t="s">
        <v>95</v>
      </c>
      <c r="L17" s="3" t="str">
        <f t="shared" si="0"/>
        <v>Outstanding</v>
      </c>
      <c r="M17" s="11" t="s">
        <v>19</v>
      </c>
    </row>
    <row r="18" spans="1:13" ht="60" customHeight="1" x14ac:dyDescent="0.35">
      <c r="A18" s="9" t="s">
        <v>96</v>
      </c>
      <c r="B18" s="1" t="s">
        <v>97</v>
      </c>
      <c r="C18" s="2" t="s">
        <v>15</v>
      </c>
      <c r="D18" s="3" t="s">
        <v>16</v>
      </c>
      <c r="E18" s="3" t="s">
        <v>17</v>
      </c>
      <c r="F18" s="3" t="s">
        <v>18</v>
      </c>
      <c r="G18" s="3" t="s">
        <v>19</v>
      </c>
      <c r="H18" s="4" t="s">
        <v>19</v>
      </c>
      <c r="I18" s="1" t="s">
        <v>98</v>
      </c>
      <c r="J18" s="1" t="s">
        <v>99</v>
      </c>
      <c r="K18" s="1" t="s">
        <v>100</v>
      </c>
      <c r="L18" s="3" t="str">
        <f t="shared" si="0"/>
        <v>Outstanding</v>
      </c>
      <c r="M18" s="11" t="s">
        <v>19</v>
      </c>
    </row>
    <row r="19" spans="1:13" ht="60" customHeight="1" x14ac:dyDescent="0.35">
      <c r="A19" s="9" t="s">
        <v>101</v>
      </c>
      <c r="B19" s="1" t="s">
        <v>102</v>
      </c>
      <c r="C19" s="2" t="s">
        <v>15</v>
      </c>
      <c r="D19" s="3" t="s">
        <v>16</v>
      </c>
      <c r="E19" s="3" t="s">
        <v>17</v>
      </c>
      <c r="F19" s="3" t="s">
        <v>18</v>
      </c>
      <c r="G19" s="3" t="s">
        <v>19</v>
      </c>
      <c r="H19" s="4" t="s">
        <v>19</v>
      </c>
      <c r="I19" s="1" t="s">
        <v>103</v>
      </c>
      <c r="J19" s="1" t="s">
        <v>104</v>
      </c>
      <c r="K19" s="1" t="s">
        <v>105</v>
      </c>
      <c r="L19" s="3" t="str">
        <f t="shared" si="0"/>
        <v>Outstanding</v>
      </c>
      <c r="M19" s="11" t="s">
        <v>19</v>
      </c>
    </row>
    <row r="20" spans="1:13" ht="60" customHeight="1" x14ac:dyDescent="0.35">
      <c r="A20" s="9" t="s">
        <v>106</v>
      </c>
      <c r="B20" s="1" t="s">
        <v>107</v>
      </c>
      <c r="C20" s="2" t="s">
        <v>15</v>
      </c>
      <c r="D20" s="3" t="s">
        <v>16</v>
      </c>
      <c r="E20" s="3" t="s">
        <v>17</v>
      </c>
      <c r="F20" s="3" t="s">
        <v>18</v>
      </c>
      <c r="G20" s="3" t="s">
        <v>19</v>
      </c>
      <c r="H20" s="4" t="s">
        <v>19</v>
      </c>
      <c r="I20" s="1" t="s">
        <v>108</v>
      </c>
      <c r="J20" s="1" t="s">
        <v>104</v>
      </c>
      <c r="K20" s="1" t="s">
        <v>109</v>
      </c>
      <c r="L20" s="3" t="str">
        <f t="shared" si="0"/>
        <v>Outstanding</v>
      </c>
      <c r="M20" s="11" t="s">
        <v>19</v>
      </c>
    </row>
    <row r="21" spans="1:13" ht="60" customHeight="1" x14ac:dyDescent="0.35">
      <c r="A21" s="9" t="s">
        <v>110</v>
      </c>
      <c r="B21" s="1" t="s">
        <v>111</v>
      </c>
      <c r="C21" s="2" t="s">
        <v>15</v>
      </c>
      <c r="D21" s="3" t="s">
        <v>16</v>
      </c>
      <c r="E21" s="3" t="s">
        <v>17</v>
      </c>
      <c r="F21" s="3" t="s">
        <v>18</v>
      </c>
      <c r="G21" s="3" t="s">
        <v>19</v>
      </c>
      <c r="H21" s="4" t="s">
        <v>19</v>
      </c>
      <c r="I21" s="1" t="s">
        <v>112</v>
      </c>
      <c r="J21" s="1" t="s">
        <v>113</v>
      </c>
      <c r="K21" s="1" t="s">
        <v>114</v>
      </c>
      <c r="L21" s="3" t="str">
        <f t="shared" si="0"/>
        <v>Outstanding</v>
      </c>
      <c r="M21" s="11" t="s">
        <v>19</v>
      </c>
    </row>
    <row r="22" spans="1:13" ht="60" customHeight="1" x14ac:dyDescent="0.35">
      <c r="A22" s="9" t="s">
        <v>115</v>
      </c>
      <c r="B22" s="1" t="s">
        <v>116</v>
      </c>
      <c r="C22" s="2" t="s">
        <v>15</v>
      </c>
      <c r="D22" s="3" t="s">
        <v>16</v>
      </c>
      <c r="E22" s="3" t="s">
        <v>17</v>
      </c>
      <c r="F22" s="3" t="s">
        <v>18</v>
      </c>
      <c r="G22" s="3" t="s">
        <v>19</v>
      </c>
      <c r="H22" s="4" t="s">
        <v>19</v>
      </c>
      <c r="I22" s="1" t="s">
        <v>117</v>
      </c>
      <c r="J22" s="1" t="s">
        <v>118</v>
      </c>
      <c r="K22" s="1" t="s">
        <v>119</v>
      </c>
      <c r="L22" s="3" t="str">
        <f t="shared" si="0"/>
        <v>Outstanding</v>
      </c>
      <c r="M22" s="11" t="s">
        <v>19</v>
      </c>
    </row>
    <row r="23" spans="1:13" ht="60" customHeight="1" x14ac:dyDescent="0.35">
      <c r="A23" s="9" t="s">
        <v>120</v>
      </c>
      <c r="B23" s="1" t="s">
        <v>121</v>
      </c>
      <c r="C23" s="2" t="s">
        <v>15</v>
      </c>
      <c r="D23" s="3" t="s">
        <v>16</v>
      </c>
      <c r="E23" s="3" t="s">
        <v>17</v>
      </c>
      <c r="F23" s="3" t="s">
        <v>18</v>
      </c>
      <c r="G23" s="3" t="s">
        <v>19</v>
      </c>
      <c r="H23" s="4" t="s">
        <v>19</v>
      </c>
      <c r="I23" s="1" t="s">
        <v>122</v>
      </c>
      <c r="J23" s="1" t="s">
        <v>123</v>
      </c>
      <c r="K23" s="1" t="s">
        <v>124</v>
      </c>
      <c r="L23" s="3" t="str">
        <f t="shared" si="0"/>
        <v>Outstanding</v>
      </c>
      <c r="M23" s="11" t="s">
        <v>19</v>
      </c>
    </row>
    <row r="24" spans="1:13" ht="60" customHeight="1" x14ac:dyDescent="0.35">
      <c r="A24" s="9" t="s">
        <v>125</v>
      </c>
      <c r="B24" s="1" t="s">
        <v>126</v>
      </c>
      <c r="C24" s="2" t="s">
        <v>67</v>
      </c>
      <c r="D24" s="3" t="s">
        <v>16</v>
      </c>
      <c r="E24" s="3" t="s">
        <v>17</v>
      </c>
      <c r="F24" s="3" t="s">
        <v>18</v>
      </c>
      <c r="G24" s="3" t="s">
        <v>19</v>
      </c>
      <c r="H24" s="4" t="s">
        <v>19</v>
      </c>
      <c r="I24" s="1" t="s">
        <v>127</v>
      </c>
      <c r="J24" s="1" t="s">
        <v>128</v>
      </c>
      <c r="K24" s="1" t="s">
        <v>129</v>
      </c>
      <c r="L24" s="3" t="str">
        <f t="shared" si="0"/>
        <v>Outstanding</v>
      </c>
      <c r="M24" s="11" t="s">
        <v>19</v>
      </c>
    </row>
    <row r="25" spans="1:13" ht="60" customHeight="1" x14ac:dyDescent="0.35">
      <c r="A25" s="9" t="s">
        <v>130</v>
      </c>
      <c r="B25" s="1" t="s">
        <v>131</v>
      </c>
      <c r="C25" s="2" t="s">
        <v>67</v>
      </c>
      <c r="D25" s="3" t="s">
        <v>16</v>
      </c>
      <c r="E25" s="3" t="s">
        <v>17</v>
      </c>
      <c r="F25" s="3" t="s">
        <v>18</v>
      </c>
      <c r="G25" s="3" t="s">
        <v>19</v>
      </c>
      <c r="H25" s="4" t="s">
        <v>19</v>
      </c>
      <c r="I25" s="1" t="s">
        <v>132</v>
      </c>
      <c r="J25" s="1" t="s">
        <v>133</v>
      </c>
      <c r="K25" s="1" t="s">
        <v>134</v>
      </c>
      <c r="L25" s="3" t="str">
        <f t="shared" si="0"/>
        <v>Outstanding</v>
      </c>
      <c r="M25" s="11" t="s">
        <v>19</v>
      </c>
    </row>
    <row r="26" spans="1:13" ht="60" customHeight="1" x14ac:dyDescent="0.35">
      <c r="A26" s="9" t="s">
        <v>135</v>
      </c>
      <c r="B26" s="1" t="s">
        <v>136</v>
      </c>
      <c r="C26" s="2" t="s">
        <v>67</v>
      </c>
      <c r="D26" s="3" t="s">
        <v>16</v>
      </c>
      <c r="E26" s="3" t="s">
        <v>17</v>
      </c>
      <c r="F26" s="3" t="s">
        <v>18</v>
      </c>
      <c r="G26" s="3" t="s">
        <v>19</v>
      </c>
      <c r="H26" s="4" t="s">
        <v>19</v>
      </c>
      <c r="I26" s="1" t="s">
        <v>137</v>
      </c>
      <c r="J26" s="1" t="s">
        <v>138</v>
      </c>
      <c r="K26" s="1" t="s">
        <v>139</v>
      </c>
      <c r="L26" s="3" t="str">
        <f t="shared" si="0"/>
        <v>Outstanding</v>
      </c>
      <c r="M26" s="11" t="s">
        <v>19</v>
      </c>
    </row>
    <row r="27" spans="1:13" ht="60" customHeight="1" x14ac:dyDescent="0.35">
      <c r="A27" s="9" t="s">
        <v>140</v>
      </c>
      <c r="B27" s="1" t="s">
        <v>141</v>
      </c>
      <c r="C27" s="2" t="s">
        <v>15</v>
      </c>
      <c r="D27" s="3" t="s">
        <v>16</v>
      </c>
      <c r="E27" s="3" t="s">
        <v>17</v>
      </c>
      <c r="F27" s="3" t="s">
        <v>18</v>
      </c>
      <c r="G27" s="3" t="s">
        <v>19</v>
      </c>
      <c r="H27" s="4" t="s">
        <v>19</v>
      </c>
      <c r="I27" s="1" t="s">
        <v>142</v>
      </c>
      <c r="J27" s="1" t="s">
        <v>143</v>
      </c>
      <c r="K27" s="1" t="s">
        <v>144</v>
      </c>
      <c r="L27" s="3" t="str">
        <f t="shared" si="0"/>
        <v>Outstanding</v>
      </c>
      <c r="M27" s="11" t="s">
        <v>19</v>
      </c>
    </row>
    <row r="28" spans="1:13" ht="60" customHeight="1" x14ac:dyDescent="0.35">
      <c r="A28" s="9" t="s">
        <v>145</v>
      </c>
      <c r="B28" s="1" t="s">
        <v>146</v>
      </c>
      <c r="C28" s="2" t="s">
        <v>15</v>
      </c>
      <c r="D28" s="3" t="s">
        <v>16</v>
      </c>
      <c r="E28" s="3" t="s">
        <v>17</v>
      </c>
      <c r="F28" s="3" t="s">
        <v>18</v>
      </c>
      <c r="G28" s="3" t="s">
        <v>19</v>
      </c>
      <c r="H28" s="4" t="s">
        <v>19</v>
      </c>
      <c r="I28" s="1" t="s">
        <v>147</v>
      </c>
      <c r="J28" s="1" t="s">
        <v>148</v>
      </c>
      <c r="K28" s="1" t="s">
        <v>149</v>
      </c>
      <c r="L28" s="3" t="str">
        <f t="shared" si="0"/>
        <v>Outstanding</v>
      </c>
      <c r="M28" s="11" t="s">
        <v>19</v>
      </c>
    </row>
    <row r="29" spans="1:13" ht="60" customHeight="1" x14ac:dyDescent="0.35">
      <c r="A29" s="9" t="s">
        <v>150</v>
      </c>
      <c r="B29" s="1" t="s">
        <v>151</v>
      </c>
      <c r="C29" s="2" t="s">
        <v>15</v>
      </c>
      <c r="D29" s="3" t="s">
        <v>16</v>
      </c>
      <c r="E29" s="3" t="s">
        <v>17</v>
      </c>
      <c r="F29" s="3" t="s">
        <v>18</v>
      </c>
      <c r="G29" s="3" t="s">
        <v>19</v>
      </c>
      <c r="H29" s="4" t="s">
        <v>19</v>
      </c>
      <c r="I29" s="1" t="s">
        <v>152</v>
      </c>
      <c r="J29" s="1" t="s">
        <v>153</v>
      </c>
      <c r="K29" s="1" t="s">
        <v>154</v>
      </c>
      <c r="L29" s="3" t="str">
        <f t="shared" si="0"/>
        <v>Outstanding</v>
      </c>
      <c r="M29" s="11" t="s">
        <v>19</v>
      </c>
    </row>
    <row r="30" spans="1:13" ht="60" customHeight="1" x14ac:dyDescent="0.35">
      <c r="A30" s="9" t="s">
        <v>155</v>
      </c>
      <c r="B30" s="1" t="s">
        <v>156</v>
      </c>
      <c r="C30" s="2" t="s">
        <v>15</v>
      </c>
      <c r="D30" s="3" t="s">
        <v>16</v>
      </c>
      <c r="E30" s="3" t="s">
        <v>17</v>
      </c>
      <c r="F30" s="3" t="s">
        <v>18</v>
      </c>
      <c r="G30" s="3" t="s">
        <v>19</v>
      </c>
      <c r="H30" s="4" t="s">
        <v>19</v>
      </c>
      <c r="I30" s="1" t="s">
        <v>157</v>
      </c>
      <c r="J30" s="1" t="s">
        <v>158</v>
      </c>
      <c r="K30" s="1" t="s">
        <v>159</v>
      </c>
      <c r="L30" s="3" t="str">
        <f t="shared" si="0"/>
        <v>Outstanding</v>
      </c>
      <c r="M30" s="11" t="s">
        <v>19</v>
      </c>
    </row>
    <row r="31" spans="1:13" ht="60" customHeight="1" x14ac:dyDescent="0.35">
      <c r="A31" s="9" t="s">
        <v>160</v>
      </c>
      <c r="B31" s="1" t="s">
        <v>161</v>
      </c>
      <c r="C31" s="2" t="s">
        <v>15</v>
      </c>
      <c r="D31" s="3" t="s">
        <v>16</v>
      </c>
      <c r="E31" s="3" t="s">
        <v>17</v>
      </c>
      <c r="F31" s="3" t="s">
        <v>18</v>
      </c>
      <c r="G31" s="3" t="s">
        <v>19</v>
      </c>
      <c r="H31" s="4" t="s">
        <v>19</v>
      </c>
      <c r="I31" s="1" t="s">
        <v>162</v>
      </c>
      <c r="J31" s="1" t="s">
        <v>163</v>
      </c>
      <c r="K31" s="1" t="s">
        <v>164</v>
      </c>
      <c r="L31" s="3" t="str">
        <f t="shared" si="0"/>
        <v>Outstanding</v>
      </c>
      <c r="M31" s="11" t="s">
        <v>19</v>
      </c>
    </row>
    <row r="32" spans="1:13" ht="60" customHeight="1" x14ac:dyDescent="0.35">
      <c r="A32" s="9" t="s">
        <v>165</v>
      </c>
      <c r="B32" s="1" t="s">
        <v>166</v>
      </c>
      <c r="C32" s="2" t="s">
        <v>15</v>
      </c>
      <c r="D32" s="3" t="s">
        <v>16</v>
      </c>
      <c r="E32" s="3" t="s">
        <v>17</v>
      </c>
      <c r="F32" s="3" t="s">
        <v>18</v>
      </c>
      <c r="G32" s="3" t="s">
        <v>19</v>
      </c>
      <c r="H32" s="4" t="s">
        <v>19</v>
      </c>
      <c r="I32" s="1" t="s">
        <v>167</v>
      </c>
      <c r="J32" s="1" t="s">
        <v>168</v>
      </c>
      <c r="K32" s="1" t="s">
        <v>169</v>
      </c>
      <c r="L32" s="3" t="str">
        <f t="shared" si="0"/>
        <v>Outstanding</v>
      </c>
      <c r="M32" s="11" t="s">
        <v>19</v>
      </c>
    </row>
    <row r="33" spans="1:13" ht="60" customHeight="1" x14ac:dyDescent="0.35">
      <c r="A33" s="9" t="s">
        <v>170</v>
      </c>
      <c r="B33" s="1" t="s">
        <v>171</v>
      </c>
      <c r="C33" s="2" t="s">
        <v>15</v>
      </c>
      <c r="D33" s="3" t="s">
        <v>16</v>
      </c>
      <c r="E33" s="3" t="s">
        <v>17</v>
      </c>
      <c r="F33" s="3" t="s">
        <v>18</v>
      </c>
      <c r="G33" s="3" t="s">
        <v>19</v>
      </c>
      <c r="H33" s="4" t="s">
        <v>19</v>
      </c>
      <c r="I33" s="1" t="s">
        <v>172</v>
      </c>
      <c r="J33" s="1" t="s">
        <v>173</v>
      </c>
      <c r="K33" s="1" t="s">
        <v>174</v>
      </c>
      <c r="L33" s="3" t="str">
        <f t="shared" si="0"/>
        <v>Outstanding</v>
      </c>
      <c r="M33" s="11" t="s">
        <v>19</v>
      </c>
    </row>
    <row r="34" spans="1:13" ht="60" customHeight="1" x14ac:dyDescent="0.35">
      <c r="A34" s="9" t="s">
        <v>175</v>
      </c>
      <c r="B34" s="1" t="s">
        <v>176</v>
      </c>
      <c r="C34" s="2" t="s">
        <v>15</v>
      </c>
      <c r="D34" s="3" t="s">
        <v>16</v>
      </c>
      <c r="E34" s="3" t="s">
        <v>17</v>
      </c>
      <c r="F34" s="3" t="s">
        <v>18</v>
      </c>
      <c r="G34" s="3" t="s">
        <v>19</v>
      </c>
      <c r="H34" s="4" t="s">
        <v>19</v>
      </c>
      <c r="I34" s="1" t="s">
        <v>177</v>
      </c>
      <c r="J34" s="1" t="s">
        <v>178</v>
      </c>
      <c r="K34" s="1" t="s">
        <v>179</v>
      </c>
      <c r="L34" s="3" t="str">
        <f t="shared" si="0"/>
        <v>Outstanding</v>
      </c>
      <c r="M34" s="11" t="s">
        <v>19</v>
      </c>
    </row>
    <row r="35" spans="1:13" ht="60" customHeight="1" x14ac:dyDescent="0.35">
      <c r="A35" s="9" t="s">
        <v>180</v>
      </c>
      <c r="B35" s="1" t="s">
        <v>181</v>
      </c>
      <c r="C35" s="2" t="s">
        <v>15</v>
      </c>
      <c r="D35" s="3" t="s">
        <v>16</v>
      </c>
      <c r="E35" s="3" t="s">
        <v>17</v>
      </c>
      <c r="F35" s="3" t="s">
        <v>18</v>
      </c>
      <c r="G35" s="3" t="s">
        <v>19</v>
      </c>
      <c r="H35" s="4" t="s">
        <v>19</v>
      </c>
      <c r="I35" s="1" t="s">
        <v>182</v>
      </c>
      <c r="J35" s="1" t="s">
        <v>183</v>
      </c>
      <c r="K35" s="1" t="s">
        <v>184</v>
      </c>
      <c r="L35" s="3" t="str">
        <f t="shared" si="0"/>
        <v>Outstanding</v>
      </c>
      <c r="M35" s="11" t="s">
        <v>19</v>
      </c>
    </row>
    <row r="36" spans="1:13" ht="60" customHeight="1" x14ac:dyDescent="0.35">
      <c r="A36" s="9" t="s">
        <v>185</v>
      </c>
      <c r="B36" s="1" t="s">
        <v>186</v>
      </c>
      <c r="C36" s="2" t="s">
        <v>15</v>
      </c>
      <c r="D36" s="3" t="s">
        <v>16</v>
      </c>
      <c r="E36" s="3" t="s">
        <v>17</v>
      </c>
      <c r="F36" s="3" t="s">
        <v>18</v>
      </c>
      <c r="G36" s="3" t="s">
        <v>19</v>
      </c>
      <c r="H36" s="4" t="s">
        <v>19</v>
      </c>
      <c r="I36" s="1" t="s">
        <v>187</v>
      </c>
      <c r="J36" s="1" t="s">
        <v>188</v>
      </c>
      <c r="K36" s="1" t="s">
        <v>189</v>
      </c>
      <c r="L36" s="3" t="str">
        <f t="shared" si="0"/>
        <v>Outstanding</v>
      </c>
      <c r="M36" s="11" t="s">
        <v>19</v>
      </c>
    </row>
    <row r="37" spans="1:13" ht="60" customHeight="1" x14ac:dyDescent="0.35">
      <c r="A37" s="9" t="s">
        <v>190</v>
      </c>
      <c r="B37" s="1" t="s">
        <v>191</v>
      </c>
      <c r="C37" s="2" t="s">
        <v>15</v>
      </c>
      <c r="D37" s="3" t="s">
        <v>16</v>
      </c>
      <c r="E37" s="3" t="s">
        <v>17</v>
      </c>
      <c r="F37" s="3" t="s">
        <v>18</v>
      </c>
      <c r="G37" s="3" t="s">
        <v>19</v>
      </c>
      <c r="H37" s="4" t="s">
        <v>19</v>
      </c>
      <c r="I37" s="1" t="s">
        <v>192</v>
      </c>
      <c r="J37" s="1" t="s">
        <v>193</v>
      </c>
      <c r="K37" s="1" t="s">
        <v>194</v>
      </c>
      <c r="L37" s="3" t="str">
        <f t="shared" si="0"/>
        <v>Outstanding</v>
      </c>
      <c r="M37" s="11" t="s">
        <v>19</v>
      </c>
    </row>
    <row r="38" spans="1:13" ht="60" customHeight="1" x14ac:dyDescent="0.35">
      <c r="A38" s="9" t="s">
        <v>195</v>
      </c>
      <c r="B38" s="1" t="s">
        <v>196</v>
      </c>
      <c r="C38" s="2" t="s">
        <v>15</v>
      </c>
      <c r="D38" s="3" t="s">
        <v>16</v>
      </c>
      <c r="E38" s="3" t="s">
        <v>17</v>
      </c>
      <c r="F38" s="3" t="s">
        <v>18</v>
      </c>
      <c r="G38" s="3" t="s">
        <v>19</v>
      </c>
      <c r="H38" s="4" t="s">
        <v>19</v>
      </c>
      <c r="I38" s="1" t="s">
        <v>197</v>
      </c>
      <c r="J38" s="1" t="s">
        <v>198</v>
      </c>
      <c r="K38" s="1" t="s">
        <v>199</v>
      </c>
      <c r="L38" s="3" t="str">
        <f t="shared" si="0"/>
        <v>Outstanding</v>
      </c>
      <c r="M38" s="11" t="s">
        <v>19</v>
      </c>
    </row>
    <row r="39" spans="1:13" ht="60" customHeight="1" x14ac:dyDescent="0.35">
      <c r="A39" s="9" t="s">
        <v>200</v>
      </c>
      <c r="B39" s="1" t="s">
        <v>201</v>
      </c>
      <c r="C39" s="2" t="s">
        <v>15</v>
      </c>
      <c r="D39" s="3" t="s">
        <v>16</v>
      </c>
      <c r="E39" s="3" t="s">
        <v>17</v>
      </c>
      <c r="F39" s="3" t="s">
        <v>18</v>
      </c>
      <c r="G39" s="3" t="s">
        <v>19</v>
      </c>
      <c r="H39" s="4" t="s">
        <v>19</v>
      </c>
      <c r="I39" s="1" t="s">
        <v>202</v>
      </c>
      <c r="J39" s="1" t="s">
        <v>203</v>
      </c>
      <c r="K39" s="1" t="s">
        <v>204</v>
      </c>
      <c r="L39" s="3" t="str">
        <f t="shared" si="0"/>
        <v>Outstanding</v>
      </c>
      <c r="M39" s="11" t="s">
        <v>19</v>
      </c>
    </row>
    <row r="40" spans="1:13" ht="60" customHeight="1" x14ac:dyDescent="0.35">
      <c r="A40" s="9" t="s">
        <v>205</v>
      </c>
      <c r="B40" s="1" t="s">
        <v>206</v>
      </c>
      <c r="C40" s="2" t="s">
        <v>15</v>
      </c>
      <c r="D40" s="3" t="s">
        <v>16</v>
      </c>
      <c r="E40" s="3" t="s">
        <v>17</v>
      </c>
      <c r="F40" s="3" t="s">
        <v>18</v>
      </c>
      <c r="G40" s="3" t="s">
        <v>19</v>
      </c>
      <c r="H40" s="4" t="s">
        <v>19</v>
      </c>
      <c r="I40" s="1" t="s">
        <v>207</v>
      </c>
      <c r="J40" s="1" t="s">
        <v>208</v>
      </c>
      <c r="K40" s="1" t="s">
        <v>209</v>
      </c>
      <c r="L40" s="3" t="str">
        <f t="shared" si="0"/>
        <v>Outstanding</v>
      </c>
      <c r="M40" s="11" t="s">
        <v>19</v>
      </c>
    </row>
    <row r="41" spans="1:13" ht="60" customHeight="1" x14ac:dyDescent="0.35">
      <c r="A41" s="9" t="s">
        <v>210</v>
      </c>
      <c r="B41" s="1" t="s">
        <v>211</v>
      </c>
      <c r="C41" s="2" t="s">
        <v>15</v>
      </c>
      <c r="D41" s="3" t="s">
        <v>16</v>
      </c>
      <c r="E41" s="3" t="s">
        <v>17</v>
      </c>
      <c r="F41" s="3" t="s">
        <v>18</v>
      </c>
      <c r="G41" s="3" t="s">
        <v>19</v>
      </c>
      <c r="H41" s="4" t="s">
        <v>19</v>
      </c>
      <c r="I41" s="1" t="s">
        <v>212</v>
      </c>
      <c r="J41" s="1" t="s">
        <v>213</v>
      </c>
      <c r="K41" s="1" t="s">
        <v>214</v>
      </c>
      <c r="L41" s="3" t="str">
        <f t="shared" si="0"/>
        <v>Outstanding</v>
      </c>
      <c r="M41" s="11" t="s">
        <v>19</v>
      </c>
    </row>
    <row r="42" spans="1:13" ht="60" customHeight="1" x14ac:dyDescent="0.35">
      <c r="A42" s="9" t="s">
        <v>215</v>
      </c>
      <c r="B42" s="1" t="s">
        <v>216</v>
      </c>
      <c r="C42" s="2" t="s">
        <v>15</v>
      </c>
      <c r="D42" s="3" t="s">
        <v>16</v>
      </c>
      <c r="E42" s="3" t="s">
        <v>17</v>
      </c>
      <c r="F42" s="3" t="s">
        <v>18</v>
      </c>
      <c r="G42" s="3" t="s">
        <v>19</v>
      </c>
      <c r="H42" s="4" t="s">
        <v>19</v>
      </c>
      <c r="I42" s="1" t="s">
        <v>37</v>
      </c>
      <c r="J42" s="1" t="s">
        <v>217</v>
      </c>
      <c r="K42" s="1" t="s">
        <v>218</v>
      </c>
      <c r="L42" s="3" t="str">
        <f t="shared" si="0"/>
        <v>Outstanding</v>
      </c>
      <c r="M42" s="11" t="s">
        <v>19</v>
      </c>
    </row>
    <row r="43" spans="1:13" ht="60" customHeight="1" x14ac:dyDescent="0.35">
      <c r="A43" s="9" t="s">
        <v>219</v>
      </c>
      <c r="B43" s="1" t="s">
        <v>220</v>
      </c>
      <c r="C43" s="2" t="s">
        <v>15</v>
      </c>
      <c r="D43" s="3" t="s">
        <v>16</v>
      </c>
      <c r="E43" s="3" t="s">
        <v>17</v>
      </c>
      <c r="F43" s="3" t="s">
        <v>18</v>
      </c>
      <c r="G43" s="3" t="s">
        <v>19</v>
      </c>
      <c r="H43" s="4" t="s">
        <v>19</v>
      </c>
      <c r="I43" s="1" t="s">
        <v>221</v>
      </c>
      <c r="J43" s="1" t="s">
        <v>222</v>
      </c>
      <c r="K43" s="1" t="s">
        <v>223</v>
      </c>
      <c r="L43" s="3" t="str">
        <f t="shared" si="0"/>
        <v>Outstanding</v>
      </c>
      <c r="M43" s="11" t="s">
        <v>19</v>
      </c>
    </row>
    <row r="44" spans="1:13" ht="60" customHeight="1" x14ac:dyDescent="0.35">
      <c r="A44" s="9" t="s">
        <v>224</v>
      </c>
      <c r="B44" s="1" t="s">
        <v>225</v>
      </c>
      <c r="C44" s="2" t="s">
        <v>15</v>
      </c>
      <c r="D44" s="3" t="s">
        <v>16</v>
      </c>
      <c r="E44" s="3" t="s">
        <v>17</v>
      </c>
      <c r="F44" s="3" t="s">
        <v>18</v>
      </c>
      <c r="G44" s="3" t="s">
        <v>19</v>
      </c>
      <c r="H44" s="4" t="s">
        <v>19</v>
      </c>
      <c r="I44" s="1" t="s">
        <v>226</v>
      </c>
      <c r="J44" s="1" t="s">
        <v>227</v>
      </c>
      <c r="K44" s="1" t="s">
        <v>228</v>
      </c>
      <c r="L44" s="3" t="str">
        <f t="shared" si="0"/>
        <v>Outstanding</v>
      </c>
      <c r="M44" s="11" t="s">
        <v>19</v>
      </c>
    </row>
    <row r="45" spans="1:13" ht="60" customHeight="1" x14ac:dyDescent="0.35">
      <c r="A45" s="9" t="s">
        <v>229</v>
      </c>
      <c r="B45" s="1" t="s">
        <v>230</v>
      </c>
      <c r="C45" s="2" t="s">
        <v>15</v>
      </c>
      <c r="D45" s="3" t="s">
        <v>16</v>
      </c>
      <c r="E45" s="3" t="s">
        <v>17</v>
      </c>
      <c r="F45" s="3" t="s">
        <v>18</v>
      </c>
      <c r="G45" s="3" t="s">
        <v>19</v>
      </c>
      <c r="H45" s="4" t="s">
        <v>19</v>
      </c>
      <c r="I45" s="1" t="s">
        <v>231</v>
      </c>
      <c r="J45" s="1" t="s">
        <v>232</v>
      </c>
      <c r="K45" s="1" t="s">
        <v>233</v>
      </c>
      <c r="L45" s="3" t="str">
        <f t="shared" si="0"/>
        <v>Outstanding</v>
      </c>
      <c r="M45" s="11" t="s">
        <v>19</v>
      </c>
    </row>
    <row r="46" spans="1:13" ht="60" customHeight="1" x14ac:dyDescent="0.35">
      <c r="A46" s="9" t="s">
        <v>234</v>
      </c>
      <c r="B46" s="1" t="s">
        <v>235</v>
      </c>
      <c r="C46" s="2" t="s">
        <v>15</v>
      </c>
      <c r="D46" s="3" t="s">
        <v>16</v>
      </c>
      <c r="E46" s="3" t="s">
        <v>17</v>
      </c>
      <c r="F46" s="3" t="s">
        <v>18</v>
      </c>
      <c r="G46" s="3" t="s">
        <v>19</v>
      </c>
      <c r="H46" s="4" t="s">
        <v>19</v>
      </c>
      <c r="I46" s="1" t="s">
        <v>236</v>
      </c>
      <c r="J46" s="1" t="s">
        <v>237</v>
      </c>
      <c r="K46" s="1" t="s">
        <v>238</v>
      </c>
      <c r="L46" s="3" t="str">
        <f t="shared" si="0"/>
        <v>Outstanding</v>
      </c>
      <c r="M46" s="11" t="s">
        <v>19</v>
      </c>
    </row>
    <row r="47" spans="1:13" ht="60" customHeight="1" x14ac:dyDescent="0.35">
      <c r="A47" s="9" t="s">
        <v>239</v>
      </c>
      <c r="B47" s="1" t="s">
        <v>240</v>
      </c>
      <c r="C47" s="2" t="s">
        <v>15</v>
      </c>
      <c r="D47" s="3" t="s">
        <v>16</v>
      </c>
      <c r="E47" s="3" t="s">
        <v>17</v>
      </c>
      <c r="F47" s="3" t="s">
        <v>18</v>
      </c>
      <c r="G47" s="3" t="s">
        <v>19</v>
      </c>
      <c r="H47" s="4" t="s">
        <v>19</v>
      </c>
      <c r="I47" s="1" t="s">
        <v>47</v>
      </c>
      <c r="J47" s="1" t="s">
        <v>241</v>
      </c>
      <c r="K47" s="1" t="s">
        <v>242</v>
      </c>
      <c r="L47" s="3" t="str">
        <f t="shared" si="0"/>
        <v>Outstanding</v>
      </c>
      <c r="M47" s="11" t="s">
        <v>19</v>
      </c>
    </row>
    <row r="48" spans="1:13" ht="60" customHeight="1" x14ac:dyDescent="0.35">
      <c r="A48" s="9" t="s">
        <v>243</v>
      </c>
      <c r="B48" s="1" t="s">
        <v>244</v>
      </c>
      <c r="C48" s="2" t="s">
        <v>15</v>
      </c>
      <c r="D48" s="3" t="s">
        <v>16</v>
      </c>
      <c r="E48" s="3" t="s">
        <v>17</v>
      </c>
      <c r="F48" s="3" t="s">
        <v>18</v>
      </c>
      <c r="G48" s="3" t="s">
        <v>19</v>
      </c>
      <c r="H48" s="4" t="s">
        <v>19</v>
      </c>
      <c r="I48" s="1" t="s">
        <v>245</v>
      </c>
      <c r="J48" s="1" t="s">
        <v>246</v>
      </c>
      <c r="K48" s="1" t="s">
        <v>247</v>
      </c>
      <c r="L48" s="3" t="str">
        <f t="shared" si="0"/>
        <v>Outstanding</v>
      </c>
      <c r="M48" s="11" t="s">
        <v>19</v>
      </c>
    </row>
    <row r="49" spans="1:13" ht="60" customHeight="1" x14ac:dyDescent="0.35">
      <c r="A49" s="9" t="s">
        <v>248</v>
      </c>
      <c r="B49" s="1" t="s">
        <v>249</v>
      </c>
      <c r="C49" s="2" t="s">
        <v>15</v>
      </c>
      <c r="D49" s="3" t="s">
        <v>16</v>
      </c>
      <c r="E49" s="3" t="s">
        <v>17</v>
      </c>
      <c r="F49" s="3" t="s">
        <v>18</v>
      </c>
      <c r="G49" s="3" t="s">
        <v>19</v>
      </c>
      <c r="H49" s="4" t="s">
        <v>19</v>
      </c>
      <c r="I49" s="1" t="s">
        <v>47</v>
      </c>
      <c r="J49" s="1" t="s">
        <v>250</v>
      </c>
      <c r="K49" s="1" t="s">
        <v>251</v>
      </c>
      <c r="L49" s="3" t="str">
        <f t="shared" si="0"/>
        <v>Outstanding</v>
      </c>
      <c r="M49" s="11" t="s">
        <v>19</v>
      </c>
    </row>
    <row r="50" spans="1:13" ht="60" customHeight="1" x14ac:dyDescent="0.35">
      <c r="A50" s="9" t="s">
        <v>252</v>
      </c>
      <c r="B50" s="1" t="s">
        <v>253</v>
      </c>
      <c r="C50" s="2" t="s">
        <v>15</v>
      </c>
      <c r="D50" s="3" t="s">
        <v>16</v>
      </c>
      <c r="E50" s="3" t="s">
        <v>17</v>
      </c>
      <c r="F50" s="3" t="s">
        <v>18</v>
      </c>
      <c r="G50" s="3" t="s">
        <v>19</v>
      </c>
      <c r="H50" s="4" t="s">
        <v>19</v>
      </c>
      <c r="I50" s="1" t="s">
        <v>254</v>
      </c>
      <c r="J50" s="1" t="s">
        <v>255</v>
      </c>
      <c r="K50" s="1" t="s">
        <v>256</v>
      </c>
      <c r="L50" s="3" t="str">
        <f t="shared" si="0"/>
        <v>Outstanding</v>
      </c>
      <c r="M50" s="11" t="s">
        <v>19</v>
      </c>
    </row>
    <row r="51" spans="1:13" ht="60" customHeight="1" x14ac:dyDescent="0.35">
      <c r="A51" s="9" t="s">
        <v>257</v>
      </c>
      <c r="B51" s="1" t="s">
        <v>258</v>
      </c>
      <c r="C51" s="2" t="s">
        <v>42</v>
      </c>
      <c r="D51" s="3" t="s">
        <v>16</v>
      </c>
      <c r="E51" s="3" t="s">
        <v>17</v>
      </c>
      <c r="F51" s="3" t="s">
        <v>18</v>
      </c>
      <c r="G51" s="3" t="s">
        <v>19</v>
      </c>
      <c r="H51" s="4" t="s">
        <v>19</v>
      </c>
      <c r="I51" s="1" t="s">
        <v>259</v>
      </c>
      <c r="J51" s="1" t="s">
        <v>260</v>
      </c>
      <c r="K51" s="1" t="s">
        <v>261</v>
      </c>
      <c r="L51" s="3" t="str">
        <f t="shared" si="0"/>
        <v>Outstanding</v>
      </c>
      <c r="M51" s="11" t="s">
        <v>19</v>
      </c>
    </row>
    <row r="52" spans="1:13" ht="60" customHeight="1" x14ac:dyDescent="0.35">
      <c r="A52" s="9" t="s">
        <v>262</v>
      </c>
      <c r="B52" s="1" t="s">
        <v>263</v>
      </c>
      <c r="C52" s="2" t="s">
        <v>42</v>
      </c>
      <c r="D52" s="3" t="s">
        <v>16</v>
      </c>
      <c r="E52" s="3" t="s">
        <v>17</v>
      </c>
      <c r="F52" s="3" t="s">
        <v>18</v>
      </c>
      <c r="G52" s="3" t="s">
        <v>19</v>
      </c>
      <c r="H52" s="4" t="s">
        <v>19</v>
      </c>
      <c r="I52" s="1" t="s">
        <v>259</v>
      </c>
      <c r="J52" s="1" t="s">
        <v>264</v>
      </c>
      <c r="K52" s="1" t="s">
        <v>265</v>
      </c>
      <c r="L52" s="3" t="str">
        <f t="shared" si="0"/>
        <v>Outstanding</v>
      </c>
      <c r="M52" s="11" t="s">
        <v>19</v>
      </c>
    </row>
    <row r="53" spans="1:13" ht="60" customHeight="1" x14ac:dyDescent="0.35">
      <c r="A53" s="9" t="s">
        <v>266</v>
      </c>
      <c r="B53" s="1" t="s">
        <v>267</v>
      </c>
      <c r="C53" s="2" t="s">
        <v>42</v>
      </c>
      <c r="D53" s="3" t="s">
        <v>16</v>
      </c>
      <c r="E53" s="3" t="s">
        <v>17</v>
      </c>
      <c r="F53" s="3" t="s">
        <v>18</v>
      </c>
      <c r="G53" s="3" t="s">
        <v>19</v>
      </c>
      <c r="H53" s="4" t="s">
        <v>19</v>
      </c>
      <c r="I53" s="1" t="s">
        <v>259</v>
      </c>
      <c r="J53" s="1" t="s">
        <v>268</v>
      </c>
      <c r="K53" s="1" t="s">
        <v>269</v>
      </c>
      <c r="L53" s="3" t="str">
        <f t="shared" si="0"/>
        <v>Outstanding</v>
      </c>
      <c r="M53" s="11" t="s">
        <v>19</v>
      </c>
    </row>
    <row r="54" spans="1:13" ht="60" customHeight="1" x14ac:dyDescent="0.35">
      <c r="A54" s="9" t="s">
        <v>270</v>
      </c>
      <c r="B54" s="1" t="s">
        <v>271</v>
      </c>
      <c r="C54" s="2" t="s">
        <v>42</v>
      </c>
      <c r="D54" s="3" t="s">
        <v>16</v>
      </c>
      <c r="E54" s="3" t="s">
        <v>17</v>
      </c>
      <c r="F54" s="3" t="s">
        <v>18</v>
      </c>
      <c r="G54" s="3" t="s">
        <v>19</v>
      </c>
      <c r="H54" s="4" t="s">
        <v>19</v>
      </c>
      <c r="I54" s="1" t="s">
        <v>259</v>
      </c>
      <c r="J54" s="1" t="s">
        <v>272</v>
      </c>
      <c r="K54" s="1" t="s">
        <v>273</v>
      </c>
      <c r="L54" s="3" t="str">
        <f t="shared" si="0"/>
        <v>Outstanding</v>
      </c>
      <c r="M54" s="11" t="s">
        <v>19</v>
      </c>
    </row>
    <row r="55" spans="1:13" ht="60" customHeight="1" x14ac:dyDescent="0.35">
      <c r="A55" s="9" t="s">
        <v>274</v>
      </c>
      <c r="B55" s="1" t="s">
        <v>275</v>
      </c>
      <c r="C55" s="2" t="s">
        <v>42</v>
      </c>
      <c r="D55" s="3" t="s">
        <v>16</v>
      </c>
      <c r="E55" s="3" t="s">
        <v>17</v>
      </c>
      <c r="F55" s="3" t="s">
        <v>18</v>
      </c>
      <c r="G55" s="3" t="s">
        <v>19</v>
      </c>
      <c r="H55" s="4" t="s">
        <v>19</v>
      </c>
      <c r="I55" s="1" t="s">
        <v>259</v>
      </c>
      <c r="J55" s="1" t="s">
        <v>276</v>
      </c>
      <c r="K55" s="1" t="s">
        <v>277</v>
      </c>
      <c r="L55" s="3" t="str">
        <f t="shared" si="0"/>
        <v>Outstanding</v>
      </c>
      <c r="M55" s="11" t="s">
        <v>19</v>
      </c>
    </row>
    <row r="56" spans="1:13" ht="60" customHeight="1" x14ac:dyDescent="0.35">
      <c r="A56" s="9" t="s">
        <v>278</v>
      </c>
      <c r="B56" s="1" t="s">
        <v>279</v>
      </c>
      <c r="C56" s="2" t="s">
        <v>42</v>
      </c>
      <c r="D56" s="3" t="s">
        <v>16</v>
      </c>
      <c r="E56" s="3" t="s">
        <v>17</v>
      </c>
      <c r="F56" s="3" t="s">
        <v>18</v>
      </c>
      <c r="G56" s="3" t="s">
        <v>19</v>
      </c>
      <c r="H56" s="4" t="s">
        <v>19</v>
      </c>
      <c r="I56" s="1" t="s">
        <v>259</v>
      </c>
      <c r="J56" s="1" t="s">
        <v>280</v>
      </c>
      <c r="K56" s="1" t="s">
        <v>281</v>
      </c>
      <c r="L56" s="3" t="str">
        <f t="shared" si="0"/>
        <v>Outstanding</v>
      </c>
      <c r="M56" s="11" t="s">
        <v>19</v>
      </c>
    </row>
    <row r="57" spans="1:13" ht="60" customHeight="1" x14ac:dyDescent="0.35">
      <c r="A57" s="9" t="s">
        <v>282</v>
      </c>
      <c r="B57" s="1" t="s">
        <v>283</v>
      </c>
      <c r="C57" s="2" t="s">
        <v>15</v>
      </c>
      <c r="D57" s="3" t="s">
        <v>16</v>
      </c>
      <c r="E57" s="3" t="s">
        <v>17</v>
      </c>
      <c r="F57" s="3" t="s">
        <v>18</v>
      </c>
      <c r="G57" s="3" t="s">
        <v>19</v>
      </c>
      <c r="H57" s="4" t="s">
        <v>19</v>
      </c>
      <c r="I57" s="1" t="s">
        <v>259</v>
      </c>
      <c r="J57" s="1" t="s">
        <v>284</v>
      </c>
      <c r="K57" s="1" t="s">
        <v>285</v>
      </c>
      <c r="L57" s="3" t="str">
        <f t="shared" si="0"/>
        <v>Outstanding</v>
      </c>
      <c r="M57" s="11" t="s">
        <v>19</v>
      </c>
    </row>
    <row r="58" spans="1:13" ht="60" customHeight="1" x14ac:dyDescent="0.35">
      <c r="A58" s="9" t="s">
        <v>286</v>
      </c>
      <c r="B58" s="1" t="s">
        <v>287</v>
      </c>
      <c r="C58" s="2" t="s">
        <v>15</v>
      </c>
      <c r="D58" s="3" t="s">
        <v>16</v>
      </c>
      <c r="E58" s="3" t="s">
        <v>17</v>
      </c>
      <c r="F58" s="3" t="s">
        <v>18</v>
      </c>
      <c r="G58" s="3" t="s">
        <v>19</v>
      </c>
      <c r="H58" s="4" t="s">
        <v>19</v>
      </c>
      <c r="I58" s="1" t="s">
        <v>259</v>
      </c>
      <c r="J58" s="1" t="s">
        <v>288</v>
      </c>
      <c r="K58" s="1" t="s">
        <v>289</v>
      </c>
      <c r="L58" s="3" t="str">
        <f t="shared" si="0"/>
        <v>Outstanding</v>
      </c>
      <c r="M58" s="11" t="s">
        <v>19</v>
      </c>
    </row>
    <row r="59" spans="1:13" ht="60" customHeight="1" x14ac:dyDescent="0.35">
      <c r="A59" s="9" t="s">
        <v>290</v>
      </c>
      <c r="B59" s="1" t="s">
        <v>291</v>
      </c>
      <c r="C59" s="2" t="s">
        <v>15</v>
      </c>
      <c r="D59" s="3" t="s">
        <v>16</v>
      </c>
      <c r="E59" s="3" t="s">
        <v>17</v>
      </c>
      <c r="F59" s="3" t="s">
        <v>18</v>
      </c>
      <c r="G59" s="3" t="s">
        <v>19</v>
      </c>
      <c r="H59" s="4" t="s">
        <v>19</v>
      </c>
      <c r="I59" s="1" t="s">
        <v>292</v>
      </c>
      <c r="J59" s="1" t="s">
        <v>293</v>
      </c>
      <c r="K59" s="1" t="s">
        <v>294</v>
      </c>
      <c r="L59" s="3" t="str">
        <f t="shared" si="0"/>
        <v>Outstanding</v>
      </c>
      <c r="M59" s="11" t="s">
        <v>19</v>
      </c>
    </row>
    <row r="60" spans="1:13" ht="60" customHeight="1" x14ac:dyDescent="0.35">
      <c r="A60" s="9" t="s">
        <v>295</v>
      </c>
      <c r="B60" s="1" t="s">
        <v>296</v>
      </c>
      <c r="C60" s="2" t="s">
        <v>15</v>
      </c>
      <c r="D60" s="3" t="s">
        <v>16</v>
      </c>
      <c r="E60" s="3" t="s">
        <v>17</v>
      </c>
      <c r="F60" s="3" t="s">
        <v>18</v>
      </c>
      <c r="G60" s="3" t="s">
        <v>19</v>
      </c>
      <c r="H60" s="4" t="s">
        <v>19</v>
      </c>
      <c r="I60" s="1" t="s">
        <v>297</v>
      </c>
      <c r="J60" s="1" t="s">
        <v>298</v>
      </c>
      <c r="K60" s="1" t="s">
        <v>299</v>
      </c>
      <c r="L60" s="3" t="str">
        <f t="shared" si="0"/>
        <v>Outstanding</v>
      </c>
      <c r="M60" s="11" t="s">
        <v>19</v>
      </c>
    </row>
    <row r="61" spans="1:13" ht="60" customHeight="1" x14ac:dyDescent="0.35">
      <c r="A61" s="9" t="s">
        <v>300</v>
      </c>
      <c r="B61" s="1" t="s">
        <v>301</v>
      </c>
      <c r="C61" s="2" t="s">
        <v>67</v>
      </c>
      <c r="D61" s="3" t="s">
        <v>16</v>
      </c>
      <c r="E61" s="3" t="s">
        <v>17</v>
      </c>
      <c r="F61" s="3" t="s">
        <v>18</v>
      </c>
      <c r="G61" s="3" t="s">
        <v>19</v>
      </c>
      <c r="H61" s="4" t="s">
        <v>19</v>
      </c>
      <c r="I61" s="1" t="s">
        <v>259</v>
      </c>
      <c r="J61" s="1" t="s">
        <v>302</v>
      </c>
      <c r="K61" s="1" t="s">
        <v>303</v>
      </c>
      <c r="L61" s="3" t="str">
        <f t="shared" si="0"/>
        <v>Outstanding</v>
      </c>
      <c r="M61" s="11" t="s">
        <v>19</v>
      </c>
    </row>
    <row r="62" spans="1:13" ht="60" customHeight="1" x14ac:dyDescent="0.35">
      <c r="A62" s="9" t="s">
        <v>304</v>
      </c>
      <c r="B62" s="1" t="s">
        <v>305</v>
      </c>
      <c r="C62" s="2" t="s">
        <v>15</v>
      </c>
      <c r="D62" s="3" t="s">
        <v>16</v>
      </c>
      <c r="E62" s="3" t="s">
        <v>17</v>
      </c>
      <c r="F62" s="3" t="s">
        <v>18</v>
      </c>
      <c r="G62" s="3" t="s">
        <v>19</v>
      </c>
      <c r="H62" s="4" t="s">
        <v>19</v>
      </c>
      <c r="I62" s="1" t="s">
        <v>259</v>
      </c>
      <c r="J62" s="1" t="s">
        <v>306</v>
      </c>
      <c r="K62" s="1" t="s">
        <v>307</v>
      </c>
      <c r="L62" s="3" t="str">
        <f t="shared" si="0"/>
        <v>Outstanding</v>
      </c>
      <c r="M62" s="11" t="s">
        <v>19</v>
      </c>
    </row>
    <row r="63" spans="1:13" ht="60" customHeight="1" x14ac:dyDescent="0.35">
      <c r="A63" s="9" t="s">
        <v>308</v>
      </c>
      <c r="B63" s="1" t="s">
        <v>309</v>
      </c>
      <c r="C63" s="2" t="s">
        <v>15</v>
      </c>
      <c r="D63" s="3" t="s">
        <v>16</v>
      </c>
      <c r="E63" s="3" t="s">
        <v>17</v>
      </c>
      <c r="F63" s="3" t="s">
        <v>18</v>
      </c>
      <c r="G63" s="3" t="s">
        <v>19</v>
      </c>
      <c r="H63" s="4" t="s">
        <v>19</v>
      </c>
      <c r="I63" s="1" t="s">
        <v>259</v>
      </c>
      <c r="J63" s="1" t="s">
        <v>310</v>
      </c>
      <c r="K63" s="1" t="s">
        <v>311</v>
      </c>
      <c r="L63" s="3" t="str">
        <f t="shared" si="0"/>
        <v>Outstanding</v>
      </c>
      <c r="M63" s="11" t="s">
        <v>19</v>
      </c>
    </row>
    <row r="64" spans="1:13" ht="60" customHeight="1" x14ac:dyDescent="0.35">
      <c r="A64" s="9" t="s">
        <v>312</v>
      </c>
      <c r="B64" s="1" t="s">
        <v>313</v>
      </c>
      <c r="C64" s="2" t="s">
        <v>15</v>
      </c>
      <c r="D64" s="3" t="s">
        <v>16</v>
      </c>
      <c r="E64" s="3" t="s">
        <v>17</v>
      </c>
      <c r="F64" s="3" t="s">
        <v>18</v>
      </c>
      <c r="G64" s="3" t="s">
        <v>19</v>
      </c>
      <c r="H64" s="4" t="s">
        <v>19</v>
      </c>
      <c r="I64" s="1" t="s">
        <v>259</v>
      </c>
      <c r="J64" s="1" t="s">
        <v>310</v>
      </c>
      <c r="K64" s="1" t="s">
        <v>314</v>
      </c>
      <c r="L64" s="3" t="str">
        <f t="shared" si="0"/>
        <v>Outstanding</v>
      </c>
      <c r="M64" s="11" t="s">
        <v>19</v>
      </c>
    </row>
    <row r="65" spans="1:13" ht="60" customHeight="1" x14ac:dyDescent="0.35">
      <c r="A65" s="9" t="s">
        <v>315</v>
      </c>
      <c r="B65" s="1" t="s">
        <v>316</v>
      </c>
      <c r="C65" s="2" t="s">
        <v>15</v>
      </c>
      <c r="D65" s="3" t="s">
        <v>16</v>
      </c>
      <c r="E65" s="3" t="s">
        <v>17</v>
      </c>
      <c r="F65" s="3" t="s">
        <v>18</v>
      </c>
      <c r="G65" s="3" t="s">
        <v>19</v>
      </c>
      <c r="H65" s="4" t="s">
        <v>19</v>
      </c>
      <c r="I65" s="1" t="s">
        <v>259</v>
      </c>
      <c r="J65" s="1" t="s">
        <v>310</v>
      </c>
      <c r="K65" s="1" t="s">
        <v>317</v>
      </c>
      <c r="L65" s="3" t="str">
        <f t="shared" si="0"/>
        <v>Outstanding</v>
      </c>
      <c r="M65" s="11" t="s">
        <v>19</v>
      </c>
    </row>
    <row r="66" spans="1:13" ht="60" customHeight="1" x14ac:dyDescent="0.35">
      <c r="A66" s="9" t="s">
        <v>318</v>
      </c>
      <c r="B66" s="1" t="s">
        <v>319</v>
      </c>
      <c r="C66" s="2" t="s">
        <v>67</v>
      </c>
      <c r="D66" s="3" t="s">
        <v>16</v>
      </c>
      <c r="E66" s="3" t="s">
        <v>17</v>
      </c>
      <c r="F66" s="3" t="s">
        <v>18</v>
      </c>
      <c r="G66" s="3" t="s">
        <v>19</v>
      </c>
      <c r="H66" s="4" t="s">
        <v>19</v>
      </c>
      <c r="I66" s="1" t="s">
        <v>320</v>
      </c>
      <c r="J66" s="1" t="s">
        <v>321</v>
      </c>
      <c r="K66" s="1" t="s">
        <v>322</v>
      </c>
      <c r="L66" s="3" t="str">
        <f t="shared" si="0"/>
        <v>Outstanding</v>
      </c>
      <c r="M66" s="11" t="s">
        <v>19</v>
      </c>
    </row>
    <row r="67" spans="1:13" ht="60" customHeight="1" x14ac:dyDescent="0.35">
      <c r="A67" s="9" t="s">
        <v>323</v>
      </c>
      <c r="B67" s="1" t="s">
        <v>324</v>
      </c>
      <c r="C67" s="2" t="s">
        <v>15</v>
      </c>
      <c r="D67" s="3" t="s">
        <v>16</v>
      </c>
      <c r="E67" s="3" t="s">
        <v>17</v>
      </c>
      <c r="F67" s="3" t="s">
        <v>18</v>
      </c>
      <c r="G67" s="3" t="s">
        <v>19</v>
      </c>
      <c r="H67" s="4" t="s">
        <v>19</v>
      </c>
      <c r="I67" s="1" t="s">
        <v>259</v>
      </c>
      <c r="J67" s="1" t="s">
        <v>325</v>
      </c>
      <c r="K67" s="1" t="s">
        <v>326</v>
      </c>
      <c r="L67" s="3" t="str">
        <f t="shared" si="0"/>
        <v>Outstanding</v>
      </c>
      <c r="M67" s="11" t="s">
        <v>19</v>
      </c>
    </row>
    <row r="68" spans="1:13" ht="60" customHeight="1" x14ac:dyDescent="0.35">
      <c r="A68" s="9" t="s">
        <v>327</v>
      </c>
      <c r="B68" s="1" t="s">
        <v>328</v>
      </c>
      <c r="C68" s="2" t="s">
        <v>15</v>
      </c>
      <c r="D68" s="3" t="s">
        <v>16</v>
      </c>
      <c r="E68" s="3" t="s">
        <v>17</v>
      </c>
      <c r="F68" s="3" t="s">
        <v>18</v>
      </c>
      <c r="G68" s="3" t="s">
        <v>19</v>
      </c>
      <c r="H68" s="4" t="s">
        <v>19</v>
      </c>
      <c r="I68" s="1" t="s">
        <v>259</v>
      </c>
      <c r="J68" s="1" t="s">
        <v>329</v>
      </c>
      <c r="K68" s="1" t="s">
        <v>330</v>
      </c>
      <c r="L68" s="3" t="str">
        <f t="shared" si="0"/>
        <v>Outstanding</v>
      </c>
      <c r="M68" s="11" t="s">
        <v>19</v>
      </c>
    </row>
    <row r="69" spans="1:13" ht="60" customHeight="1" x14ac:dyDescent="0.35">
      <c r="A69" s="9" t="s">
        <v>331</v>
      </c>
      <c r="B69" s="1" t="s">
        <v>332</v>
      </c>
      <c r="C69" s="2" t="s">
        <v>15</v>
      </c>
      <c r="D69" s="3" t="s">
        <v>16</v>
      </c>
      <c r="E69" s="3" t="s">
        <v>17</v>
      </c>
      <c r="F69" s="3" t="s">
        <v>18</v>
      </c>
      <c r="G69" s="3" t="s">
        <v>19</v>
      </c>
      <c r="H69" s="4" t="s">
        <v>19</v>
      </c>
      <c r="I69" s="1" t="s">
        <v>259</v>
      </c>
      <c r="J69" s="1" t="s">
        <v>333</v>
      </c>
      <c r="K69" s="1" t="s">
        <v>334</v>
      </c>
      <c r="L69" s="3" t="str">
        <f t="shared" si="0"/>
        <v>Outstanding</v>
      </c>
      <c r="M69" s="11" t="s">
        <v>19</v>
      </c>
    </row>
    <row r="70" spans="1:13" ht="60" customHeight="1" x14ac:dyDescent="0.35">
      <c r="A70" s="9" t="s">
        <v>335</v>
      </c>
      <c r="B70" s="1" t="s">
        <v>336</v>
      </c>
      <c r="C70" s="2" t="s">
        <v>15</v>
      </c>
      <c r="D70" s="3" t="s">
        <v>16</v>
      </c>
      <c r="E70" s="3" t="s">
        <v>17</v>
      </c>
      <c r="F70" s="3" t="s">
        <v>18</v>
      </c>
      <c r="G70" s="3" t="s">
        <v>19</v>
      </c>
      <c r="H70" s="4" t="s">
        <v>19</v>
      </c>
      <c r="I70" s="1" t="s">
        <v>259</v>
      </c>
      <c r="J70" s="1" t="s">
        <v>337</v>
      </c>
      <c r="K70" s="1" t="s">
        <v>338</v>
      </c>
      <c r="L70" s="3" t="str">
        <f t="shared" si="0"/>
        <v>Outstanding</v>
      </c>
      <c r="M70" s="11" t="s">
        <v>19</v>
      </c>
    </row>
    <row r="71" spans="1:13" ht="60" customHeight="1" x14ac:dyDescent="0.35">
      <c r="A71" s="9" t="s">
        <v>339</v>
      </c>
      <c r="B71" s="1" t="s">
        <v>340</v>
      </c>
      <c r="C71" s="2" t="s">
        <v>15</v>
      </c>
      <c r="D71" s="3" t="s">
        <v>16</v>
      </c>
      <c r="E71" s="3" t="s">
        <v>17</v>
      </c>
      <c r="F71" s="3" t="s">
        <v>18</v>
      </c>
      <c r="G71" s="3" t="s">
        <v>19</v>
      </c>
      <c r="H71" s="4" t="s">
        <v>19</v>
      </c>
      <c r="I71" s="1" t="s">
        <v>259</v>
      </c>
      <c r="J71" s="1" t="s">
        <v>341</v>
      </c>
      <c r="K71" s="1" t="s">
        <v>342</v>
      </c>
      <c r="L71" s="3" t="str">
        <f t="shared" si="0"/>
        <v>Outstanding</v>
      </c>
      <c r="M71" s="11" t="s">
        <v>19</v>
      </c>
    </row>
    <row r="72" spans="1:13" ht="60" customHeight="1" x14ac:dyDescent="0.35">
      <c r="A72" s="9" t="s">
        <v>343</v>
      </c>
      <c r="B72" s="1" t="s">
        <v>344</v>
      </c>
      <c r="C72" s="2" t="s">
        <v>15</v>
      </c>
      <c r="D72" s="3" t="s">
        <v>16</v>
      </c>
      <c r="E72" s="3" t="s">
        <v>17</v>
      </c>
      <c r="F72" s="3" t="s">
        <v>18</v>
      </c>
      <c r="G72" s="3" t="s">
        <v>19</v>
      </c>
      <c r="H72" s="4" t="s">
        <v>19</v>
      </c>
      <c r="I72" s="1" t="s">
        <v>345</v>
      </c>
      <c r="J72" s="1" t="s">
        <v>346</v>
      </c>
      <c r="K72" s="1" t="s">
        <v>347</v>
      </c>
      <c r="L72" s="3" t="str">
        <f t="shared" si="0"/>
        <v>Outstanding</v>
      </c>
      <c r="M72" s="11" t="s">
        <v>19</v>
      </c>
    </row>
    <row r="73" spans="1:13" ht="60" customHeight="1" x14ac:dyDescent="0.35">
      <c r="A73" s="9" t="s">
        <v>348</v>
      </c>
      <c r="B73" s="1" t="s">
        <v>349</v>
      </c>
      <c r="C73" s="2" t="s">
        <v>15</v>
      </c>
      <c r="D73" s="3" t="s">
        <v>16</v>
      </c>
      <c r="E73" s="3" t="s">
        <v>17</v>
      </c>
      <c r="F73" s="3" t="s">
        <v>18</v>
      </c>
      <c r="G73" s="3" t="s">
        <v>19</v>
      </c>
      <c r="H73" s="4" t="s">
        <v>19</v>
      </c>
      <c r="I73" s="1" t="s">
        <v>259</v>
      </c>
      <c r="J73" s="1" t="s">
        <v>350</v>
      </c>
      <c r="K73" s="1" t="s">
        <v>351</v>
      </c>
      <c r="L73" s="3" t="str">
        <f t="shared" si="0"/>
        <v>Outstanding</v>
      </c>
      <c r="M73" s="11" t="s">
        <v>19</v>
      </c>
    </row>
    <row r="74" spans="1:13" ht="60" customHeight="1" x14ac:dyDescent="0.35">
      <c r="A74" s="9" t="s">
        <v>352</v>
      </c>
      <c r="B74" s="1" t="s">
        <v>353</v>
      </c>
      <c r="C74" s="2" t="s">
        <v>15</v>
      </c>
      <c r="D74" s="3" t="s">
        <v>16</v>
      </c>
      <c r="E74" s="3" t="s">
        <v>17</v>
      </c>
      <c r="F74" s="3" t="s">
        <v>18</v>
      </c>
      <c r="G74" s="3" t="s">
        <v>19</v>
      </c>
      <c r="H74" s="4" t="s">
        <v>19</v>
      </c>
      <c r="I74" s="1" t="s">
        <v>259</v>
      </c>
      <c r="J74" s="1" t="s">
        <v>354</v>
      </c>
      <c r="K74" s="1" t="s">
        <v>355</v>
      </c>
      <c r="L74" s="3" t="str">
        <f t="shared" si="0"/>
        <v>Outstanding</v>
      </c>
      <c r="M74" s="11" t="s">
        <v>19</v>
      </c>
    </row>
    <row r="75" spans="1:13" ht="60" customHeight="1" x14ac:dyDescent="0.35">
      <c r="A75" s="9" t="s">
        <v>356</v>
      </c>
      <c r="B75" s="1" t="s">
        <v>357</v>
      </c>
      <c r="C75" s="2" t="s">
        <v>15</v>
      </c>
      <c r="D75" s="3" t="s">
        <v>16</v>
      </c>
      <c r="E75" s="3" t="s">
        <v>17</v>
      </c>
      <c r="F75" s="3" t="s">
        <v>18</v>
      </c>
      <c r="G75" s="3" t="s">
        <v>19</v>
      </c>
      <c r="H75" s="4" t="s">
        <v>19</v>
      </c>
      <c r="I75" s="1" t="s">
        <v>259</v>
      </c>
      <c r="J75" s="1" t="s">
        <v>358</v>
      </c>
      <c r="K75" s="1" t="s">
        <v>359</v>
      </c>
      <c r="L75" s="3" t="str">
        <f t="shared" si="0"/>
        <v>Outstanding</v>
      </c>
      <c r="M75" s="11" t="s">
        <v>19</v>
      </c>
    </row>
    <row r="76" spans="1:13" ht="60" customHeight="1" x14ac:dyDescent="0.35">
      <c r="A76" s="9" t="s">
        <v>360</v>
      </c>
      <c r="B76" s="1" t="s">
        <v>361</v>
      </c>
      <c r="C76" s="2" t="s">
        <v>15</v>
      </c>
      <c r="D76" s="3" t="s">
        <v>16</v>
      </c>
      <c r="E76" s="3" t="s">
        <v>17</v>
      </c>
      <c r="F76" s="3" t="s">
        <v>18</v>
      </c>
      <c r="G76" s="3" t="s">
        <v>19</v>
      </c>
      <c r="H76" s="4" t="s">
        <v>19</v>
      </c>
      <c r="I76" s="1" t="s">
        <v>259</v>
      </c>
      <c r="J76" s="1" t="s">
        <v>362</v>
      </c>
      <c r="K76" s="1" t="s">
        <v>363</v>
      </c>
      <c r="L76" s="3" t="str">
        <f t="shared" si="0"/>
        <v>Outstanding</v>
      </c>
      <c r="M76" s="11" t="s">
        <v>19</v>
      </c>
    </row>
    <row r="77" spans="1:13" ht="60" customHeight="1" x14ac:dyDescent="0.35">
      <c r="A77" s="9" t="s">
        <v>364</v>
      </c>
      <c r="B77" s="1" t="s">
        <v>365</v>
      </c>
      <c r="C77" s="2" t="s">
        <v>67</v>
      </c>
      <c r="D77" s="3" t="s">
        <v>16</v>
      </c>
      <c r="E77" s="3" t="s">
        <v>17</v>
      </c>
      <c r="F77" s="3" t="s">
        <v>18</v>
      </c>
      <c r="G77" s="3" t="s">
        <v>19</v>
      </c>
      <c r="H77" s="4" t="s">
        <v>19</v>
      </c>
      <c r="I77" s="1" t="s">
        <v>25</v>
      </c>
      <c r="J77" s="1" t="s">
        <v>366</v>
      </c>
      <c r="K77" s="1" t="s">
        <v>367</v>
      </c>
      <c r="L77" s="3" t="str">
        <f t="shared" si="0"/>
        <v>Outstanding</v>
      </c>
      <c r="M77" s="11" t="s">
        <v>19</v>
      </c>
    </row>
    <row r="78" spans="1:13" ht="60" customHeight="1" x14ac:dyDescent="0.35">
      <c r="A78" s="9" t="s">
        <v>368</v>
      </c>
      <c r="B78" s="1" t="s">
        <v>369</v>
      </c>
      <c r="C78" s="2" t="s">
        <v>67</v>
      </c>
      <c r="D78" s="3" t="s">
        <v>16</v>
      </c>
      <c r="E78" s="3" t="s">
        <v>17</v>
      </c>
      <c r="F78" s="3" t="s">
        <v>18</v>
      </c>
      <c r="G78" s="3" t="s">
        <v>19</v>
      </c>
      <c r="H78" s="4" t="s">
        <v>19</v>
      </c>
      <c r="I78" s="1" t="s">
        <v>370</v>
      </c>
      <c r="J78" s="1" t="s">
        <v>371</v>
      </c>
      <c r="K78" s="1" t="s">
        <v>372</v>
      </c>
      <c r="L78" s="3" t="str">
        <f t="shared" si="0"/>
        <v>Outstanding</v>
      </c>
      <c r="M78" s="11" t="s">
        <v>19</v>
      </c>
    </row>
    <row r="79" spans="1:13" ht="60" customHeight="1" x14ac:dyDescent="0.35">
      <c r="A79" s="9" t="s">
        <v>373</v>
      </c>
      <c r="B79" s="1" t="s">
        <v>374</v>
      </c>
      <c r="C79" s="2" t="s">
        <v>15</v>
      </c>
      <c r="D79" s="3" t="s">
        <v>16</v>
      </c>
      <c r="E79" s="3" t="s">
        <v>17</v>
      </c>
      <c r="F79" s="3" t="s">
        <v>18</v>
      </c>
      <c r="G79" s="3" t="s">
        <v>19</v>
      </c>
      <c r="H79" s="4" t="s">
        <v>19</v>
      </c>
      <c r="I79" s="1" t="s">
        <v>25</v>
      </c>
      <c r="J79" s="1" t="s">
        <v>375</v>
      </c>
      <c r="K79" s="1" t="s">
        <v>376</v>
      </c>
      <c r="L79" s="3" t="str">
        <f t="shared" si="0"/>
        <v>Outstanding</v>
      </c>
      <c r="M79" s="11" t="s">
        <v>19</v>
      </c>
    </row>
    <row r="80" spans="1:13" ht="60" customHeight="1" x14ac:dyDescent="0.35">
      <c r="A80" s="9" t="s">
        <v>377</v>
      </c>
      <c r="B80" s="1" t="s">
        <v>378</v>
      </c>
      <c r="C80" s="2" t="s">
        <v>15</v>
      </c>
      <c r="D80" s="3" t="s">
        <v>16</v>
      </c>
      <c r="E80" s="3" t="s">
        <v>17</v>
      </c>
      <c r="F80" s="3" t="s">
        <v>18</v>
      </c>
      <c r="G80" s="3" t="s">
        <v>19</v>
      </c>
      <c r="H80" s="4" t="s">
        <v>19</v>
      </c>
      <c r="I80" s="1" t="s">
        <v>379</v>
      </c>
      <c r="J80" s="1" t="s">
        <v>380</v>
      </c>
      <c r="K80" s="1" t="s">
        <v>381</v>
      </c>
      <c r="L80" s="3" t="str">
        <f t="shared" si="0"/>
        <v>Outstanding</v>
      </c>
      <c r="M80" s="11" t="s">
        <v>19</v>
      </c>
    </row>
    <row r="81" spans="1:13" ht="60" customHeight="1" x14ac:dyDescent="0.35">
      <c r="A81" s="9" t="s">
        <v>382</v>
      </c>
      <c r="B81" s="1" t="s">
        <v>383</v>
      </c>
      <c r="C81" s="2" t="s">
        <v>67</v>
      </c>
      <c r="D81" s="3" t="s">
        <v>16</v>
      </c>
      <c r="E81" s="3" t="s">
        <v>17</v>
      </c>
      <c r="F81" s="3" t="s">
        <v>18</v>
      </c>
      <c r="G81" s="3" t="s">
        <v>19</v>
      </c>
      <c r="H81" s="4" t="s">
        <v>19</v>
      </c>
      <c r="I81" s="1" t="s">
        <v>384</v>
      </c>
      <c r="J81" s="1" t="s">
        <v>385</v>
      </c>
      <c r="K81" s="1" t="s">
        <v>386</v>
      </c>
      <c r="L81" s="3" t="str">
        <f t="shared" si="0"/>
        <v>Outstanding</v>
      </c>
      <c r="M81" s="11" t="s">
        <v>19</v>
      </c>
    </row>
    <row r="82" spans="1:13" ht="60" customHeight="1" x14ac:dyDescent="0.35">
      <c r="A82" s="9" t="s">
        <v>387</v>
      </c>
      <c r="B82" s="1" t="s">
        <v>388</v>
      </c>
      <c r="C82" s="2" t="s">
        <v>67</v>
      </c>
      <c r="D82" s="3" t="s">
        <v>16</v>
      </c>
      <c r="E82" s="3" t="s">
        <v>17</v>
      </c>
      <c r="F82" s="3" t="s">
        <v>18</v>
      </c>
      <c r="G82" s="3" t="s">
        <v>19</v>
      </c>
      <c r="H82" s="4" t="s">
        <v>19</v>
      </c>
      <c r="I82" s="1" t="s">
        <v>389</v>
      </c>
      <c r="J82" s="1" t="s">
        <v>390</v>
      </c>
      <c r="K82" s="1" t="s">
        <v>391</v>
      </c>
      <c r="L82" s="3" t="str">
        <f t="shared" si="0"/>
        <v>Outstanding</v>
      </c>
      <c r="M82" s="11" t="s">
        <v>19</v>
      </c>
    </row>
    <row r="83" spans="1:13" ht="60" customHeight="1" x14ac:dyDescent="0.35">
      <c r="A83" s="9" t="s">
        <v>392</v>
      </c>
      <c r="B83" s="1" t="s">
        <v>393</v>
      </c>
      <c r="C83" s="2" t="s">
        <v>15</v>
      </c>
      <c r="D83" s="3" t="s">
        <v>16</v>
      </c>
      <c r="E83" s="3" t="s">
        <v>17</v>
      </c>
      <c r="F83" s="3" t="s">
        <v>18</v>
      </c>
      <c r="G83" s="3" t="s">
        <v>19</v>
      </c>
      <c r="H83" s="4" t="s">
        <v>19</v>
      </c>
      <c r="I83" s="1" t="s">
        <v>394</v>
      </c>
      <c r="J83" s="1" t="s">
        <v>395</v>
      </c>
      <c r="K83" s="1" t="s">
        <v>396</v>
      </c>
      <c r="L83" s="3" t="str">
        <f t="shared" si="0"/>
        <v>Outstanding</v>
      </c>
      <c r="M83" s="11" t="s">
        <v>19</v>
      </c>
    </row>
    <row r="84" spans="1:13" ht="60" customHeight="1" x14ac:dyDescent="0.35">
      <c r="A84" s="9" t="s">
        <v>397</v>
      </c>
      <c r="B84" s="1" t="s">
        <v>398</v>
      </c>
      <c r="C84" s="2" t="s">
        <v>15</v>
      </c>
      <c r="D84" s="3" t="s">
        <v>16</v>
      </c>
      <c r="E84" s="3" t="s">
        <v>17</v>
      </c>
      <c r="F84" s="3" t="s">
        <v>18</v>
      </c>
      <c r="G84" s="3" t="s">
        <v>19</v>
      </c>
      <c r="H84" s="4" t="s">
        <v>19</v>
      </c>
      <c r="I84" s="1" t="s">
        <v>394</v>
      </c>
      <c r="J84" s="1" t="s">
        <v>399</v>
      </c>
      <c r="K84" s="1" t="s">
        <v>400</v>
      </c>
      <c r="L84" s="3" t="str">
        <f t="shared" si="0"/>
        <v>Outstanding</v>
      </c>
      <c r="M84" s="11" t="s">
        <v>19</v>
      </c>
    </row>
    <row r="85" spans="1:13" ht="60" customHeight="1" x14ac:dyDescent="0.35">
      <c r="A85" s="9" t="s">
        <v>401</v>
      </c>
      <c r="B85" s="1" t="s">
        <v>402</v>
      </c>
      <c r="C85" s="2" t="s">
        <v>15</v>
      </c>
      <c r="D85" s="3" t="s">
        <v>16</v>
      </c>
      <c r="E85" s="3" t="s">
        <v>17</v>
      </c>
      <c r="F85" s="3" t="s">
        <v>18</v>
      </c>
      <c r="G85" s="3" t="s">
        <v>19</v>
      </c>
      <c r="H85" s="4" t="s">
        <v>19</v>
      </c>
      <c r="I85" s="1" t="s">
        <v>394</v>
      </c>
      <c r="J85" s="1" t="s">
        <v>403</v>
      </c>
      <c r="K85" s="1" t="s">
        <v>404</v>
      </c>
      <c r="L85" s="3" t="str">
        <f t="shared" si="0"/>
        <v>Outstanding</v>
      </c>
      <c r="M85" s="11" t="s">
        <v>19</v>
      </c>
    </row>
    <row r="86" spans="1:13" ht="60" customHeight="1" x14ac:dyDescent="0.35">
      <c r="A86" s="9" t="s">
        <v>405</v>
      </c>
      <c r="B86" s="1" t="s">
        <v>406</v>
      </c>
      <c r="C86" s="2" t="s">
        <v>15</v>
      </c>
      <c r="D86" s="3" t="s">
        <v>16</v>
      </c>
      <c r="E86" s="3" t="s">
        <v>17</v>
      </c>
      <c r="F86" s="3" t="s">
        <v>18</v>
      </c>
      <c r="G86" s="3" t="s">
        <v>19</v>
      </c>
      <c r="H86" s="4" t="s">
        <v>19</v>
      </c>
      <c r="I86" s="1" t="s">
        <v>394</v>
      </c>
      <c r="J86" s="1" t="s">
        <v>407</v>
      </c>
      <c r="K86" s="1" t="s">
        <v>408</v>
      </c>
      <c r="L86" s="3" t="str">
        <f t="shared" si="0"/>
        <v>Outstanding</v>
      </c>
      <c r="M86" s="11" t="s">
        <v>19</v>
      </c>
    </row>
    <row r="87" spans="1:13" ht="60" customHeight="1" x14ac:dyDescent="0.35">
      <c r="A87" s="9" t="s">
        <v>409</v>
      </c>
      <c r="B87" s="1" t="s">
        <v>410</v>
      </c>
      <c r="C87" s="2" t="s">
        <v>15</v>
      </c>
      <c r="D87" s="3" t="s">
        <v>16</v>
      </c>
      <c r="E87" s="3" t="s">
        <v>17</v>
      </c>
      <c r="F87" s="3" t="s">
        <v>18</v>
      </c>
      <c r="G87" s="3" t="s">
        <v>19</v>
      </c>
      <c r="H87" s="4" t="s">
        <v>19</v>
      </c>
      <c r="I87" s="1" t="s">
        <v>73</v>
      </c>
      <c r="J87" s="1" t="s">
        <v>411</v>
      </c>
      <c r="K87" s="1" t="s">
        <v>412</v>
      </c>
      <c r="L87" s="3" t="str">
        <f t="shared" si="0"/>
        <v>Outstanding</v>
      </c>
      <c r="M87" s="11" t="s">
        <v>19</v>
      </c>
    </row>
    <row r="88" spans="1:13" ht="60" customHeight="1" x14ac:dyDescent="0.35">
      <c r="A88" s="9" t="s">
        <v>413</v>
      </c>
      <c r="B88" s="1" t="s">
        <v>414</v>
      </c>
      <c r="C88" s="2" t="s">
        <v>15</v>
      </c>
      <c r="D88" s="3" t="s">
        <v>16</v>
      </c>
      <c r="E88" s="3" t="s">
        <v>17</v>
      </c>
      <c r="F88" s="3" t="s">
        <v>18</v>
      </c>
      <c r="G88" s="3" t="s">
        <v>19</v>
      </c>
      <c r="H88" s="4" t="s">
        <v>19</v>
      </c>
      <c r="I88" s="1" t="s">
        <v>415</v>
      </c>
      <c r="J88" s="1" t="s">
        <v>416</v>
      </c>
      <c r="K88" s="1" t="s">
        <v>417</v>
      </c>
      <c r="L88" s="3" t="str">
        <f t="shared" si="0"/>
        <v>Outstanding</v>
      </c>
      <c r="M88" s="11" t="s">
        <v>19</v>
      </c>
    </row>
    <row r="89" spans="1:13" ht="60" customHeight="1" x14ac:dyDescent="0.35">
      <c r="A89" s="9" t="s">
        <v>418</v>
      </c>
      <c r="B89" s="1" t="s">
        <v>419</v>
      </c>
      <c r="C89" s="2" t="s">
        <v>15</v>
      </c>
      <c r="D89" s="3" t="s">
        <v>16</v>
      </c>
      <c r="E89" s="3" t="s">
        <v>17</v>
      </c>
      <c r="F89" s="3" t="s">
        <v>18</v>
      </c>
      <c r="G89" s="3" t="s">
        <v>19</v>
      </c>
      <c r="H89" s="4" t="s">
        <v>19</v>
      </c>
      <c r="I89" s="1" t="s">
        <v>420</v>
      </c>
      <c r="J89" s="1" t="s">
        <v>421</v>
      </c>
      <c r="K89" s="1" t="s">
        <v>422</v>
      </c>
      <c r="L89" s="3" t="str">
        <f t="shared" si="0"/>
        <v>Outstanding</v>
      </c>
      <c r="M89" s="11" t="s">
        <v>19</v>
      </c>
    </row>
    <row r="90" spans="1:13" ht="60" customHeight="1" x14ac:dyDescent="0.35">
      <c r="A90" s="9" t="s">
        <v>423</v>
      </c>
      <c r="B90" s="1" t="s">
        <v>424</v>
      </c>
      <c r="C90" s="2" t="s">
        <v>67</v>
      </c>
      <c r="D90" s="3" t="s">
        <v>16</v>
      </c>
      <c r="E90" s="3" t="s">
        <v>17</v>
      </c>
      <c r="F90" s="3" t="s">
        <v>18</v>
      </c>
      <c r="G90" s="3" t="s">
        <v>19</v>
      </c>
      <c r="H90" s="4" t="s">
        <v>19</v>
      </c>
      <c r="I90" s="1" t="s">
        <v>425</v>
      </c>
      <c r="J90" s="1" t="s">
        <v>426</v>
      </c>
      <c r="K90" s="1" t="s">
        <v>427</v>
      </c>
      <c r="L90" s="3" t="str">
        <f t="shared" si="0"/>
        <v>Outstanding</v>
      </c>
      <c r="M90" s="11" t="s">
        <v>19</v>
      </c>
    </row>
    <row r="91" spans="1:13" ht="60" customHeight="1" x14ac:dyDescent="0.35">
      <c r="A91" s="9" t="s">
        <v>428</v>
      </c>
      <c r="B91" s="1" t="s">
        <v>429</v>
      </c>
      <c r="C91" s="2" t="s">
        <v>15</v>
      </c>
      <c r="D91" s="3" t="s">
        <v>16</v>
      </c>
      <c r="E91" s="3" t="s">
        <v>17</v>
      </c>
      <c r="F91" s="3" t="s">
        <v>18</v>
      </c>
      <c r="G91" s="3" t="s">
        <v>19</v>
      </c>
      <c r="H91" s="4" t="s">
        <v>19</v>
      </c>
      <c r="I91" s="1" t="s">
        <v>430</v>
      </c>
      <c r="J91" s="1" t="s">
        <v>431</v>
      </c>
      <c r="K91" s="1" t="s">
        <v>432</v>
      </c>
      <c r="L91" s="3" t="str">
        <f t="shared" si="0"/>
        <v>Outstanding</v>
      </c>
      <c r="M91" s="11" t="s">
        <v>19</v>
      </c>
    </row>
    <row r="92" spans="1:13" ht="60" customHeight="1" x14ac:dyDescent="0.35">
      <c r="A92" s="9" t="s">
        <v>433</v>
      </c>
      <c r="B92" s="1" t="s">
        <v>434</v>
      </c>
      <c r="C92" s="2" t="s">
        <v>15</v>
      </c>
      <c r="D92" s="3" t="s">
        <v>16</v>
      </c>
      <c r="E92" s="3" t="s">
        <v>17</v>
      </c>
      <c r="F92" s="3" t="s">
        <v>18</v>
      </c>
      <c r="G92" s="3" t="s">
        <v>19</v>
      </c>
      <c r="H92" s="4" t="s">
        <v>19</v>
      </c>
      <c r="I92" s="1" t="s">
        <v>435</v>
      </c>
      <c r="J92" s="1" t="s">
        <v>431</v>
      </c>
      <c r="K92" s="1" t="s">
        <v>436</v>
      </c>
      <c r="L92" s="3" t="str">
        <f t="shared" si="0"/>
        <v>Outstanding</v>
      </c>
      <c r="M92" s="11" t="s">
        <v>19</v>
      </c>
    </row>
    <row r="93" spans="1:13" ht="60" customHeight="1" x14ac:dyDescent="0.35">
      <c r="A93" s="9" t="s">
        <v>437</v>
      </c>
      <c r="B93" s="1" t="s">
        <v>438</v>
      </c>
      <c r="C93" s="2" t="s">
        <v>15</v>
      </c>
      <c r="D93" s="3" t="s">
        <v>16</v>
      </c>
      <c r="E93" s="3" t="s">
        <v>17</v>
      </c>
      <c r="F93" s="3" t="s">
        <v>18</v>
      </c>
      <c r="G93" s="3" t="s">
        <v>19</v>
      </c>
      <c r="H93" s="4" t="s">
        <v>19</v>
      </c>
      <c r="I93" s="1" t="s">
        <v>439</v>
      </c>
      <c r="J93" s="1" t="s">
        <v>431</v>
      </c>
      <c r="K93" s="1" t="s">
        <v>440</v>
      </c>
      <c r="L93" s="3" t="str">
        <f t="shared" si="0"/>
        <v>Outstanding</v>
      </c>
      <c r="M93" s="11" t="s">
        <v>19</v>
      </c>
    </row>
    <row r="94" spans="1:13" ht="60" customHeight="1" x14ac:dyDescent="0.35">
      <c r="A94" s="9" t="s">
        <v>441</v>
      </c>
      <c r="B94" s="1" t="s">
        <v>442</v>
      </c>
      <c r="C94" s="2" t="s">
        <v>15</v>
      </c>
      <c r="D94" s="3" t="s">
        <v>16</v>
      </c>
      <c r="E94" s="3" t="s">
        <v>17</v>
      </c>
      <c r="F94" s="3" t="s">
        <v>18</v>
      </c>
      <c r="G94" s="3" t="s">
        <v>19</v>
      </c>
      <c r="H94" s="4" t="s">
        <v>19</v>
      </c>
      <c r="I94" s="1" t="s">
        <v>443</v>
      </c>
      <c r="J94" s="1" t="s">
        <v>444</v>
      </c>
      <c r="K94" s="1" t="s">
        <v>445</v>
      </c>
      <c r="L94" s="3" t="str">
        <f t="shared" si="0"/>
        <v>Outstanding</v>
      </c>
      <c r="M94" s="11" t="s">
        <v>19</v>
      </c>
    </row>
    <row r="95" spans="1:13" ht="60" customHeight="1" x14ac:dyDescent="0.35">
      <c r="A95" s="9" t="s">
        <v>446</v>
      </c>
      <c r="B95" s="1" t="s">
        <v>447</v>
      </c>
      <c r="C95" s="2" t="s">
        <v>15</v>
      </c>
      <c r="D95" s="3" t="s">
        <v>16</v>
      </c>
      <c r="E95" s="3" t="s">
        <v>17</v>
      </c>
      <c r="F95" s="3" t="s">
        <v>18</v>
      </c>
      <c r="G95" s="3" t="s">
        <v>19</v>
      </c>
      <c r="H95" s="4" t="s">
        <v>19</v>
      </c>
      <c r="I95" s="1" t="s">
        <v>448</v>
      </c>
      <c r="J95" s="1" t="s">
        <v>449</v>
      </c>
      <c r="K95" s="1" t="s">
        <v>450</v>
      </c>
      <c r="L95" s="3" t="str">
        <f t="shared" si="0"/>
        <v>Outstanding</v>
      </c>
      <c r="M95" s="11" t="s">
        <v>19</v>
      </c>
    </row>
    <row r="96" spans="1:13" ht="60" customHeight="1" x14ac:dyDescent="0.35">
      <c r="A96" s="9" t="s">
        <v>451</v>
      </c>
      <c r="B96" s="1" t="s">
        <v>452</v>
      </c>
      <c r="C96" s="2" t="s">
        <v>67</v>
      </c>
      <c r="D96" s="3" t="s">
        <v>16</v>
      </c>
      <c r="E96" s="3" t="s">
        <v>17</v>
      </c>
      <c r="F96" s="3" t="s">
        <v>18</v>
      </c>
      <c r="G96" s="3" t="s">
        <v>19</v>
      </c>
      <c r="H96" s="4" t="s">
        <v>19</v>
      </c>
      <c r="I96" s="1" t="s">
        <v>453</v>
      </c>
      <c r="J96" s="1" t="s">
        <v>454</v>
      </c>
      <c r="K96" s="1" t="s">
        <v>455</v>
      </c>
      <c r="L96" s="3" t="str">
        <f t="shared" si="0"/>
        <v>Outstanding</v>
      </c>
      <c r="M96" s="11" t="s">
        <v>19</v>
      </c>
    </row>
    <row r="97" spans="1:13" ht="60" customHeight="1" x14ac:dyDescent="0.35">
      <c r="A97" s="9" t="s">
        <v>456</v>
      </c>
      <c r="B97" s="1" t="s">
        <v>457</v>
      </c>
      <c r="C97" s="2" t="s">
        <v>15</v>
      </c>
      <c r="D97" s="3" t="s">
        <v>16</v>
      </c>
      <c r="E97" s="3" t="s">
        <v>17</v>
      </c>
      <c r="F97" s="3" t="s">
        <v>18</v>
      </c>
      <c r="G97" s="3" t="s">
        <v>19</v>
      </c>
      <c r="H97" s="4" t="s">
        <v>19</v>
      </c>
      <c r="I97" s="1" t="s">
        <v>458</v>
      </c>
      <c r="J97" s="1" t="s">
        <v>459</v>
      </c>
      <c r="K97" s="1" t="s">
        <v>460</v>
      </c>
      <c r="L97" s="3" t="str">
        <f t="shared" si="0"/>
        <v>Outstanding</v>
      </c>
      <c r="M97" s="11" t="s">
        <v>19</v>
      </c>
    </row>
    <row r="98" spans="1:13" ht="60" customHeight="1" x14ac:dyDescent="0.35">
      <c r="A98" s="9" t="s">
        <v>461</v>
      </c>
      <c r="B98" s="1" t="s">
        <v>462</v>
      </c>
      <c r="C98" s="2" t="s">
        <v>15</v>
      </c>
      <c r="D98" s="3" t="s">
        <v>16</v>
      </c>
      <c r="E98" s="3" t="s">
        <v>17</v>
      </c>
      <c r="F98" s="3" t="s">
        <v>18</v>
      </c>
      <c r="G98" s="3" t="s">
        <v>19</v>
      </c>
      <c r="H98" s="4" t="s">
        <v>19</v>
      </c>
      <c r="I98" s="1" t="s">
        <v>463</v>
      </c>
      <c r="J98" s="1" t="s">
        <v>464</v>
      </c>
      <c r="K98" s="1" t="s">
        <v>465</v>
      </c>
      <c r="L98" s="3" t="str">
        <f t="shared" si="0"/>
        <v>Outstanding</v>
      </c>
      <c r="M98" s="11" t="s">
        <v>19</v>
      </c>
    </row>
    <row r="99" spans="1:13" ht="60" customHeight="1" x14ac:dyDescent="0.35">
      <c r="A99" s="9" t="s">
        <v>466</v>
      </c>
      <c r="B99" s="1" t="s">
        <v>467</v>
      </c>
      <c r="C99" s="2" t="s">
        <v>15</v>
      </c>
      <c r="D99" s="3" t="s">
        <v>16</v>
      </c>
      <c r="E99" s="3" t="s">
        <v>17</v>
      </c>
      <c r="F99" s="3" t="s">
        <v>18</v>
      </c>
      <c r="G99" s="3" t="s">
        <v>19</v>
      </c>
      <c r="H99" s="4" t="s">
        <v>19</v>
      </c>
      <c r="I99" s="1" t="s">
        <v>259</v>
      </c>
      <c r="J99" s="1" t="s">
        <v>468</v>
      </c>
      <c r="K99" s="1" t="s">
        <v>469</v>
      </c>
      <c r="L99" s="3" t="str">
        <f t="shared" si="0"/>
        <v>Outstanding</v>
      </c>
      <c r="M99" s="11" t="s">
        <v>19</v>
      </c>
    </row>
    <row r="100" spans="1:13" ht="60" customHeight="1" x14ac:dyDescent="0.35">
      <c r="A100" s="9" t="s">
        <v>470</v>
      </c>
      <c r="B100" s="1" t="s">
        <v>471</v>
      </c>
      <c r="C100" s="2" t="s">
        <v>15</v>
      </c>
      <c r="D100" s="3" t="s">
        <v>16</v>
      </c>
      <c r="E100" s="3" t="s">
        <v>17</v>
      </c>
      <c r="F100" s="3" t="s">
        <v>18</v>
      </c>
      <c r="G100" s="3" t="s">
        <v>19</v>
      </c>
      <c r="H100" s="4" t="s">
        <v>19</v>
      </c>
      <c r="I100" s="1" t="s">
        <v>259</v>
      </c>
      <c r="J100" s="1" t="s">
        <v>472</v>
      </c>
      <c r="K100" s="1" t="s">
        <v>473</v>
      </c>
      <c r="L100" s="3" t="str">
        <f t="shared" si="0"/>
        <v>Outstanding</v>
      </c>
      <c r="M100" s="11" t="s">
        <v>19</v>
      </c>
    </row>
    <row r="101" spans="1:13" ht="60" customHeight="1" x14ac:dyDescent="0.35">
      <c r="A101" s="9" t="s">
        <v>474</v>
      </c>
      <c r="B101" s="1" t="s">
        <v>475</v>
      </c>
      <c r="C101" s="2" t="s">
        <v>42</v>
      </c>
      <c r="D101" s="3" t="s">
        <v>16</v>
      </c>
      <c r="E101" s="3" t="s">
        <v>17</v>
      </c>
      <c r="F101" s="3" t="s">
        <v>18</v>
      </c>
      <c r="G101" s="3" t="s">
        <v>19</v>
      </c>
      <c r="H101" s="4" t="s">
        <v>19</v>
      </c>
      <c r="I101" s="1" t="s">
        <v>25</v>
      </c>
      <c r="J101" s="1" t="s">
        <v>476</v>
      </c>
      <c r="K101" s="1" t="s">
        <v>477</v>
      </c>
      <c r="L101" s="3" t="str">
        <f t="shared" si="0"/>
        <v>Outstanding</v>
      </c>
      <c r="M101" s="11" t="s">
        <v>19</v>
      </c>
    </row>
    <row r="102" spans="1:13" ht="60" customHeight="1" x14ac:dyDescent="0.35">
      <c r="A102" s="9" t="s">
        <v>478</v>
      </c>
      <c r="B102" s="1" t="s">
        <v>479</v>
      </c>
      <c r="C102" s="2" t="s">
        <v>42</v>
      </c>
      <c r="D102" s="3" t="s">
        <v>16</v>
      </c>
      <c r="E102" s="3" t="s">
        <v>17</v>
      </c>
      <c r="F102" s="3" t="s">
        <v>18</v>
      </c>
      <c r="G102" s="3" t="s">
        <v>19</v>
      </c>
      <c r="H102" s="4" t="s">
        <v>19</v>
      </c>
      <c r="I102" s="1" t="s">
        <v>259</v>
      </c>
      <c r="J102" s="1" t="s">
        <v>480</v>
      </c>
      <c r="K102" s="1" t="s">
        <v>481</v>
      </c>
      <c r="L102" s="3" t="str">
        <f t="shared" si="0"/>
        <v>Outstanding</v>
      </c>
      <c r="M102" s="11" t="s">
        <v>19</v>
      </c>
    </row>
    <row r="103" spans="1:13" ht="60" customHeight="1" x14ac:dyDescent="0.35">
      <c r="A103" s="9" t="s">
        <v>482</v>
      </c>
      <c r="B103" s="1" t="s">
        <v>483</v>
      </c>
      <c r="C103" s="2" t="s">
        <v>15</v>
      </c>
      <c r="D103" s="3" t="s">
        <v>16</v>
      </c>
      <c r="E103" s="3" t="s">
        <v>17</v>
      </c>
      <c r="F103" s="3" t="s">
        <v>18</v>
      </c>
      <c r="G103" s="3" t="s">
        <v>19</v>
      </c>
      <c r="H103" s="4" t="s">
        <v>19</v>
      </c>
      <c r="I103" s="1" t="s">
        <v>259</v>
      </c>
      <c r="J103" s="1" t="s">
        <v>310</v>
      </c>
      <c r="K103" s="1" t="s">
        <v>484</v>
      </c>
      <c r="L103" s="3" t="str">
        <f t="shared" si="0"/>
        <v>Outstanding</v>
      </c>
      <c r="M103" s="11" t="s">
        <v>19</v>
      </c>
    </row>
    <row r="104" spans="1:13" ht="60" customHeight="1" x14ac:dyDescent="0.35">
      <c r="A104" s="9" t="s">
        <v>485</v>
      </c>
      <c r="B104" s="1" t="s">
        <v>486</v>
      </c>
      <c r="C104" s="2" t="s">
        <v>42</v>
      </c>
      <c r="D104" s="3" t="s">
        <v>16</v>
      </c>
      <c r="E104" s="3" t="s">
        <v>17</v>
      </c>
      <c r="F104" s="3" t="s">
        <v>18</v>
      </c>
      <c r="G104" s="3" t="s">
        <v>19</v>
      </c>
      <c r="H104" s="4" t="s">
        <v>19</v>
      </c>
      <c r="I104" s="1" t="s">
        <v>259</v>
      </c>
      <c r="J104" s="1" t="s">
        <v>310</v>
      </c>
      <c r="K104" s="1" t="s">
        <v>487</v>
      </c>
      <c r="L104" s="3" t="str">
        <f t="shared" si="0"/>
        <v>Outstanding</v>
      </c>
      <c r="M104" s="11" t="s">
        <v>19</v>
      </c>
    </row>
    <row r="105" spans="1:13" ht="60" customHeight="1" x14ac:dyDescent="0.35">
      <c r="A105" s="9" t="s">
        <v>488</v>
      </c>
      <c r="B105" s="1" t="s">
        <v>489</v>
      </c>
      <c r="C105" s="2" t="s">
        <v>15</v>
      </c>
      <c r="D105" s="3" t="s">
        <v>16</v>
      </c>
      <c r="E105" s="3" t="s">
        <v>17</v>
      </c>
      <c r="F105" s="3" t="s">
        <v>18</v>
      </c>
      <c r="G105" s="3" t="s">
        <v>19</v>
      </c>
      <c r="H105" s="4" t="s">
        <v>19</v>
      </c>
      <c r="I105" s="1" t="s">
        <v>259</v>
      </c>
      <c r="J105" s="1" t="s">
        <v>310</v>
      </c>
      <c r="K105" s="1" t="s">
        <v>490</v>
      </c>
      <c r="L105" s="3" t="str">
        <f t="shared" si="0"/>
        <v>Outstanding</v>
      </c>
      <c r="M105" s="11" t="s">
        <v>19</v>
      </c>
    </row>
    <row r="106" spans="1:13" ht="60" customHeight="1" x14ac:dyDescent="0.35">
      <c r="A106" s="9" t="s">
        <v>491</v>
      </c>
      <c r="B106" s="1" t="s">
        <v>492</v>
      </c>
      <c r="C106" s="2" t="s">
        <v>42</v>
      </c>
      <c r="D106" s="3" t="s">
        <v>16</v>
      </c>
      <c r="E106" s="3" t="s">
        <v>17</v>
      </c>
      <c r="F106" s="3" t="s">
        <v>18</v>
      </c>
      <c r="G106" s="3" t="s">
        <v>19</v>
      </c>
      <c r="H106" s="4" t="s">
        <v>19</v>
      </c>
      <c r="I106" s="1" t="s">
        <v>259</v>
      </c>
      <c r="J106" s="1" t="s">
        <v>310</v>
      </c>
      <c r="K106" s="1" t="s">
        <v>493</v>
      </c>
      <c r="L106" s="3" t="str">
        <f t="shared" si="0"/>
        <v>Outstanding</v>
      </c>
      <c r="M106" s="11" t="s">
        <v>19</v>
      </c>
    </row>
    <row r="107" spans="1:13" ht="60" customHeight="1" x14ac:dyDescent="0.35">
      <c r="A107" s="9" t="s">
        <v>494</v>
      </c>
      <c r="B107" s="1" t="s">
        <v>495</v>
      </c>
      <c r="C107" s="2" t="s">
        <v>15</v>
      </c>
      <c r="D107" s="3" t="s">
        <v>16</v>
      </c>
      <c r="E107" s="3" t="s">
        <v>17</v>
      </c>
      <c r="F107" s="3" t="s">
        <v>18</v>
      </c>
      <c r="G107" s="3" t="s">
        <v>19</v>
      </c>
      <c r="H107" s="4" t="s">
        <v>19</v>
      </c>
      <c r="I107" s="1" t="s">
        <v>259</v>
      </c>
      <c r="J107" s="1" t="s">
        <v>310</v>
      </c>
      <c r="K107" s="1" t="s">
        <v>496</v>
      </c>
      <c r="L107" s="3" t="str">
        <f t="shared" si="0"/>
        <v>Outstanding</v>
      </c>
      <c r="M107" s="11" t="s">
        <v>19</v>
      </c>
    </row>
    <row r="108" spans="1:13" ht="60" customHeight="1" x14ac:dyDescent="0.35">
      <c r="A108" s="9" t="s">
        <v>497</v>
      </c>
      <c r="B108" s="1" t="s">
        <v>498</v>
      </c>
      <c r="C108" s="2" t="s">
        <v>15</v>
      </c>
      <c r="D108" s="3" t="s">
        <v>16</v>
      </c>
      <c r="E108" s="3" t="s">
        <v>17</v>
      </c>
      <c r="F108" s="3" t="s">
        <v>18</v>
      </c>
      <c r="G108" s="3" t="s">
        <v>19</v>
      </c>
      <c r="H108" s="4" t="s">
        <v>19</v>
      </c>
      <c r="I108" s="1" t="s">
        <v>259</v>
      </c>
      <c r="J108" s="1" t="s">
        <v>310</v>
      </c>
      <c r="K108" s="1" t="s">
        <v>499</v>
      </c>
      <c r="L108" s="3" t="str">
        <f t="shared" si="0"/>
        <v>Outstanding</v>
      </c>
      <c r="M108" s="11" t="s">
        <v>19</v>
      </c>
    </row>
    <row r="109" spans="1:13" ht="60" customHeight="1" x14ac:dyDescent="0.35">
      <c r="A109" s="9" t="s">
        <v>500</v>
      </c>
      <c r="B109" s="1" t="s">
        <v>501</v>
      </c>
      <c r="C109" s="2" t="s">
        <v>42</v>
      </c>
      <c r="D109" s="3" t="s">
        <v>16</v>
      </c>
      <c r="E109" s="3" t="s">
        <v>17</v>
      </c>
      <c r="F109" s="3" t="s">
        <v>18</v>
      </c>
      <c r="G109" s="3" t="s">
        <v>19</v>
      </c>
      <c r="H109" s="4" t="s">
        <v>19</v>
      </c>
      <c r="I109" s="1" t="s">
        <v>502</v>
      </c>
      <c r="J109" s="1" t="s">
        <v>503</v>
      </c>
      <c r="K109" s="1" t="s">
        <v>504</v>
      </c>
      <c r="L109" s="3" t="str">
        <f t="shared" si="0"/>
        <v>Outstanding</v>
      </c>
      <c r="M109" s="11" t="s">
        <v>19</v>
      </c>
    </row>
    <row r="110" spans="1:13" ht="60" customHeight="1" x14ac:dyDescent="0.35">
      <c r="A110" s="9" t="s">
        <v>505</v>
      </c>
      <c r="B110" s="1" t="s">
        <v>506</v>
      </c>
      <c r="C110" s="2" t="s">
        <v>15</v>
      </c>
      <c r="D110" s="3" t="s">
        <v>16</v>
      </c>
      <c r="E110" s="3" t="s">
        <v>17</v>
      </c>
      <c r="F110" s="3" t="s">
        <v>18</v>
      </c>
      <c r="G110" s="3" t="s">
        <v>19</v>
      </c>
      <c r="H110" s="4" t="s">
        <v>19</v>
      </c>
      <c r="I110" s="1" t="s">
        <v>507</v>
      </c>
      <c r="J110" s="1" t="s">
        <v>508</v>
      </c>
      <c r="K110" s="1" t="s">
        <v>509</v>
      </c>
      <c r="L110" s="3" t="str">
        <f t="shared" si="0"/>
        <v>Outstanding</v>
      </c>
      <c r="M110" s="11" t="s">
        <v>19</v>
      </c>
    </row>
    <row r="111" spans="1:13" ht="60" customHeight="1" x14ac:dyDescent="0.35">
      <c r="A111" s="9" t="s">
        <v>510</v>
      </c>
      <c r="B111" s="1" t="s">
        <v>511</v>
      </c>
      <c r="C111" s="2" t="s">
        <v>67</v>
      </c>
      <c r="D111" s="3" t="s">
        <v>16</v>
      </c>
      <c r="E111" s="3" t="s">
        <v>17</v>
      </c>
      <c r="F111" s="3" t="s">
        <v>18</v>
      </c>
      <c r="G111" s="3" t="s">
        <v>19</v>
      </c>
      <c r="H111" s="4" t="s">
        <v>19</v>
      </c>
      <c r="I111" s="1" t="s">
        <v>512</v>
      </c>
      <c r="J111" s="1" t="s">
        <v>513</v>
      </c>
      <c r="K111" s="1" t="s">
        <v>514</v>
      </c>
      <c r="L111" s="3" t="str">
        <f t="shared" si="0"/>
        <v>Outstanding</v>
      </c>
      <c r="M111" s="11" t="s">
        <v>19</v>
      </c>
    </row>
    <row r="112" spans="1:13" ht="60" customHeight="1" x14ac:dyDescent="0.35">
      <c r="A112" s="9" t="s">
        <v>515</v>
      </c>
      <c r="B112" s="1" t="s">
        <v>516</v>
      </c>
      <c r="C112" s="2" t="s">
        <v>67</v>
      </c>
      <c r="D112" s="3" t="s">
        <v>16</v>
      </c>
      <c r="E112" s="3" t="s">
        <v>17</v>
      </c>
      <c r="F112" s="3" t="s">
        <v>18</v>
      </c>
      <c r="G112" s="3" t="s">
        <v>19</v>
      </c>
      <c r="H112" s="4" t="s">
        <v>19</v>
      </c>
      <c r="I112" s="1" t="s">
        <v>517</v>
      </c>
      <c r="J112" s="1" t="s">
        <v>133</v>
      </c>
      <c r="K112" s="1" t="s">
        <v>518</v>
      </c>
      <c r="L112" s="3" t="str">
        <f t="shared" si="0"/>
        <v>Outstanding</v>
      </c>
      <c r="M112" s="11" t="s">
        <v>19</v>
      </c>
    </row>
    <row r="113" spans="1:13" ht="60" customHeight="1" x14ac:dyDescent="0.35">
      <c r="A113" s="10" t="s">
        <v>519</v>
      </c>
      <c r="B113" s="5" t="s">
        <v>520</v>
      </c>
      <c r="C113" s="6" t="s">
        <v>67</v>
      </c>
      <c r="D113" s="7" t="s">
        <v>16</v>
      </c>
      <c r="E113" s="7" t="s">
        <v>17</v>
      </c>
      <c r="F113" s="7" t="s">
        <v>18</v>
      </c>
      <c r="G113" s="7" t="s">
        <v>19</v>
      </c>
      <c r="H113" s="8" t="s">
        <v>19</v>
      </c>
      <c r="I113" s="5" t="s">
        <v>521</v>
      </c>
      <c r="J113" s="5" t="s">
        <v>138</v>
      </c>
      <c r="K113" s="5" t="s">
        <v>522</v>
      </c>
      <c r="L113" s="7" t="str">
        <f t="shared" si="0"/>
        <v>Outstanding</v>
      </c>
      <c r="M113" s="12" t="s">
        <v>19</v>
      </c>
    </row>
    <row r="117" spans="1:13" ht="32" customHeight="1" x14ac:dyDescent="0.35">
      <c r="A117" s="288" t="s">
        <v>523</v>
      </c>
      <c r="B117" s="288"/>
      <c r="C117" s="288"/>
      <c r="D117" s="288"/>
    </row>
  </sheetData>
  <mergeCells count="1">
    <mergeCell ref="A117:D117"/>
  </mergeCells>
  <conditionalFormatting sqref="C2:C113">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11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11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11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113" xr:uid="{00000000-0002-0000-0200-000000000000}">
      <formula1>"Must,Should,Could,Won't,Unassigned"</formula1>
    </dataValidation>
    <dataValidation type="list" showErrorMessage="1" errorTitle="Invalid Value" error="Please select a value from the list: Low, Medium, High, Unassessed." sqref="E2:E113" xr:uid="{00000000-0002-0000-0200-000001000000}">
      <formula1>"Low,Medium,High,Unassessed"</formula1>
    </dataValidation>
    <dataValidation type="list" showErrorMessage="1" errorTitle="Invalid Value" error="Please select a value from the list: Phase1, Phase2, Phase3, Phase4, Phase5, Pending." sqref="F2:F11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13" xr:uid="{00000000-0002-0000-0200-000003000000}">
      <formula1>"Implemented,Testing,Failed,Compensated,Risk Accepted,N/A"</formula1>
    </dataValidation>
  </dataValidations>
  <hyperlinks>
    <hyperlink ref="A11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672</v>
      </c>
      <c r="C2" s="305" t="s">
        <v>672</v>
      </c>
      <c r="D2" s="305" t="s">
        <v>672</v>
      </c>
      <c r="E2" s="305" t="s">
        <v>672</v>
      </c>
      <c r="F2" s="305" t="s">
        <v>672</v>
      </c>
      <c r="G2" s="305" t="s">
        <v>672</v>
      </c>
      <c r="H2" s="309" t="s">
        <v>673</v>
      </c>
      <c r="I2" s="309" t="s">
        <v>673</v>
      </c>
      <c r="J2" s="309" t="s">
        <v>673</v>
      </c>
      <c r="K2" s="309" t="s">
        <v>673</v>
      </c>
      <c r="L2" s="309" t="s">
        <v>673</v>
      </c>
      <c r="M2" s="308" t="s">
        <v>674</v>
      </c>
      <c r="N2" s="308" t="s">
        <v>674</v>
      </c>
      <c r="O2" s="310" t="s">
        <v>675</v>
      </c>
      <c r="P2" s="310" t="s">
        <v>675</v>
      </c>
      <c r="Q2" s="306" t="s">
        <v>11</v>
      </c>
      <c r="R2" s="306" t="s">
        <v>11</v>
      </c>
      <c r="S2" s="306" t="s">
        <v>11</v>
      </c>
      <c r="T2" s="307" t="s">
        <v>676</v>
      </c>
    </row>
    <row r="3" spans="2:20" ht="35" customHeight="1" x14ac:dyDescent="0.35">
      <c r="B3" s="70" t="s">
        <v>677</v>
      </c>
      <c r="C3" s="70" t="s">
        <v>678</v>
      </c>
      <c r="D3" s="70" t="s">
        <v>679</v>
      </c>
      <c r="E3" s="70" t="s">
        <v>680</v>
      </c>
      <c r="F3" s="70" t="s">
        <v>681</v>
      </c>
      <c r="G3" s="70" t="s">
        <v>9</v>
      </c>
      <c r="H3" s="71" t="s">
        <v>682</v>
      </c>
      <c r="I3" s="71" t="s">
        <v>683</v>
      </c>
      <c r="J3" s="71" t="s">
        <v>684</v>
      </c>
      <c r="K3" s="71" t="s">
        <v>685</v>
      </c>
      <c r="L3" s="71" t="s">
        <v>617</v>
      </c>
      <c r="M3" s="72" t="s">
        <v>686</v>
      </c>
      <c r="N3" s="72" t="s">
        <v>687</v>
      </c>
      <c r="O3" s="73" t="s">
        <v>688</v>
      </c>
      <c r="P3" s="73" t="s">
        <v>689</v>
      </c>
      <c r="Q3" s="74" t="s">
        <v>11</v>
      </c>
      <c r="R3" s="74" t="s">
        <v>690</v>
      </c>
      <c r="S3" s="74" t="s">
        <v>691</v>
      </c>
      <c r="T3" s="75" t="s">
        <v>692</v>
      </c>
    </row>
    <row r="4" spans="2:20" ht="60" customHeight="1" x14ac:dyDescent="0.35">
      <c r="B4" s="76" t="s">
        <v>693</v>
      </c>
      <c r="C4" s="76" t="s">
        <v>694</v>
      </c>
      <c r="D4" s="76" t="s">
        <v>695</v>
      </c>
      <c r="E4" s="76" t="s">
        <v>696</v>
      </c>
      <c r="F4" s="76" t="s">
        <v>697</v>
      </c>
      <c r="G4" s="76" t="s">
        <v>698</v>
      </c>
      <c r="H4" s="76" t="s">
        <v>699</v>
      </c>
      <c r="I4" s="76" t="s">
        <v>700</v>
      </c>
      <c r="J4" s="76" t="s">
        <v>701</v>
      </c>
      <c r="K4" s="76" t="s">
        <v>702</v>
      </c>
      <c r="L4" s="76" t="s">
        <v>703</v>
      </c>
      <c r="M4" s="76" t="s">
        <v>704</v>
      </c>
      <c r="N4" s="76" t="s">
        <v>705</v>
      </c>
      <c r="O4" s="76" t="s">
        <v>706</v>
      </c>
      <c r="P4" s="76" t="s">
        <v>707</v>
      </c>
      <c r="Q4" s="76" t="s">
        <v>708</v>
      </c>
      <c r="R4" s="76" t="s">
        <v>709</v>
      </c>
      <c r="S4" s="76" t="s">
        <v>710</v>
      </c>
      <c r="T4" s="76" t="s">
        <v>711</v>
      </c>
    </row>
    <row r="5" spans="2:20" ht="60" customHeight="1" x14ac:dyDescent="0.35">
      <c r="B5" s="38" t="s">
        <v>712</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713</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714</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715</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716</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717</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718</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719</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720</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721</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722</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723</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724</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725</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726</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727</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728</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729</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730</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731</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732</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733</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734</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735</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736</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737</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738</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739</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740</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741</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742</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743</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744</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745</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746</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747</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748</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749</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750</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751</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752</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753</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754</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755</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756</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757</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758</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759</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760</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761</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523</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762</v>
      </c>
      <c r="B1" s="104" t="s">
        <v>0</v>
      </c>
      <c r="C1" s="104" t="s">
        <v>763</v>
      </c>
      <c r="D1" s="104" t="s">
        <v>9</v>
      </c>
      <c r="E1" s="104" t="s">
        <v>764</v>
      </c>
      <c r="F1" s="104" t="s">
        <v>765</v>
      </c>
      <c r="G1" s="104" t="s">
        <v>766</v>
      </c>
      <c r="H1" s="104" t="s">
        <v>767</v>
      </c>
      <c r="I1" s="104" t="s">
        <v>768</v>
      </c>
      <c r="J1" s="104" t="s">
        <v>769</v>
      </c>
      <c r="K1" s="104" t="s">
        <v>770</v>
      </c>
      <c r="L1" s="104" t="s">
        <v>771</v>
      </c>
      <c r="M1" s="104" t="s">
        <v>772</v>
      </c>
      <c r="N1" s="104" t="s">
        <v>773</v>
      </c>
      <c r="O1" s="104" t="s">
        <v>774</v>
      </c>
      <c r="P1" s="104" t="s">
        <v>775</v>
      </c>
      <c r="Q1" s="104" t="s">
        <v>776</v>
      </c>
      <c r="R1" s="104" t="s">
        <v>777</v>
      </c>
      <c r="S1" s="104" t="s">
        <v>778</v>
      </c>
      <c r="T1" s="104" t="s">
        <v>779</v>
      </c>
      <c r="U1" s="104" t="s">
        <v>780</v>
      </c>
      <c r="V1" s="104" t="s">
        <v>781</v>
      </c>
      <c r="W1" s="104" t="s">
        <v>782</v>
      </c>
      <c r="X1" s="104" t="s">
        <v>783</v>
      </c>
      <c r="Y1" s="104" t="s">
        <v>784</v>
      </c>
      <c r="Z1" s="104" t="s">
        <v>785</v>
      </c>
      <c r="AA1" s="104" t="s">
        <v>786</v>
      </c>
      <c r="AB1" s="104" t="s">
        <v>787</v>
      </c>
      <c r="AC1" s="104" t="s">
        <v>788</v>
      </c>
      <c r="AD1" s="104" t="s">
        <v>789</v>
      </c>
      <c r="AE1" s="104" t="s">
        <v>790</v>
      </c>
      <c r="AF1" s="104" t="s">
        <v>791</v>
      </c>
      <c r="AG1" s="104" t="s">
        <v>792</v>
      </c>
      <c r="AH1" s="104" t="s">
        <v>793</v>
      </c>
      <c r="AI1" s="104" t="s">
        <v>794</v>
      </c>
      <c r="AJ1" s="104" t="s">
        <v>795</v>
      </c>
      <c r="AK1" s="104" t="s">
        <v>796</v>
      </c>
      <c r="AL1" s="104" t="s">
        <v>797</v>
      </c>
      <c r="AM1" s="104" t="s">
        <v>798</v>
      </c>
      <c r="AN1" s="104" t="s">
        <v>799</v>
      </c>
      <c r="AO1" s="104" t="s">
        <v>800</v>
      </c>
      <c r="AP1" s="104" t="s">
        <v>801</v>
      </c>
      <c r="AQ1" s="104" t="s">
        <v>802</v>
      </c>
      <c r="AR1" s="104" t="s">
        <v>803</v>
      </c>
      <c r="AS1" s="104" t="s">
        <v>804</v>
      </c>
      <c r="AT1" s="104" t="s">
        <v>805</v>
      </c>
      <c r="AU1" s="104" t="s">
        <v>806</v>
      </c>
      <c r="AV1" s="104" t="s">
        <v>807</v>
      </c>
      <c r="AW1" s="105" t="s">
        <v>808</v>
      </c>
    </row>
    <row r="2" spans="1:49" ht="60" customHeight="1" outlineLevel="1" x14ac:dyDescent="0.35">
      <c r="A2" s="97" t="s">
        <v>809</v>
      </c>
      <c r="B2" s="80">
        <v>1</v>
      </c>
      <c r="C2" s="82" t="s">
        <v>19</v>
      </c>
      <c r="D2" s="84" t="s">
        <v>810</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809</v>
      </c>
      <c r="B3" s="81" t="s">
        <v>811</v>
      </c>
      <c r="C3" s="83" t="s">
        <v>812</v>
      </c>
      <c r="D3" s="85" t="s">
        <v>813</v>
      </c>
      <c r="E3" s="85" t="s">
        <v>814</v>
      </c>
      <c r="F3" s="86" t="s">
        <v>815</v>
      </c>
      <c r="G3" s="86" t="s">
        <v>816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809</v>
      </c>
      <c r="B4" s="81" t="s">
        <v>817</v>
      </c>
      <c r="C4" s="83" t="s">
        <v>818</v>
      </c>
      <c r="D4" s="85" t="s">
        <v>819</v>
      </c>
      <c r="E4" s="85" t="s">
        <v>820</v>
      </c>
      <c r="F4" s="86" t="s">
        <v>815</v>
      </c>
      <c r="G4" s="86" t="s">
        <v>821</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809</v>
      </c>
      <c r="B5" s="81" t="s">
        <v>822</v>
      </c>
      <c r="C5" s="83" t="s">
        <v>823</v>
      </c>
      <c r="D5" s="85" t="s">
        <v>824</v>
      </c>
      <c r="E5" s="85" t="s">
        <v>825</v>
      </c>
      <c r="F5" s="86" t="s">
        <v>815</v>
      </c>
      <c r="G5" s="86" t="s">
        <v>826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809</v>
      </c>
      <c r="B6" s="81" t="s">
        <v>827</v>
      </c>
      <c r="C6" s="83" t="s">
        <v>828</v>
      </c>
      <c r="D6" s="85" t="s">
        <v>829</v>
      </c>
      <c r="E6" s="85" t="s">
        <v>830</v>
      </c>
      <c r="F6" s="86" t="s">
        <v>815</v>
      </c>
      <c r="G6" s="86" t="s">
        <v>816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809</v>
      </c>
      <c r="B7" s="81" t="s">
        <v>831</v>
      </c>
      <c r="C7" s="83" t="s">
        <v>832</v>
      </c>
      <c r="D7" s="85" t="s">
        <v>833</v>
      </c>
      <c r="E7" s="85" t="s">
        <v>834</v>
      </c>
      <c r="F7" s="86" t="s">
        <v>815</v>
      </c>
      <c r="G7" s="86" t="s">
        <v>826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835</v>
      </c>
      <c r="B8" s="80">
        <v>2</v>
      </c>
      <c r="C8" s="82" t="s">
        <v>19</v>
      </c>
      <c r="D8" s="84" t="s">
        <v>836</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835</v>
      </c>
      <c r="B9" s="81" t="s">
        <v>837</v>
      </c>
      <c r="C9" s="83" t="s">
        <v>838</v>
      </c>
      <c r="D9" s="85" t="s">
        <v>839</v>
      </c>
      <c r="E9" s="85" t="s">
        <v>840</v>
      </c>
      <c r="F9" s="86" t="s">
        <v>841</v>
      </c>
      <c r="G9" s="86" t="s">
        <v>816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835</v>
      </c>
      <c r="B10" s="81" t="s">
        <v>842</v>
      </c>
      <c r="C10" s="83" t="s">
        <v>843</v>
      </c>
      <c r="D10" s="85" t="s">
        <v>844</v>
      </c>
      <c r="E10" s="85" t="s">
        <v>845</v>
      </c>
      <c r="F10" s="86" t="s">
        <v>841</v>
      </c>
      <c r="G10" s="86" t="s">
        <v>816</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835</v>
      </c>
      <c r="B11" s="81" t="s">
        <v>846</v>
      </c>
      <c r="C11" s="83" t="s">
        <v>847</v>
      </c>
      <c r="D11" s="85" t="s">
        <v>848</v>
      </c>
      <c r="E11" s="85" t="s">
        <v>849</v>
      </c>
      <c r="F11" s="86" t="s">
        <v>841</v>
      </c>
      <c r="G11" s="86" t="s">
        <v>821</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835</v>
      </c>
      <c r="B12" s="81" t="s">
        <v>850</v>
      </c>
      <c r="C12" s="83" t="s">
        <v>851</v>
      </c>
      <c r="D12" s="85" t="s">
        <v>852</v>
      </c>
      <c r="E12" s="85" t="s">
        <v>853</v>
      </c>
      <c r="F12" s="86" t="s">
        <v>841</v>
      </c>
      <c r="G12" s="86" t="s">
        <v>826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835</v>
      </c>
      <c r="B13" s="81" t="s">
        <v>854</v>
      </c>
      <c r="C13" s="83" t="s">
        <v>855</v>
      </c>
      <c r="D13" s="85" t="s">
        <v>856</v>
      </c>
      <c r="E13" s="85" t="s">
        <v>857</v>
      </c>
      <c r="F13" s="86" t="s">
        <v>841</v>
      </c>
      <c r="G13" s="86" t="s">
        <v>858</v>
      </c>
      <c r="H13" s="86">
        <v>2</v>
      </c>
      <c r="I13" s="88">
        <f>IF(COUNTIF(J13:AW13,"&lt;&gt;")=0,"",SUMPRODUCT(((Recommendations[ImplStatus]="Implemented")+(Recommendations[ImplStatus]="Compensated"))*ISNUMBER(MATCH(Recommendations[Id],J13:AW13,0)))/COUNTIF(J13:AW13,"&lt;&gt;"))</f>
        <v>0</v>
      </c>
      <c r="J13" s="90" t="s">
        <v>360</v>
      </c>
      <c r="K13" s="90" t="s">
        <v>364</v>
      </c>
      <c r="L13" s="90" t="s">
        <v>368</v>
      </c>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835</v>
      </c>
      <c r="B14" s="81" t="s">
        <v>859</v>
      </c>
      <c r="C14" s="83" t="s">
        <v>860</v>
      </c>
      <c r="D14" s="85" t="s">
        <v>861</v>
      </c>
      <c r="E14" s="85" t="s">
        <v>862</v>
      </c>
      <c r="F14" s="86" t="s">
        <v>841</v>
      </c>
      <c r="G14" s="86" t="s">
        <v>858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835</v>
      </c>
      <c r="B15" s="81" t="s">
        <v>863</v>
      </c>
      <c r="C15" s="83" t="s">
        <v>864</v>
      </c>
      <c r="D15" s="85" t="s">
        <v>865</v>
      </c>
      <c r="E15" s="85" t="s">
        <v>866</v>
      </c>
      <c r="F15" s="86" t="s">
        <v>841</v>
      </c>
      <c r="G15" s="86" t="s">
        <v>858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867</v>
      </c>
      <c r="B16" s="80">
        <v>3</v>
      </c>
      <c r="C16" s="82" t="s">
        <v>19</v>
      </c>
      <c r="D16" s="84" t="s">
        <v>868</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867</v>
      </c>
      <c r="B17" s="81" t="s">
        <v>869</v>
      </c>
      <c r="C17" s="83" t="s">
        <v>870</v>
      </c>
      <c r="D17" s="85" t="s">
        <v>871</v>
      </c>
      <c r="E17" s="85" t="s">
        <v>872</v>
      </c>
      <c r="F17" s="86" t="s">
        <v>873</v>
      </c>
      <c r="G17" s="86" t="s">
        <v>874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867</v>
      </c>
      <c r="B18" s="81" t="s">
        <v>875</v>
      </c>
      <c r="C18" s="83" t="s">
        <v>876</v>
      </c>
      <c r="D18" s="85" t="s">
        <v>877</v>
      </c>
      <c r="E18" s="85" t="s">
        <v>878</v>
      </c>
      <c r="F18" s="86" t="s">
        <v>873</v>
      </c>
      <c r="G18" s="86" t="s">
        <v>816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867</v>
      </c>
      <c r="B19" s="81" t="s">
        <v>879</v>
      </c>
      <c r="C19" s="83" t="s">
        <v>880</v>
      </c>
      <c r="D19" s="85" t="s">
        <v>881</v>
      </c>
      <c r="E19" s="85" t="s">
        <v>882</v>
      </c>
      <c r="F19" s="86" t="s">
        <v>873</v>
      </c>
      <c r="G19" s="86" t="s">
        <v>858</v>
      </c>
      <c r="H19" s="86">
        <v>1</v>
      </c>
      <c r="I19" s="88">
        <f>IF(COUNTIF(J19:AW19,"&lt;&gt;")=0,"",SUMPRODUCT(((Recommendations[ImplStatus]="Implemented")+(Recommendations[ImplStatus]="Compensated"))*ISNUMBER(MATCH(Recommendations[Id],J19:AW19,0)))/COUNTIF(J19:AW19,"&lt;&gt;"))</f>
        <v>0</v>
      </c>
      <c r="J19" s="90" t="s">
        <v>377</v>
      </c>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867</v>
      </c>
      <c r="B20" s="81" t="s">
        <v>883</v>
      </c>
      <c r="C20" s="83" t="s">
        <v>884</v>
      </c>
      <c r="D20" s="85" t="s">
        <v>885</v>
      </c>
      <c r="E20" s="85" t="s">
        <v>886</v>
      </c>
      <c r="F20" s="86" t="s">
        <v>873</v>
      </c>
      <c r="G20" s="86" t="s">
        <v>858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867</v>
      </c>
      <c r="B21" s="81" t="s">
        <v>887</v>
      </c>
      <c r="C21" s="83" t="s">
        <v>888</v>
      </c>
      <c r="D21" s="85" t="s">
        <v>889</v>
      </c>
      <c r="E21" s="85" t="s">
        <v>890</v>
      </c>
      <c r="F21" s="86" t="s">
        <v>873</v>
      </c>
      <c r="G21" s="86" t="s">
        <v>858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867</v>
      </c>
      <c r="B22" s="81" t="s">
        <v>891</v>
      </c>
      <c r="C22" s="83" t="s">
        <v>892</v>
      </c>
      <c r="D22" s="85" t="s">
        <v>893</v>
      </c>
      <c r="E22" s="85" t="s">
        <v>894</v>
      </c>
      <c r="F22" s="86" t="s">
        <v>873</v>
      </c>
      <c r="G22" s="86" t="s">
        <v>858</v>
      </c>
      <c r="H22" s="86">
        <v>1</v>
      </c>
      <c r="I22" s="88">
        <f>IF(COUNTIF(J22:AW22,"&lt;&gt;")=0,"",SUMPRODUCT(((Recommendations[ImplStatus]="Implemented")+(Recommendations[ImplStatus]="Compensated"))*ISNUMBER(MATCH(Recommendations[Id],J22:AW22,0)))/COUNTIF(J22:AW22,"&lt;&gt;"))</f>
        <v>0</v>
      </c>
      <c r="J22" s="90" t="s">
        <v>461</v>
      </c>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867</v>
      </c>
      <c r="B23" s="81" t="s">
        <v>895</v>
      </c>
      <c r="C23" s="83" t="s">
        <v>896</v>
      </c>
      <c r="D23" s="85" t="s">
        <v>897</v>
      </c>
      <c r="E23" s="85" t="s">
        <v>898</v>
      </c>
      <c r="F23" s="86" t="s">
        <v>873</v>
      </c>
      <c r="G23" s="86" t="s">
        <v>816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867</v>
      </c>
      <c r="B24" s="81" t="s">
        <v>899</v>
      </c>
      <c r="C24" s="83" t="s">
        <v>900</v>
      </c>
      <c r="D24" s="85" t="s">
        <v>901</v>
      </c>
      <c r="E24" s="85" t="s">
        <v>902</v>
      </c>
      <c r="F24" s="86" t="s">
        <v>873</v>
      </c>
      <c r="G24" s="86" t="s">
        <v>816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867</v>
      </c>
      <c r="B25" s="81" t="s">
        <v>903</v>
      </c>
      <c r="C25" s="83" t="s">
        <v>904</v>
      </c>
      <c r="D25" s="85" t="s">
        <v>905</v>
      </c>
      <c r="E25" s="85" t="s">
        <v>906</v>
      </c>
      <c r="F25" s="86" t="s">
        <v>873</v>
      </c>
      <c r="G25" s="86" t="s">
        <v>858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867</v>
      </c>
      <c r="B26" s="81" t="s">
        <v>907</v>
      </c>
      <c r="C26" s="83" t="s">
        <v>908</v>
      </c>
      <c r="D26" s="85" t="s">
        <v>909</v>
      </c>
      <c r="E26" s="85" t="s">
        <v>910</v>
      </c>
      <c r="F26" s="86" t="s">
        <v>873</v>
      </c>
      <c r="G26" s="86" t="s">
        <v>858</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867</v>
      </c>
      <c r="B27" s="81" t="s">
        <v>911</v>
      </c>
      <c r="C27" s="83" t="s">
        <v>912</v>
      </c>
      <c r="D27" s="85" t="s">
        <v>913</v>
      </c>
      <c r="E27" s="85" t="s">
        <v>914</v>
      </c>
      <c r="F27" s="86" t="s">
        <v>873</v>
      </c>
      <c r="G27" s="86" t="s">
        <v>858</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867</v>
      </c>
      <c r="B28" s="81" t="s">
        <v>915</v>
      </c>
      <c r="C28" s="83" t="s">
        <v>916</v>
      </c>
      <c r="D28" s="85" t="s">
        <v>917</v>
      </c>
      <c r="E28" s="85" t="s">
        <v>918</v>
      </c>
      <c r="F28" s="86" t="s">
        <v>873</v>
      </c>
      <c r="G28" s="86" t="s">
        <v>858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867</v>
      </c>
      <c r="B29" s="81" t="s">
        <v>919</v>
      </c>
      <c r="C29" s="83" t="s">
        <v>920</v>
      </c>
      <c r="D29" s="85" t="s">
        <v>921</v>
      </c>
      <c r="E29" s="85" t="s">
        <v>922</v>
      </c>
      <c r="F29" s="86" t="s">
        <v>873</v>
      </c>
      <c r="G29" s="86" t="s">
        <v>858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867</v>
      </c>
      <c r="B30" s="81" t="s">
        <v>923</v>
      </c>
      <c r="C30" s="83" t="s">
        <v>924</v>
      </c>
      <c r="D30" s="85" t="s">
        <v>925</v>
      </c>
      <c r="E30" s="85" t="s">
        <v>926</v>
      </c>
      <c r="F30" s="86" t="s">
        <v>873</v>
      </c>
      <c r="G30" s="86" t="s">
        <v>826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927</v>
      </c>
      <c r="B31" s="80">
        <v>4</v>
      </c>
      <c r="C31" s="82" t="s">
        <v>19</v>
      </c>
      <c r="D31" s="84" t="s">
        <v>928</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927</v>
      </c>
      <c r="B32" s="81" t="s">
        <v>929</v>
      </c>
      <c r="C32" s="83" t="s">
        <v>930</v>
      </c>
      <c r="D32" s="85" t="s">
        <v>931</v>
      </c>
      <c r="E32" s="85" t="s">
        <v>932</v>
      </c>
      <c r="F32" s="86" t="s">
        <v>933</v>
      </c>
      <c r="G32" s="86" t="s">
        <v>874</v>
      </c>
      <c r="H32" s="86">
        <v>1</v>
      </c>
      <c r="I32" s="88">
        <f>IF(COUNTIF(J32:AW32,"&lt;&gt;")=0,"",SUMPRODUCT(((Recommendations[ImplStatus]="Implemented")+(Recommendations[ImplStatus]="Compensated"))*ISNUMBER(MATCH(Recommendations[Id],J32:AW32,0)))/COUNTIF(J32:AW32,"&lt;&gt;"))</f>
        <v>0</v>
      </c>
      <c r="J32" s="90" t="s">
        <v>373</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927</v>
      </c>
      <c r="B33" s="81" t="s">
        <v>934</v>
      </c>
      <c r="C33" s="83" t="s">
        <v>935</v>
      </c>
      <c r="D33" s="85" t="s">
        <v>936</v>
      </c>
      <c r="E33" s="85" t="s">
        <v>937</v>
      </c>
      <c r="F33" s="86" t="s">
        <v>933</v>
      </c>
      <c r="G33" s="86" t="s">
        <v>874</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927</v>
      </c>
      <c r="B34" s="81" t="s">
        <v>938</v>
      </c>
      <c r="C34" s="83" t="s">
        <v>939</v>
      </c>
      <c r="D34" s="85" t="s">
        <v>940</v>
      </c>
      <c r="E34" s="85" t="s">
        <v>941</v>
      </c>
      <c r="F34" s="86" t="s">
        <v>815</v>
      </c>
      <c r="G34" s="86" t="s">
        <v>858</v>
      </c>
      <c r="H34" s="86">
        <v>1</v>
      </c>
      <c r="I34" s="88">
        <f>IF(COUNTIF(J34:AW34,"&lt;&gt;")=0,"",SUMPRODUCT(((Recommendations[ImplStatus]="Implemented")+(Recommendations[ImplStatus]="Compensated"))*ISNUMBER(MATCH(Recommendations[Id],J34:AW34,0)))/COUNTIF(J34:AW34,"&lt;&gt;"))</f>
        <v>0</v>
      </c>
      <c r="J34" s="90" t="s">
        <v>13</v>
      </c>
      <c r="K34" s="90" t="s">
        <v>23</v>
      </c>
      <c r="L34" s="90" t="s">
        <v>27</v>
      </c>
      <c r="M34" s="90" t="s">
        <v>31</v>
      </c>
      <c r="N34" s="90" t="s">
        <v>40</v>
      </c>
      <c r="O34" s="90" t="s">
        <v>45</v>
      </c>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927</v>
      </c>
      <c r="B35" s="81" t="s">
        <v>942</v>
      </c>
      <c r="C35" s="83" t="s">
        <v>943</v>
      </c>
      <c r="D35" s="85" t="s">
        <v>944</v>
      </c>
      <c r="E35" s="85" t="s">
        <v>945</v>
      </c>
      <c r="F35" s="86" t="s">
        <v>815</v>
      </c>
      <c r="G35" s="86" t="s">
        <v>858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927</v>
      </c>
      <c r="B36" s="81" t="s">
        <v>946</v>
      </c>
      <c r="C36" s="83" t="s">
        <v>947</v>
      </c>
      <c r="D36" s="85" t="s">
        <v>948</v>
      </c>
      <c r="E36" s="85" t="s">
        <v>949</v>
      </c>
      <c r="F36" s="86" t="s">
        <v>815</v>
      </c>
      <c r="G36" s="86" t="s">
        <v>858</v>
      </c>
      <c r="H36" s="86">
        <v>1</v>
      </c>
      <c r="I36" s="88">
        <f>IF(COUNTIF(J36:AW36,"&lt;&gt;")=0,"",SUMPRODUCT(((Recommendations[ImplStatus]="Implemented")+(Recommendations[ImplStatus]="Compensated"))*ISNUMBER(MATCH(Recommendations[Id],J36:AW36,0)))/COUNTIF(J36:AW36,"&lt;&gt;"))</f>
        <v>0</v>
      </c>
      <c r="J36" s="90" t="s">
        <v>466</v>
      </c>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927</v>
      </c>
      <c r="B37" s="81" t="s">
        <v>950</v>
      </c>
      <c r="C37" s="83" t="s">
        <v>951</v>
      </c>
      <c r="D37" s="85" t="s">
        <v>952</v>
      </c>
      <c r="E37" s="85" t="s">
        <v>953</v>
      </c>
      <c r="F37" s="86" t="s">
        <v>815</v>
      </c>
      <c r="G37" s="86" t="s">
        <v>858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927</v>
      </c>
      <c r="B38" s="81" t="s">
        <v>954</v>
      </c>
      <c r="C38" s="83" t="s">
        <v>955</v>
      </c>
      <c r="D38" s="85" t="s">
        <v>956</v>
      </c>
      <c r="E38" s="85" t="s">
        <v>957</v>
      </c>
      <c r="F38" s="86" t="s">
        <v>958</v>
      </c>
      <c r="G38" s="86" t="s">
        <v>858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927</v>
      </c>
      <c r="B39" s="81" t="s">
        <v>959</v>
      </c>
      <c r="C39" s="83" t="s">
        <v>960</v>
      </c>
      <c r="D39" s="85" t="s">
        <v>961</v>
      </c>
      <c r="E39" s="85" t="s">
        <v>962</v>
      </c>
      <c r="F39" s="86" t="s">
        <v>815</v>
      </c>
      <c r="G39" s="86" t="s">
        <v>858</v>
      </c>
      <c r="H39" s="86">
        <v>2</v>
      </c>
      <c r="I39" s="88">
        <f>IF(COUNTIF(J39:AW39,"&lt;&gt;")=0,"",SUMPRODUCT(((Recommendations[ImplStatus]="Implemented")+(Recommendations[ImplStatus]="Compensated"))*ISNUMBER(MATCH(Recommendations[Id],J39:AW39,0)))/COUNTIF(J39:AW39,"&lt;&gt;"))</f>
        <v>0</v>
      </c>
      <c r="J39" s="90" t="s">
        <v>224</v>
      </c>
      <c r="K39" s="90" t="s">
        <v>229</v>
      </c>
      <c r="L39" s="90" t="s">
        <v>234</v>
      </c>
      <c r="M39" s="90" t="s">
        <v>239</v>
      </c>
      <c r="N39" s="90" t="s">
        <v>243</v>
      </c>
      <c r="O39" s="90" t="s">
        <v>248</v>
      </c>
      <c r="P39" s="90" t="s">
        <v>252</v>
      </c>
      <c r="Q39" s="90" t="s">
        <v>257</v>
      </c>
      <c r="R39" s="90" t="s">
        <v>262</v>
      </c>
      <c r="S39" s="90" t="s">
        <v>266</v>
      </c>
      <c r="T39" s="90" t="s">
        <v>270</v>
      </c>
      <c r="U39" s="90" t="s">
        <v>274</v>
      </c>
      <c r="V39" s="90" t="s">
        <v>278</v>
      </c>
      <c r="W39" s="90" t="s">
        <v>282</v>
      </c>
      <c r="X39" s="90" t="s">
        <v>286</v>
      </c>
      <c r="Y39" s="90" t="s">
        <v>290</v>
      </c>
      <c r="Z39" s="90" t="s">
        <v>295</v>
      </c>
      <c r="AA39" s="90" t="s">
        <v>300</v>
      </c>
      <c r="AB39" s="90" t="s">
        <v>304</v>
      </c>
      <c r="AC39" s="90" t="s">
        <v>308</v>
      </c>
      <c r="AD39" s="90" t="s">
        <v>312</v>
      </c>
      <c r="AE39" s="90" t="s">
        <v>315</v>
      </c>
      <c r="AF39" s="90" t="s">
        <v>318</v>
      </c>
      <c r="AG39" s="90" t="s">
        <v>323</v>
      </c>
      <c r="AH39" s="90" t="s">
        <v>327</v>
      </c>
      <c r="AI39" s="90" t="s">
        <v>331</v>
      </c>
      <c r="AJ39" s="90" t="s">
        <v>335</v>
      </c>
      <c r="AK39" s="90" t="s">
        <v>339</v>
      </c>
      <c r="AL39" s="90" t="s">
        <v>343</v>
      </c>
      <c r="AM39" s="90" t="s">
        <v>348</v>
      </c>
      <c r="AN39" s="90" t="s">
        <v>352</v>
      </c>
      <c r="AO39" s="90" t="s">
        <v>356</v>
      </c>
      <c r="AP39" s="90" t="s">
        <v>470</v>
      </c>
      <c r="AQ39" s="90" t="s">
        <v>478</v>
      </c>
      <c r="AR39" s="90" t="s">
        <v>482</v>
      </c>
      <c r="AS39" s="90" t="s">
        <v>485</v>
      </c>
      <c r="AT39" s="90" t="s">
        <v>488</v>
      </c>
      <c r="AU39" s="90" t="s">
        <v>491</v>
      </c>
      <c r="AV39" s="90" t="s">
        <v>494</v>
      </c>
      <c r="AW39" s="101" t="s">
        <v>497</v>
      </c>
    </row>
    <row r="40" spans="1:49" ht="60" customHeight="1" x14ac:dyDescent="0.35">
      <c r="A40" s="98" t="s">
        <v>927</v>
      </c>
      <c r="B40" s="81" t="s">
        <v>963</v>
      </c>
      <c r="C40" s="83" t="s">
        <v>964</v>
      </c>
      <c r="D40" s="85" t="s">
        <v>965</v>
      </c>
      <c r="E40" s="85" t="s">
        <v>966</v>
      </c>
      <c r="F40" s="86" t="s">
        <v>815</v>
      </c>
      <c r="G40" s="86" t="s">
        <v>858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927</v>
      </c>
      <c r="B41" s="81" t="s">
        <v>967</v>
      </c>
      <c r="C41" s="83" t="s">
        <v>968</v>
      </c>
      <c r="D41" s="85" t="s">
        <v>969</v>
      </c>
      <c r="E41" s="85" t="s">
        <v>970</v>
      </c>
      <c r="F41" s="86" t="s">
        <v>815</v>
      </c>
      <c r="G41" s="86" t="s">
        <v>858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927</v>
      </c>
      <c r="B42" s="81" t="s">
        <v>971</v>
      </c>
      <c r="C42" s="83" t="s">
        <v>972</v>
      </c>
      <c r="D42" s="85" t="s">
        <v>973</v>
      </c>
      <c r="E42" s="85" t="s">
        <v>974</v>
      </c>
      <c r="F42" s="86" t="s">
        <v>873</v>
      </c>
      <c r="G42" s="86" t="s">
        <v>858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927</v>
      </c>
      <c r="B43" s="81" t="s">
        <v>975</v>
      </c>
      <c r="C43" s="83" t="s">
        <v>976</v>
      </c>
      <c r="D43" s="85" t="s">
        <v>977</v>
      </c>
      <c r="E43" s="85" t="s">
        <v>978</v>
      </c>
      <c r="F43" s="86" t="s">
        <v>873</v>
      </c>
      <c r="G43" s="86" t="s">
        <v>858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979</v>
      </c>
      <c r="B44" s="80">
        <v>5</v>
      </c>
      <c r="C44" s="82" t="s">
        <v>19</v>
      </c>
      <c r="D44" s="84" t="s">
        <v>980</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979</v>
      </c>
      <c r="B45" s="81" t="s">
        <v>981</v>
      </c>
      <c r="C45" s="83" t="s">
        <v>982</v>
      </c>
      <c r="D45" s="85" t="s">
        <v>983</v>
      </c>
      <c r="E45" s="85" t="s">
        <v>984</v>
      </c>
      <c r="F45" s="86" t="s">
        <v>958</v>
      </c>
      <c r="G45" s="86" t="s">
        <v>816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979</v>
      </c>
      <c r="B46" s="81" t="s">
        <v>985</v>
      </c>
      <c r="C46" s="83" t="s">
        <v>986</v>
      </c>
      <c r="D46" s="85" t="s">
        <v>987</v>
      </c>
      <c r="E46" s="85" t="s">
        <v>988</v>
      </c>
      <c r="F46" s="86" t="s">
        <v>958</v>
      </c>
      <c r="G46" s="86" t="s">
        <v>858</v>
      </c>
      <c r="H46" s="86">
        <v>1</v>
      </c>
      <c r="I46" s="88">
        <f>IF(COUNTIF(J46:AW46,"&lt;&gt;")=0,"",SUMPRODUCT(((Recommendations[ImplStatus]="Implemented")+(Recommendations[ImplStatus]="Compensated"))*ISNUMBER(MATCH(Recommendations[Id],J46:AW46,0)))/COUNTIF(J46:AW46,"&lt;&gt;"))</f>
        <v>0</v>
      </c>
      <c r="J46" s="90" t="s">
        <v>71</v>
      </c>
      <c r="K46" s="90" t="s">
        <v>392</v>
      </c>
      <c r="L46" s="90" t="s">
        <v>397</v>
      </c>
      <c r="M46" s="90" t="s">
        <v>401</v>
      </c>
      <c r="N46" s="90" t="s">
        <v>405</v>
      </c>
      <c r="O46" s="90" t="s">
        <v>409</v>
      </c>
      <c r="P46" s="90" t="s">
        <v>413</v>
      </c>
      <c r="Q46" s="90" t="s">
        <v>474</v>
      </c>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979</v>
      </c>
      <c r="B47" s="81" t="s">
        <v>989</v>
      </c>
      <c r="C47" s="83" t="s">
        <v>990</v>
      </c>
      <c r="D47" s="85" t="s">
        <v>991</v>
      </c>
      <c r="E47" s="85" t="s">
        <v>992</v>
      </c>
      <c r="F47" s="86" t="s">
        <v>958</v>
      </c>
      <c r="G47" s="86" t="s">
        <v>858</v>
      </c>
      <c r="H47" s="86">
        <v>1</v>
      </c>
      <c r="I47" s="88">
        <f>IF(COUNTIF(J47:AW47,"&lt;&gt;")=0,"",SUMPRODUCT(((Recommendations[ImplStatus]="Implemented")+(Recommendations[ImplStatus]="Compensated"))*ISNUMBER(MATCH(Recommendations[Id],J47:AW47,0)))/COUNTIF(J47:AW47,"&lt;&gt;"))</f>
        <v>0</v>
      </c>
      <c r="J47" s="90" t="s">
        <v>50</v>
      </c>
      <c r="K47" s="90" t="s">
        <v>65</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979</v>
      </c>
      <c r="B48" s="81" t="s">
        <v>993</v>
      </c>
      <c r="C48" s="83" t="s">
        <v>994</v>
      </c>
      <c r="D48" s="85" t="s">
        <v>995</v>
      </c>
      <c r="E48" s="85" t="s">
        <v>996</v>
      </c>
      <c r="F48" s="86" t="s">
        <v>958</v>
      </c>
      <c r="G48" s="86" t="s">
        <v>858</v>
      </c>
      <c r="H48" s="86">
        <v>1</v>
      </c>
      <c r="I48" s="88">
        <f>IF(COUNTIF(J48:AW48,"&lt;&gt;")=0,"",SUMPRODUCT(((Recommendations[ImplStatus]="Implemented")+(Recommendations[ImplStatus]="Compensated"))*ISNUMBER(MATCH(Recommendations[Id],J48:AW48,0)))/COUNTIF(J48:AW48,"&lt;&gt;"))</f>
        <v>0</v>
      </c>
      <c r="J48" s="90" t="s">
        <v>101</v>
      </c>
      <c r="K48" s="90" t="s">
        <v>106</v>
      </c>
      <c r="L48" s="90" t="s">
        <v>423</v>
      </c>
      <c r="M48" s="90" t="s">
        <v>428</v>
      </c>
      <c r="N48" s="90" t="s">
        <v>433</v>
      </c>
      <c r="O48" s="90" t="s">
        <v>437</v>
      </c>
      <c r="P48" s="90" t="s">
        <v>451</v>
      </c>
      <c r="Q48" s="90" t="s">
        <v>505</v>
      </c>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979</v>
      </c>
      <c r="B49" s="81" t="s">
        <v>997</v>
      </c>
      <c r="C49" s="83" t="s">
        <v>998</v>
      </c>
      <c r="D49" s="85" t="s">
        <v>999</v>
      </c>
      <c r="E49" s="85" t="s">
        <v>1000</v>
      </c>
      <c r="F49" s="86" t="s">
        <v>958</v>
      </c>
      <c r="G49" s="86" t="s">
        <v>816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979</v>
      </c>
      <c r="B50" s="81" t="s">
        <v>1001</v>
      </c>
      <c r="C50" s="83" t="s">
        <v>1002</v>
      </c>
      <c r="D50" s="85" t="s">
        <v>1003</v>
      </c>
      <c r="E50" s="85" t="s">
        <v>1004</v>
      </c>
      <c r="F50" s="86" t="s">
        <v>958</v>
      </c>
      <c r="G50" s="86" t="s">
        <v>874</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1005</v>
      </c>
      <c r="B51" s="80">
        <v>6</v>
      </c>
      <c r="C51" s="82" t="s">
        <v>19</v>
      </c>
      <c r="D51" s="84" t="s">
        <v>1006</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1005</v>
      </c>
      <c r="B52" s="81" t="s">
        <v>1007</v>
      </c>
      <c r="C52" s="83" t="s">
        <v>1008</v>
      </c>
      <c r="D52" s="85" t="s">
        <v>1009</v>
      </c>
      <c r="E52" s="85" t="s">
        <v>1010</v>
      </c>
      <c r="F52" s="86" t="s">
        <v>933</v>
      </c>
      <c r="G52" s="86" t="s">
        <v>874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1005</v>
      </c>
      <c r="B53" s="81" t="s">
        <v>1011</v>
      </c>
      <c r="C53" s="83" t="s">
        <v>1012</v>
      </c>
      <c r="D53" s="85" t="s">
        <v>1013</v>
      </c>
      <c r="E53" s="85" t="s">
        <v>1014</v>
      </c>
      <c r="F53" s="86" t="s">
        <v>933</v>
      </c>
      <c r="G53" s="86" t="s">
        <v>874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1005</v>
      </c>
      <c r="B54" s="81" t="s">
        <v>1015</v>
      </c>
      <c r="C54" s="83" t="s">
        <v>1016</v>
      </c>
      <c r="D54" s="85" t="s">
        <v>1017</v>
      </c>
      <c r="E54" s="85" t="s">
        <v>1018</v>
      </c>
      <c r="F54" s="86" t="s">
        <v>958</v>
      </c>
      <c r="G54" s="86" t="s">
        <v>858</v>
      </c>
      <c r="H54" s="86">
        <v>1</v>
      </c>
      <c r="I54" s="88">
        <f>IF(COUNTIF(J54:AW54,"&lt;&gt;")=0,"",SUMPRODUCT(((Recommendations[ImplStatus]="Implemented")+(Recommendations[ImplStatus]="Compensated"))*ISNUMBER(MATCH(Recommendations[Id],J54:AW54,0)))/COUNTIF(J54:AW54,"&lt;&gt;"))</f>
        <v>0</v>
      </c>
      <c r="J54" s="90" t="s">
        <v>35</v>
      </c>
      <c r="K54" s="90" t="s">
        <v>215</v>
      </c>
      <c r="L54" s="90" t="s">
        <v>219</v>
      </c>
      <c r="M54" s="90" t="s">
        <v>423</v>
      </c>
      <c r="N54" s="90" t="s">
        <v>428</v>
      </c>
      <c r="O54" s="90" t="s">
        <v>433</v>
      </c>
      <c r="P54" s="90" t="s">
        <v>437</v>
      </c>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1005</v>
      </c>
      <c r="B55" s="81" t="s">
        <v>1019</v>
      </c>
      <c r="C55" s="83" t="s">
        <v>1020</v>
      </c>
      <c r="D55" s="85" t="s">
        <v>1021</v>
      </c>
      <c r="E55" s="85" t="s">
        <v>1022</v>
      </c>
      <c r="F55" s="86" t="s">
        <v>958</v>
      </c>
      <c r="G55" s="86" t="s">
        <v>858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1005</v>
      </c>
      <c r="B56" s="81" t="s">
        <v>1023</v>
      </c>
      <c r="C56" s="83" t="s">
        <v>1024</v>
      </c>
      <c r="D56" s="85" t="s">
        <v>1025</v>
      </c>
      <c r="E56" s="85" t="s">
        <v>1026</v>
      </c>
      <c r="F56" s="86" t="s">
        <v>958</v>
      </c>
      <c r="G56" s="86" t="s">
        <v>858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1005</v>
      </c>
      <c r="B57" s="81" t="s">
        <v>1027</v>
      </c>
      <c r="C57" s="83" t="s">
        <v>1028</v>
      </c>
      <c r="D57" s="85" t="s">
        <v>1029</v>
      </c>
      <c r="E57" s="85" t="s">
        <v>1030</v>
      </c>
      <c r="F57" s="86" t="s">
        <v>841</v>
      </c>
      <c r="G57" s="86" t="s">
        <v>816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1005</v>
      </c>
      <c r="B58" s="81" t="s">
        <v>1031</v>
      </c>
      <c r="C58" s="83" t="s">
        <v>1032</v>
      </c>
      <c r="D58" s="85" t="s">
        <v>1033</v>
      </c>
      <c r="E58" s="85" t="s">
        <v>1034</v>
      </c>
      <c r="F58" s="86" t="s">
        <v>958</v>
      </c>
      <c r="G58" s="86" t="s">
        <v>858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1005</v>
      </c>
      <c r="B59" s="81" t="s">
        <v>1035</v>
      </c>
      <c r="C59" s="83" t="s">
        <v>1036</v>
      </c>
      <c r="D59" s="85" t="s">
        <v>1037</v>
      </c>
      <c r="E59" s="85" t="s">
        <v>1038</v>
      </c>
      <c r="F59" s="86" t="s">
        <v>958</v>
      </c>
      <c r="G59" s="86" t="s">
        <v>874</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1039</v>
      </c>
      <c r="B60" s="80">
        <v>7</v>
      </c>
      <c r="C60" s="82" t="s">
        <v>19</v>
      </c>
      <c r="D60" s="84" t="s">
        <v>1040</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1039</v>
      </c>
      <c r="B61" s="81" t="s">
        <v>1041</v>
      </c>
      <c r="C61" s="83" t="s">
        <v>1042</v>
      </c>
      <c r="D61" s="85" t="s">
        <v>1043</v>
      </c>
      <c r="E61" s="85" t="s">
        <v>1044</v>
      </c>
      <c r="F61" s="86" t="s">
        <v>933</v>
      </c>
      <c r="G61" s="86" t="s">
        <v>874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1039</v>
      </c>
      <c r="B62" s="81" t="s">
        <v>1045</v>
      </c>
      <c r="C62" s="83" t="s">
        <v>1046</v>
      </c>
      <c r="D62" s="85" t="s">
        <v>1047</v>
      </c>
      <c r="E62" s="85" t="s">
        <v>1048</v>
      </c>
      <c r="F62" s="86" t="s">
        <v>933</v>
      </c>
      <c r="G62" s="86" t="s">
        <v>874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1039</v>
      </c>
      <c r="B63" s="81" t="s">
        <v>1049</v>
      </c>
      <c r="C63" s="83" t="s">
        <v>1050</v>
      </c>
      <c r="D63" s="85" t="s">
        <v>1051</v>
      </c>
      <c r="E63" s="85" t="s">
        <v>1052</v>
      </c>
      <c r="F63" s="86" t="s">
        <v>841</v>
      </c>
      <c r="G63" s="86" t="s">
        <v>858</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1039</v>
      </c>
      <c r="B64" s="81" t="s">
        <v>1053</v>
      </c>
      <c r="C64" s="83" t="s">
        <v>1054</v>
      </c>
      <c r="D64" s="85" t="s">
        <v>1055</v>
      </c>
      <c r="E64" s="85" t="s">
        <v>1056</v>
      </c>
      <c r="F64" s="86" t="s">
        <v>841</v>
      </c>
      <c r="G64" s="86" t="s">
        <v>858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1039</v>
      </c>
      <c r="B65" s="81" t="s">
        <v>1057</v>
      </c>
      <c r="C65" s="83" t="s">
        <v>1058</v>
      </c>
      <c r="D65" s="85" t="s">
        <v>1059</v>
      </c>
      <c r="E65" s="85" t="s">
        <v>1060</v>
      </c>
      <c r="F65" s="86" t="s">
        <v>841</v>
      </c>
      <c r="G65" s="86" t="s">
        <v>816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1039</v>
      </c>
      <c r="B66" s="81" t="s">
        <v>1061</v>
      </c>
      <c r="C66" s="83" t="s">
        <v>1062</v>
      </c>
      <c r="D66" s="85" t="s">
        <v>1063</v>
      </c>
      <c r="E66" s="85" t="s">
        <v>1064</v>
      </c>
      <c r="F66" s="86" t="s">
        <v>841</v>
      </c>
      <c r="G66" s="86" t="s">
        <v>816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1039</v>
      </c>
      <c r="B67" s="81" t="s">
        <v>1065</v>
      </c>
      <c r="C67" s="83" t="s">
        <v>1066</v>
      </c>
      <c r="D67" s="85" t="s">
        <v>1067</v>
      </c>
      <c r="E67" s="85" t="s">
        <v>1068</v>
      </c>
      <c r="F67" s="86" t="s">
        <v>841</v>
      </c>
      <c r="G67" s="86" t="s">
        <v>821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1069</v>
      </c>
      <c r="B68" s="80">
        <v>8</v>
      </c>
      <c r="C68" s="82" t="s">
        <v>19</v>
      </c>
      <c r="D68" s="84" t="s">
        <v>1070</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1069</v>
      </c>
      <c r="B69" s="81" t="s">
        <v>1071</v>
      </c>
      <c r="C69" s="83" t="s">
        <v>1072</v>
      </c>
      <c r="D69" s="85" t="s">
        <v>1073</v>
      </c>
      <c r="E69" s="85" t="s">
        <v>1074</v>
      </c>
      <c r="F69" s="86" t="s">
        <v>933</v>
      </c>
      <c r="G69" s="86" t="s">
        <v>874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1069</v>
      </c>
      <c r="B70" s="81" t="s">
        <v>1075</v>
      </c>
      <c r="C70" s="83" t="s">
        <v>1076</v>
      </c>
      <c r="D70" s="85" t="s">
        <v>1077</v>
      </c>
      <c r="E70" s="85" t="s">
        <v>1078</v>
      </c>
      <c r="F70" s="86" t="s">
        <v>873</v>
      </c>
      <c r="G70" s="86" t="s">
        <v>826</v>
      </c>
      <c r="H70" s="86">
        <v>1</v>
      </c>
      <c r="I70" s="88">
        <f>IF(COUNTIF(J70:AW70,"&lt;&gt;")=0,"",SUMPRODUCT(((Recommendations[ImplStatus]="Implemented")+(Recommendations[ImplStatus]="Compensated"))*ISNUMBER(MATCH(Recommendations[Id],J70:AW70,0)))/COUNTIF(J70:AW70,"&lt;&gt;"))</f>
        <v>0</v>
      </c>
      <c r="J70" s="90" t="s">
        <v>91</v>
      </c>
      <c r="K70" s="90" t="s">
        <v>96</v>
      </c>
      <c r="L70" s="90" t="s">
        <v>140</v>
      </c>
      <c r="M70" s="90" t="s">
        <v>145</v>
      </c>
      <c r="N70" s="90" t="s">
        <v>150</v>
      </c>
      <c r="O70" s="90" t="s">
        <v>155</v>
      </c>
      <c r="P70" s="90" t="s">
        <v>160</v>
      </c>
      <c r="Q70" s="90" t="s">
        <v>165</v>
      </c>
      <c r="R70" s="90" t="s">
        <v>170</v>
      </c>
      <c r="S70" s="90" t="s">
        <v>175</v>
      </c>
      <c r="T70" s="90" t="s">
        <v>180</v>
      </c>
      <c r="U70" s="90" t="s">
        <v>185</v>
      </c>
      <c r="V70" s="90" t="s">
        <v>190</v>
      </c>
      <c r="W70" s="90" t="s">
        <v>210</v>
      </c>
      <c r="X70" s="90" t="s">
        <v>441</v>
      </c>
      <c r="Y70" s="90" t="s">
        <v>446</v>
      </c>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1069</v>
      </c>
      <c r="B71" s="81" t="s">
        <v>1079</v>
      </c>
      <c r="C71" s="83" t="s">
        <v>1080</v>
      </c>
      <c r="D71" s="85" t="s">
        <v>1081</v>
      </c>
      <c r="E71" s="85" t="s">
        <v>1082</v>
      </c>
      <c r="F71" s="86" t="s">
        <v>873</v>
      </c>
      <c r="G71" s="86" t="s">
        <v>858</v>
      </c>
      <c r="H71" s="86">
        <v>1</v>
      </c>
      <c r="I71" s="88">
        <f>IF(COUNTIF(J71:AW71,"&lt;&gt;")=0,"",SUMPRODUCT(((Recommendations[ImplStatus]="Implemented")+(Recommendations[ImplStatus]="Compensated"))*ISNUMBER(MATCH(Recommendations[Id],J71:AW71,0)))/COUNTIF(J71:AW71,"&lt;&gt;"))</f>
        <v>0</v>
      </c>
      <c r="J71" s="90" t="s">
        <v>195</v>
      </c>
      <c r="K71" s="90" t="s">
        <v>200</v>
      </c>
      <c r="L71" s="90" t="s">
        <v>205</v>
      </c>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1069</v>
      </c>
      <c r="B72" s="81" t="s">
        <v>1083</v>
      </c>
      <c r="C72" s="83" t="s">
        <v>1084</v>
      </c>
      <c r="D72" s="85" t="s">
        <v>1085</v>
      </c>
      <c r="E72" s="85" t="s">
        <v>1086</v>
      </c>
      <c r="F72" s="86" t="s">
        <v>1087</v>
      </c>
      <c r="G72" s="86" t="s">
        <v>858</v>
      </c>
      <c r="H72" s="86">
        <v>2</v>
      </c>
      <c r="I72" s="88">
        <f>IF(COUNTIF(J72:AW72,"&lt;&gt;")=0,"",SUMPRODUCT(((Recommendations[ImplStatus]="Implemented")+(Recommendations[ImplStatus]="Compensated"))*ISNUMBER(MATCH(Recommendations[Id],J72:AW72,0)))/COUNTIF(J72:AW72,"&lt;&gt;"))</f>
        <v>0</v>
      </c>
      <c r="J72" s="90" t="s">
        <v>55</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1069</v>
      </c>
      <c r="B73" s="81" t="s">
        <v>1088</v>
      </c>
      <c r="C73" s="83" t="s">
        <v>1089</v>
      </c>
      <c r="D73" s="85" t="s">
        <v>1090</v>
      </c>
      <c r="E73" s="85" t="s">
        <v>1091</v>
      </c>
      <c r="F73" s="86" t="s">
        <v>873</v>
      </c>
      <c r="G73" s="86" t="s">
        <v>826</v>
      </c>
      <c r="H73" s="86">
        <v>2</v>
      </c>
      <c r="I73" s="88">
        <f>IF(COUNTIF(J73:AW73,"&lt;&gt;")=0,"",SUMPRODUCT(((Recommendations[ImplStatus]="Implemented")+(Recommendations[ImplStatus]="Compensated"))*ISNUMBER(MATCH(Recommendations[Id],J73:AW73,0)))/COUNTIF(J73:AW73,"&lt;&gt;"))</f>
        <v>0</v>
      </c>
      <c r="J73" s="90" t="s">
        <v>140</v>
      </c>
      <c r="K73" s="90" t="s">
        <v>145</v>
      </c>
      <c r="L73" s="90" t="s">
        <v>190</v>
      </c>
      <c r="M73" s="90" t="s">
        <v>210</v>
      </c>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1069</v>
      </c>
      <c r="B74" s="81" t="s">
        <v>1092</v>
      </c>
      <c r="C74" s="83" t="s">
        <v>1093</v>
      </c>
      <c r="D74" s="85" t="s">
        <v>1094</v>
      </c>
      <c r="E74" s="85" t="s">
        <v>1095</v>
      </c>
      <c r="F74" s="86" t="s">
        <v>873</v>
      </c>
      <c r="G74" s="86" t="s">
        <v>826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1069</v>
      </c>
      <c r="B75" s="81" t="s">
        <v>1096</v>
      </c>
      <c r="C75" s="83" t="s">
        <v>1097</v>
      </c>
      <c r="D75" s="85" t="s">
        <v>1098</v>
      </c>
      <c r="E75" s="85" t="s">
        <v>1099</v>
      </c>
      <c r="F75" s="86" t="s">
        <v>873</v>
      </c>
      <c r="G75" s="86" t="s">
        <v>826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1069</v>
      </c>
      <c r="B76" s="81" t="s">
        <v>1100</v>
      </c>
      <c r="C76" s="83" t="s">
        <v>1101</v>
      </c>
      <c r="D76" s="85" t="s">
        <v>1102</v>
      </c>
      <c r="E76" s="85" t="s">
        <v>1103</v>
      </c>
      <c r="F76" s="86" t="s">
        <v>873</v>
      </c>
      <c r="G76" s="86" t="s">
        <v>826</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1069</v>
      </c>
      <c r="B77" s="81" t="s">
        <v>1104</v>
      </c>
      <c r="C77" s="83" t="s">
        <v>1105</v>
      </c>
      <c r="D77" s="85" t="s">
        <v>1106</v>
      </c>
      <c r="E77" s="85" t="s">
        <v>1107</v>
      </c>
      <c r="F77" s="86" t="s">
        <v>873</v>
      </c>
      <c r="G77" s="86" t="s">
        <v>826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1069</v>
      </c>
      <c r="B78" s="81" t="s">
        <v>1108</v>
      </c>
      <c r="C78" s="83" t="s">
        <v>1109</v>
      </c>
      <c r="D78" s="85" t="s">
        <v>1110</v>
      </c>
      <c r="E78" s="85" t="s">
        <v>1111</v>
      </c>
      <c r="F78" s="86" t="s">
        <v>873</v>
      </c>
      <c r="G78" s="86" t="s">
        <v>858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1069</v>
      </c>
      <c r="B79" s="81" t="s">
        <v>1112</v>
      </c>
      <c r="C79" s="83" t="s">
        <v>1113</v>
      </c>
      <c r="D79" s="85" t="s">
        <v>1114</v>
      </c>
      <c r="E79" s="85" t="s">
        <v>1115</v>
      </c>
      <c r="F79" s="86" t="s">
        <v>873</v>
      </c>
      <c r="G79" s="86" t="s">
        <v>826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1069</v>
      </c>
      <c r="B80" s="81" t="s">
        <v>1116</v>
      </c>
      <c r="C80" s="83" t="s">
        <v>1117</v>
      </c>
      <c r="D80" s="85" t="s">
        <v>1118</v>
      </c>
      <c r="E80" s="85" t="s">
        <v>1119</v>
      </c>
      <c r="F80" s="86" t="s">
        <v>873</v>
      </c>
      <c r="G80" s="86" t="s">
        <v>826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1120</v>
      </c>
      <c r="B81" s="80">
        <v>9</v>
      </c>
      <c r="C81" s="82" t="s">
        <v>19</v>
      </c>
      <c r="D81" s="84" t="s">
        <v>1121</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1120</v>
      </c>
      <c r="B82" s="81" t="s">
        <v>1122</v>
      </c>
      <c r="C82" s="83" t="s">
        <v>1123</v>
      </c>
      <c r="D82" s="85" t="s">
        <v>1124</v>
      </c>
      <c r="E82" s="85" t="s">
        <v>1125</v>
      </c>
      <c r="F82" s="86" t="s">
        <v>841</v>
      </c>
      <c r="G82" s="86" t="s">
        <v>858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1120</v>
      </c>
      <c r="B83" s="81" t="s">
        <v>1126</v>
      </c>
      <c r="C83" s="83" t="s">
        <v>1127</v>
      </c>
      <c r="D83" s="85" t="s">
        <v>1128</v>
      </c>
      <c r="E83" s="85" t="s">
        <v>1129</v>
      </c>
      <c r="F83" s="86" t="s">
        <v>815</v>
      </c>
      <c r="G83" s="86" t="s">
        <v>858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1120</v>
      </c>
      <c r="B84" s="81" t="s">
        <v>1130</v>
      </c>
      <c r="C84" s="83" t="s">
        <v>1131</v>
      </c>
      <c r="D84" s="85" t="s">
        <v>1132</v>
      </c>
      <c r="E84" s="85" t="s">
        <v>1133</v>
      </c>
      <c r="F84" s="86" t="s">
        <v>1087</v>
      </c>
      <c r="G84" s="86" t="s">
        <v>858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1120</v>
      </c>
      <c r="B85" s="81" t="s">
        <v>1134</v>
      </c>
      <c r="C85" s="83" t="s">
        <v>1135</v>
      </c>
      <c r="D85" s="85" t="s">
        <v>1136</v>
      </c>
      <c r="E85" s="85" t="s">
        <v>1137</v>
      </c>
      <c r="F85" s="86" t="s">
        <v>841</v>
      </c>
      <c r="G85" s="86" t="s">
        <v>858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1120</v>
      </c>
      <c r="B86" s="81" t="s">
        <v>1138</v>
      </c>
      <c r="C86" s="83" t="s">
        <v>1139</v>
      </c>
      <c r="D86" s="85" t="s">
        <v>1140</v>
      </c>
      <c r="E86" s="85" t="s">
        <v>1141</v>
      </c>
      <c r="F86" s="86" t="s">
        <v>1087</v>
      </c>
      <c r="G86" s="86" t="s">
        <v>858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1120</v>
      </c>
      <c r="B87" s="81" t="s">
        <v>1142</v>
      </c>
      <c r="C87" s="83" t="s">
        <v>1143</v>
      </c>
      <c r="D87" s="85" t="s">
        <v>1144</v>
      </c>
      <c r="E87" s="85" t="s">
        <v>1145</v>
      </c>
      <c r="F87" s="86" t="s">
        <v>1087</v>
      </c>
      <c r="G87" s="86" t="s">
        <v>858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1120</v>
      </c>
      <c r="B88" s="81" t="s">
        <v>1146</v>
      </c>
      <c r="C88" s="83" t="s">
        <v>1147</v>
      </c>
      <c r="D88" s="85" t="s">
        <v>1148</v>
      </c>
      <c r="E88" s="85" t="s">
        <v>1149</v>
      </c>
      <c r="F88" s="86" t="s">
        <v>1087</v>
      </c>
      <c r="G88" s="86" t="s">
        <v>858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1150</v>
      </c>
      <c r="B89" s="80">
        <v>10</v>
      </c>
      <c r="C89" s="82" t="s">
        <v>19</v>
      </c>
      <c r="D89" s="84" t="s">
        <v>1151</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1150</v>
      </c>
      <c r="B90" s="81" t="s">
        <v>1152</v>
      </c>
      <c r="C90" s="83" t="s">
        <v>1153</v>
      </c>
      <c r="D90" s="85" t="s">
        <v>1154</v>
      </c>
      <c r="E90" s="85" t="s">
        <v>1155</v>
      </c>
      <c r="F90" s="86" t="s">
        <v>815</v>
      </c>
      <c r="G90" s="86" t="s">
        <v>826</v>
      </c>
      <c r="H90" s="86">
        <v>1</v>
      </c>
      <c r="I90" s="88">
        <f>IF(COUNTIF(J90:AW90,"&lt;&gt;")=0,"",SUMPRODUCT(((Recommendations[ImplStatus]="Implemented")+(Recommendations[ImplStatus]="Compensated"))*ISNUMBER(MATCH(Recommendations[Id],J90:AW90,0)))/COUNTIF(J90:AW90,"&lt;&gt;"))</f>
        <v>0</v>
      </c>
      <c r="J90" s="90" t="s">
        <v>60</v>
      </c>
      <c r="K90" s="90" t="s">
        <v>360</v>
      </c>
      <c r="L90" s="90" t="s">
        <v>364</v>
      </c>
      <c r="M90" s="90" t="s">
        <v>368</v>
      </c>
      <c r="N90" s="90" t="s">
        <v>382</v>
      </c>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1150</v>
      </c>
      <c r="B91" s="81" t="s">
        <v>1156</v>
      </c>
      <c r="C91" s="83" t="s">
        <v>1157</v>
      </c>
      <c r="D91" s="85" t="s">
        <v>1158</v>
      </c>
      <c r="E91" s="85" t="s">
        <v>1159</v>
      </c>
      <c r="F91" s="86" t="s">
        <v>815</v>
      </c>
      <c r="G91" s="86" t="s">
        <v>858</v>
      </c>
      <c r="H91" s="86">
        <v>1</v>
      </c>
      <c r="I91" s="88">
        <f>IF(COUNTIF(J91:AW91,"&lt;&gt;")=0,"",SUMPRODUCT(((Recommendations[ImplStatus]="Implemented")+(Recommendations[ImplStatus]="Compensated"))*ISNUMBER(MATCH(Recommendations[Id],J91:AW91,0)))/COUNTIF(J91:AW91,"&lt;&gt;"))</f>
        <v>0</v>
      </c>
      <c r="J91" s="90" t="s">
        <v>60</v>
      </c>
      <c r="K91" s="90" t="s">
        <v>382</v>
      </c>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1150</v>
      </c>
      <c r="B92" s="81" t="s">
        <v>1160</v>
      </c>
      <c r="C92" s="83" t="s">
        <v>1161</v>
      </c>
      <c r="D92" s="85" t="s">
        <v>1162</v>
      </c>
      <c r="E92" s="85" t="s">
        <v>1163</v>
      </c>
      <c r="F92" s="86" t="s">
        <v>815</v>
      </c>
      <c r="G92" s="86" t="s">
        <v>858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1150</v>
      </c>
      <c r="B93" s="81" t="s">
        <v>1164</v>
      </c>
      <c r="C93" s="83" t="s">
        <v>1165</v>
      </c>
      <c r="D93" s="85" t="s">
        <v>1166</v>
      </c>
      <c r="E93" s="85" t="s">
        <v>1167</v>
      </c>
      <c r="F93" s="86" t="s">
        <v>815</v>
      </c>
      <c r="G93" s="86" t="s">
        <v>826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1150</v>
      </c>
      <c r="B94" s="81" t="s">
        <v>1168</v>
      </c>
      <c r="C94" s="83" t="s">
        <v>1169</v>
      </c>
      <c r="D94" s="85" t="s">
        <v>1170</v>
      </c>
      <c r="E94" s="85" t="s">
        <v>1171</v>
      </c>
      <c r="F94" s="86" t="s">
        <v>815</v>
      </c>
      <c r="G94" s="86" t="s">
        <v>858</v>
      </c>
      <c r="H94" s="86">
        <v>2</v>
      </c>
      <c r="I94" s="88">
        <f>IF(COUNTIF(J94:AW94,"&lt;&gt;")=0,"",SUMPRODUCT(((Recommendations[ImplStatus]="Implemented")+(Recommendations[ImplStatus]="Compensated"))*ISNUMBER(MATCH(Recommendations[Id],J94:AW94,0)))/COUNTIF(J94:AW94,"&lt;&gt;"))</f>
        <v>0</v>
      </c>
      <c r="J94" s="90" t="s">
        <v>456</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1150</v>
      </c>
      <c r="B95" s="81" t="s">
        <v>1172</v>
      </c>
      <c r="C95" s="83" t="s">
        <v>1173</v>
      </c>
      <c r="D95" s="85" t="s">
        <v>1174</v>
      </c>
      <c r="E95" s="85" t="s">
        <v>1175</v>
      </c>
      <c r="F95" s="86" t="s">
        <v>815</v>
      </c>
      <c r="G95" s="86" t="s">
        <v>858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1150</v>
      </c>
      <c r="B96" s="81" t="s">
        <v>1176</v>
      </c>
      <c r="C96" s="83" t="s">
        <v>1177</v>
      </c>
      <c r="D96" s="85" t="s">
        <v>1178</v>
      </c>
      <c r="E96" s="85" t="s">
        <v>1179</v>
      </c>
      <c r="F96" s="86" t="s">
        <v>815</v>
      </c>
      <c r="G96" s="86" t="s">
        <v>826</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1180</v>
      </c>
      <c r="B97" s="80">
        <v>11</v>
      </c>
      <c r="C97" s="82" t="s">
        <v>19</v>
      </c>
      <c r="D97" s="84" t="s">
        <v>1181</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1180</v>
      </c>
      <c r="B98" s="81" t="s">
        <v>1182</v>
      </c>
      <c r="C98" s="83" t="s">
        <v>1183</v>
      </c>
      <c r="D98" s="85" t="s">
        <v>1184</v>
      </c>
      <c r="E98" s="85" t="s">
        <v>1185</v>
      </c>
      <c r="F98" s="86" t="s">
        <v>933</v>
      </c>
      <c r="G98" s="86" t="s">
        <v>874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1180</v>
      </c>
      <c r="B99" s="81" t="s">
        <v>1186</v>
      </c>
      <c r="C99" s="83" t="s">
        <v>1187</v>
      </c>
      <c r="D99" s="85" t="s">
        <v>1188</v>
      </c>
      <c r="E99" s="85" t="s">
        <v>1189</v>
      </c>
      <c r="F99" s="86" t="s">
        <v>873</v>
      </c>
      <c r="G99" s="86" t="s">
        <v>1190</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1180</v>
      </c>
      <c r="B100" s="81" t="s">
        <v>1191</v>
      </c>
      <c r="C100" s="83" t="s">
        <v>1192</v>
      </c>
      <c r="D100" s="85" t="s">
        <v>1193</v>
      </c>
      <c r="E100" s="85" t="s">
        <v>1194</v>
      </c>
      <c r="F100" s="86" t="s">
        <v>873</v>
      </c>
      <c r="G100" s="86" t="s">
        <v>858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1180</v>
      </c>
      <c r="B101" s="81" t="s">
        <v>1195</v>
      </c>
      <c r="C101" s="83" t="s">
        <v>1196</v>
      </c>
      <c r="D101" s="85" t="s">
        <v>1197</v>
      </c>
      <c r="E101" s="85" t="s">
        <v>1198</v>
      </c>
      <c r="F101" s="86" t="s">
        <v>873</v>
      </c>
      <c r="G101" s="86" t="s">
        <v>1190</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1180</v>
      </c>
      <c r="B102" s="81" t="s">
        <v>1199</v>
      </c>
      <c r="C102" s="83" t="s">
        <v>1200</v>
      </c>
      <c r="D102" s="85" t="s">
        <v>1201</v>
      </c>
      <c r="E102" s="85" t="s">
        <v>1202</v>
      </c>
      <c r="F102" s="86" t="s">
        <v>873</v>
      </c>
      <c r="G102" s="86" t="s">
        <v>1190</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1203</v>
      </c>
      <c r="B103" s="80">
        <v>12</v>
      </c>
      <c r="C103" s="82" t="s">
        <v>19</v>
      </c>
      <c r="D103" s="84" t="s">
        <v>1204</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1203</v>
      </c>
      <c r="B104" s="81" t="s">
        <v>1205</v>
      </c>
      <c r="C104" s="83" t="s">
        <v>1206</v>
      </c>
      <c r="D104" s="85" t="s">
        <v>1207</v>
      </c>
      <c r="E104" s="85" t="s">
        <v>1208</v>
      </c>
      <c r="F104" s="86" t="s">
        <v>1087</v>
      </c>
      <c r="G104" s="86" t="s">
        <v>858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1203</v>
      </c>
      <c r="B105" s="81" t="s">
        <v>1209</v>
      </c>
      <c r="C105" s="83" t="s">
        <v>1210</v>
      </c>
      <c r="D105" s="85" t="s">
        <v>1211</v>
      </c>
      <c r="E105" s="85" t="s">
        <v>1212</v>
      </c>
      <c r="F105" s="86" t="s">
        <v>1087</v>
      </c>
      <c r="G105" s="86" t="s">
        <v>858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1203</v>
      </c>
      <c r="B106" s="81" t="s">
        <v>1213</v>
      </c>
      <c r="C106" s="83" t="s">
        <v>1214</v>
      </c>
      <c r="D106" s="85" t="s">
        <v>1215</v>
      </c>
      <c r="E106" s="85" t="s">
        <v>1216</v>
      </c>
      <c r="F106" s="86" t="s">
        <v>1087</v>
      </c>
      <c r="G106" s="86" t="s">
        <v>858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1203</v>
      </c>
      <c r="B107" s="81" t="s">
        <v>1217</v>
      </c>
      <c r="C107" s="83" t="s">
        <v>1218</v>
      </c>
      <c r="D107" s="85" t="s">
        <v>1219</v>
      </c>
      <c r="E107" s="85" t="s">
        <v>1220</v>
      </c>
      <c r="F107" s="86" t="s">
        <v>933</v>
      </c>
      <c r="G107" s="86" t="s">
        <v>874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1203</v>
      </c>
      <c r="B108" s="81" t="s">
        <v>1221</v>
      </c>
      <c r="C108" s="83" t="s">
        <v>1222</v>
      </c>
      <c r="D108" s="85" t="s">
        <v>1223</v>
      </c>
      <c r="E108" s="85" t="s">
        <v>1224</v>
      </c>
      <c r="F108" s="86" t="s">
        <v>1087</v>
      </c>
      <c r="G108" s="86" t="s">
        <v>858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1203</v>
      </c>
      <c r="B109" s="81" t="s">
        <v>1225</v>
      </c>
      <c r="C109" s="83" t="s">
        <v>1226</v>
      </c>
      <c r="D109" s="85" t="s">
        <v>1227</v>
      </c>
      <c r="E109" s="85" t="s">
        <v>1228</v>
      </c>
      <c r="F109" s="86" t="s">
        <v>1087</v>
      </c>
      <c r="G109" s="86" t="s">
        <v>858</v>
      </c>
      <c r="H109" s="86">
        <v>2</v>
      </c>
      <c r="I109" s="88">
        <f>IF(COUNTIF(J109:AW109,"&lt;&gt;")=0,"",SUMPRODUCT(((Recommendations[ImplStatus]="Implemented")+(Recommendations[ImplStatus]="Compensated"))*ISNUMBER(MATCH(Recommendations[Id],J109:AW109,0)))/COUNTIF(J109:AW109,"&lt;&gt;"))</f>
        <v>0</v>
      </c>
      <c r="J109" s="90" t="s">
        <v>125</v>
      </c>
      <c r="K109" s="90" t="s">
        <v>130</v>
      </c>
      <c r="L109" s="90" t="s">
        <v>135</v>
      </c>
      <c r="M109" s="90" t="s">
        <v>510</v>
      </c>
      <c r="N109" s="90" t="s">
        <v>515</v>
      </c>
      <c r="O109" s="90" t="s">
        <v>519</v>
      </c>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1203</v>
      </c>
      <c r="B110" s="81" t="s">
        <v>1229</v>
      </c>
      <c r="C110" s="83" t="s">
        <v>1230</v>
      </c>
      <c r="D110" s="85" t="s">
        <v>1231</v>
      </c>
      <c r="E110" s="85" t="s">
        <v>1232</v>
      </c>
      <c r="F110" s="86" t="s">
        <v>815</v>
      </c>
      <c r="G110" s="86" t="s">
        <v>858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1203</v>
      </c>
      <c r="B111" s="81" t="s">
        <v>1233</v>
      </c>
      <c r="C111" s="83" t="s">
        <v>1234</v>
      </c>
      <c r="D111" s="85" t="s">
        <v>1235</v>
      </c>
      <c r="E111" s="85" t="s">
        <v>1236</v>
      </c>
      <c r="F111" s="86" t="s">
        <v>815</v>
      </c>
      <c r="G111" s="86" t="s">
        <v>858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1237</v>
      </c>
      <c r="B112" s="80">
        <v>13</v>
      </c>
      <c r="C112" s="82" t="s">
        <v>19</v>
      </c>
      <c r="D112" s="84" t="s">
        <v>1238</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1237</v>
      </c>
      <c r="B113" s="81" t="s">
        <v>1239</v>
      </c>
      <c r="C113" s="83" t="s">
        <v>1240</v>
      </c>
      <c r="D113" s="85" t="s">
        <v>1241</v>
      </c>
      <c r="E113" s="85" t="s">
        <v>1242</v>
      </c>
      <c r="F113" s="86" t="s">
        <v>1087</v>
      </c>
      <c r="G113" s="86" t="s">
        <v>826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1237</v>
      </c>
      <c r="B114" s="81" t="s">
        <v>1243</v>
      </c>
      <c r="C114" s="83" t="s">
        <v>1244</v>
      </c>
      <c r="D114" s="85" t="s">
        <v>1245</v>
      </c>
      <c r="E114" s="85" t="s">
        <v>1246</v>
      </c>
      <c r="F114" s="86" t="s">
        <v>815</v>
      </c>
      <c r="G114" s="86" t="s">
        <v>826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1237</v>
      </c>
      <c r="B115" s="81" t="s">
        <v>1247</v>
      </c>
      <c r="C115" s="83" t="s">
        <v>1248</v>
      </c>
      <c r="D115" s="85" t="s">
        <v>1249</v>
      </c>
      <c r="E115" s="85" t="s">
        <v>1250</v>
      </c>
      <c r="F115" s="86" t="s">
        <v>1087</v>
      </c>
      <c r="G115" s="86" t="s">
        <v>826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1237</v>
      </c>
      <c r="B116" s="81" t="s">
        <v>1251</v>
      </c>
      <c r="C116" s="83" t="s">
        <v>1252</v>
      </c>
      <c r="D116" s="85" t="s">
        <v>1253</v>
      </c>
      <c r="E116" s="85" t="s">
        <v>1254</v>
      </c>
      <c r="F116" s="86" t="s">
        <v>1087</v>
      </c>
      <c r="G116" s="86" t="s">
        <v>858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1237</v>
      </c>
      <c r="B117" s="81" t="s">
        <v>1255</v>
      </c>
      <c r="C117" s="83" t="s">
        <v>1256</v>
      </c>
      <c r="D117" s="85" t="s">
        <v>1257</v>
      </c>
      <c r="E117" s="85" t="s">
        <v>1258</v>
      </c>
      <c r="F117" s="86" t="s">
        <v>815</v>
      </c>
      <c r="G117" s="86" t="s">
        <v>858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1237</v>
      </c>
      <c r="B118" s="81" t="s">
        <v>1259</v>
      </c>
      <c r="C118" s="83" t="s">
        <v>1260</v>
      </c>
      <c r="D118" s="85" t="s">
        <v>1261</v>
      </c>
      <c r="E118" s="85" t="s">
        <v>1262</v>
      </c>
      <c r="F118" s="86" t="s">
        <v>1087</v>
      </c>
      <c r="G118" s="86" t="s">
        <v>826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1237</v>
      </c>
      <c r="B119" s="81" t="s">
        <v>1263</v>
      </c>
      <c r="C119" s="83" t="s">
        <v>1264</v>
      </c>
      <c r="D119" s="85" t="s">
        <v>1265</v>
      </c>
      <c r="E119" s="85" t="s">
        <v>1266</v>
      </c>
      <c r="F119" s="86" t="s">
        <v>815</v>
      </c>
      <c r="G119" s="86" t="s">
        <v>858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1237</v>
      </c>
      <c r="B120" s="81" t="s">
        <v>1267</v>
      </c>
      <c r="C120" s="83" t="s">
        <v>1268</v>
      </c>
      <c r="D120" s="85" t="s">
        <v>1269</v>
      </c>
      <c r="E120" s="85" t="s">
        <v>1270</v>
      </c>
      <c r="F120" s="86" t="s">
        <v>1087</v>
      </c>
      <c r="G120" s="86" t="s">
        <v>858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1237</v>
      </c>
      <c r="B121" s="81" t="s">
        <v>1271</v>
      </c>
      <c r="C121" s="83" t="s">
        <v>1272</v>
      </c>
      <c r="D121" s="85" t="s">
        <v>1273</v>
      </c>
      <c r="E121" s="85" t="s">
        <v>1274</v>
      </c>
      <c r="F121" s="86" t="s">
        <v>1087</v>
      </c>
      <c r="G121" s="86" t="s">
        <v>858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1237</v>
      </c>
      <c r="B122" s="81" t="s">
        <v>1275</v>
      </c>
      <c r="C122" s="83" t="s">
        <v>1276</v>
      </c>
      <c r="D122" s="85" t="s">
        <v>1277</v>
      </c>
      <c r="E122" s="85" t="s">
        <v>1278</v>
      </c>
      <c r="F122" s="86" t="s">
        <v>1087</v>
      </c>
      <c r="G122" s="86" t="s">
        <v>858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1237</v>
      </c>
      <c r="B123" s="81" t="s">
        <v>1279</v>
      </c>
      <c r="C123" s="83" t="s">
        <v>1280</v>
      </c>
      <c r="D123" s="85" t="s">
        <v>1281</v>
      </c>
      <c r="E123" s="85" t="s">
        <v>1282</v>
      </c>
      <c r="F123" s="86" t="s">
        <v>1087</v>
      </c>
      <c r="G123" s="86" t="s">
        <v>826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1283</v>
      </c>
      <c r="B124" s="80">
        <v>14</v>
      </c>
      <c r="C124" s="82" t="s">
        <v>19</v>
      </c>
      <c r="D124" s="84" t="s">
        <v>1284</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1283</v>
      </c>
      <c r="B125" s="81" t="s">
        <v>1285</v>
      </c>
      <c r="C125" s="83" t="s">
        <v>1286</v>
      </c>
      <c r="D125" s="85" t="s">
        <v>1287</v>
      </c>
      <c r="E125" s="85" t="s">
        <v>1288</v>
      </c>
      <c r="F125" s="86" t="s">
        <v>933</v>
      </c>
      <c r="G125" s="86" t="s">
        <v>874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1283</v>
      </c>
      <c r="B126" s="81" t="s">
        <v>1289</v>
      </c>
      <c r="C126" s="83" t="s">
        <v>1290</v>
      </c>
      <c r="D126" s="85" t="s">
        <v>1291</v>
      </c>
      <c r="E126" s="85" t="s">
        <v>1292</v>
      </c>
      <c r="F126" s="86" t="s">
        <v>958</v>
      </c>
      <c r="G126" s="86" t="s">
        <v>858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1283</v>
      </c>
      <c r="B127" s="81" t="s">
        <v>1293</v>
      </c>
      <c r="C127" s="83" t="s">
        <v>1294</v>
      </c>
      <c r="D127" s="85" t="s">
        <v>1295</v>
      </c>
      <c r="E127" s="85" t="s">
        <v>1296</v>
      </c>
      <c r="F127" s="86" t="s">
        <v>958</v>
      </c>
      <c r="G127" s="86" t="s">
        <v>858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1283</v>
      </c>
      <c r="B128" s="81" t="s">
        <v>1297</v>
      </c>
      <c r="C128" s="83" t="s">
        <v>1298</v>
      </c>
      <c r="D128" s="85" t="s">
        <v>1299</v>
      </c>
      <c r="E128" s="85" t="s">
        <v>1300</v>
      </c>
      <c r="F128" s="86" t="s">
        <v>958</v>
      </c>
      <c r="G128" s="86" t="s">
        <v>858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1283</v>
      </c>
      <c r="B129" s="81" t="s">
        <v>1301</v>
      </c>
      <c r="C129" s="83" t="s">
        <v>1302</v>
      </c>
      <c r="D129" s="85" t="s">
        <v>1303</v>
      </c>
      <c r="E129" s="85" t="s">
        <v>1304</v>
      </c>
      <c r="F129" s="86" t="s">
        <v>958</v>
      </c>
      <c r="G129" s="86" t="s">
        <v>858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1283</v>
      </c>
      <c r="B130" s="81" t="s">
        <v>1305</v>
      </c>
      <c r="C130" s="83" t="s">
        <v>1306</v>
      </c>
      <c r="D130" s="85" t="s">
        <v>1307</v>
      </c>
      <c r="E130" s="85" t="s">
        <v>1308</v>
      </c>
      <c r="F130" s="86" t="s">
        <v>958</v>
      </c>
      <c r="G130" s="86" t="s">
        <v>858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1283</v>
      </c>
      <c r="B131" s="81" t="s">
        <v>1309</v>
      </c>
      <c r="C131" s="83" t="s">
        <v>1310</v>
      </c>
      <c r="D131" s="85" t="s">
        <v>1311</v>
      </c>
      <c r="E131" s="85" t="s">
        <v>1312</v>
      </c>
      <c r="F131" s="86" t="s">
        <v>958</v>
      </c>
      <c r="G131" s="86" t="s">
        <v>858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1283</v>
      </c>
      <c r="B132" s="81" t="s">
        <v>1313</v>
      </c>
      <c r="C132" s="83" t="s">
        <v>1314</v>
      </c>
      <c r="D132" s="85" t="s">
        <v>1315</v>
      </c>
      <c r="E132" s="85" t="s">
        <v>1316</v>
      </c>
      <c r="F132" s="86" t="s">
        <v>958</v>
      </c>
      <c r="G132" s="86" t="s">
        <v>858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1283</v>
      </c>
      <c r="B133" s="81" t="s">
        <v>1317</v>
      </c>
      <c r="C133" s="83" t="s">
        <v>1318</v>
      </c>
      <c r="D133" s="85" t="s">
        <v>1319</v>
      </c>
      <c r="E133" s="85" t="s">
        <v>1320</v>
      </c>
      <c r="F133" s="86" t="s">
        <v>958</v>
      </c>
      <c r="G133" s="86" t="s">
        <v>858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1321</v>
      </c>
      <c r="B134" s="80">
        <v>15</v>
      </c>
      <c r="C134" s="82" t="s">
        <v>19</v>
      </c>
      <c r="D134" s="84" t="s">
        <v>1322</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1321</v>
      </c>
      <c r="B135" s="81" t="s">
        <v>1323</v>
      </c>
      <c r="C135" s="83" t="s">
        <v>1324</v>
      </c>
      <c r="D135" s="85" t="s">
        <v>1325</v>
      </c>
      <c r="E135" s="85" t="s">
        <v>1326</v>
      </c>
      <c r="F135" s="86" t="s">
        <v>958</v>
      </c>
      <c r="G135" s="86" t="s">
        <v>816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1321</v>
      </c>
      <c r="B136" s="81" t="s">
        <v>1327</v>
      </c>
      <c r="C136" s="83" t="s">
        <v>1328</v>
      </c>
      <c r="D136" s="85" t="s">
        <v>1329</v>
      </c>
      <c r="E136" s="85" t="s">
        <v>1330</v>
      </c>
      <c r="F136" s="86" t="s">
        <v>933</v>
      </c>
      <c r="G136" s="86" t="s">
        <v>874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1321</v>
      </c>
      <c r="B137" s="81" t="s">
        <v>1331</v>
      </c>
      <c r="C137" s="83" t="s">
        <v>1332</v>
      </c>
      <c r="D137" s="85" t="s">
        <v>1333</v>
      </c>
      <c r="E137" s="85" t="s">
        <v>1334</v>
      </c>
      <c r="F137" s="86" t="s">
        <v>958</v>
      </c>
      <c r="G137" s="86" t="s">
        <v>874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1321</v>
      </c>
      <c r="B138" s="81" t="s">
        <v>1335</v>
      </c>
      <c r="C138" s="83" t="s">
        <v>1336</v>
      </c>
      <c r="D138" s="85" t="s">
        <v>1337</v>
      </c>
      <c r="E138" s="85" t="s">
        <v>1338</v>
      </c>
      <c r="F138" s="86" t="s">
        <v>933</v>
      </c>
      <c r="G138" s="86" t="s">
        <v>874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1321</v>
      </c>
      <c r="B139" s="81" t="s">
        <v>1339</v>
      </c>
      <c r="C139" s="83" t="s">
        <v>1340</v>
      </c>
      <c r="D139" s="85" t="s">
        <v>1341</v>
      </c>
      <c r="E139" s="85" t="s">
        <v>1342</v>
      </c>
      <c r="F139" s="86" t="s">
        <v>958</v>
      </c>
      <c r="G139" s="86" t="s">
        <v>874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1321</v>
      </c>
      <c r="B140" s="81" t="s">
        <v>1343</v>
      </c>
      <c r="C140" s="83" t="s">
        <v>1344</v>
      </c>
      <c r="D140" s="85" t="s">
        <v>1345</v>
      </c>
      <c r="E140" s="85" t="s">
        <v>1346</v>
      </c>
      <c r="F140" s="86" t="s">
        <v>873</v>
      </c>
      <c r="G140" s="86" t="s">
        <v>874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1321</v>
      </c>
      <c r="B141" s="81" t="s">
        <v>1347</v>
      </c>
      <c r="C141" s="83" t="s">
        <v>1348</v>
      </c>
      <c r="D141" s="85" t="s">
        <v>1349</v>
      </c>
      <c r="E141" s="85" t="s">
        <v>1350</v>
      </c>
      <c r="F141" s="86" t="s">
        <v>873</v>
      </c>
      <c r="G141" s="86" t="s">
        <v>858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1351</v>
      </c>
      <c r="B142" s="80">
        <v>16</v>
      </c>
      <c r="C142" s="82" t="s">
        <v>19</v>
      </c>
      <c r="D142" s="84" t="s">
        <v>1352</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1351</v>
      </c>
      <c r="B143" s="81" t="s">
        <v>1353</v>
      </c>
      <c r="C143" s="83" t="s">
        <v>1354</v>
      </c>
      <c r="D143" s="85" t="s">
        <v>1355</v>
      </c>
      <c r="E143" s="85" t="s">
        <v>1356</v>
      </c>
      <c r="F143" s="86" t="s">
        <v>933</v>
      </c>
      <c r="G143" s="86" t="s">
        <v>874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1351</v>
      </c>
      <c r="B144" s="81" t="s">
        <v>1357</v>
      </c>
      <c r="C144" s="83" t="s">
        <v>1358</v>
      </c>
      <c r="D144" s="85" t="s">
        <v>1359</v>
      </c>
      <c r="E144" s="85" t="s">
        <v>1360</v>
      </c>
      <c r="F144" s="86" t="s">
        <v>933</v>
      </c>
      <c r="G144" s="86" t="s">
        <v>874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1351</v>
      </c>
      <c r="B145" s="81" t="s">
        <v>1361</v>
      </c>
      <c r="C145" s="83" t="s">
        <v>1362</v>
      </c>
      <c r="D145" s="85" t="s">
        <v>1363</v>
      </c>
      <c r="E145" s="85" t="s">
        <v>1364</v>
      </c>
      <c r="F145" s="86" t="s">
        <v>841</v>
      </c>
      <c r="G145" s="86" t="s">
        <v>826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1351</v>
      </c>
      <c r="B146" s="81" t="s">
        <v>1365</v>
      </c>
      <c r="C146" s="83" t="s">
        <v>1366</v>
      </c>
      <c r="D146" s="85" t="s">
        <v>1367</v>
      </c>
      <c r="E146" s="85" t="s">
        <v>1368</v>
      </c>
      <c r="F146" s="86" t="s">
        <v>841</v>
      </c>
      <c r="G146" s="86" t="s">
        <v>816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1351</v>
      </c>
      <c r="B147" s="81" t="s">
        <v>1369</v>
      </c>
      <c r="C147" s="83" t="s">
        <v>1370</v>
      </c>
      <c r="D147" s="85" t="s">
        <v>1371</v>
      </c>
      <c r="E147" s="85" t="s">
        <v>1372</v>
      </c>
      <c r="F147" s="86" t="s">
        <v>841</v>
      </c>
      <c r="G147" s="86" t="s">
        <v>858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1351</v>
      </c>
      <c r="B148" s="81" t="s">
        <v>1373</v>
      </c>
      <c r="C148" s="83" t="s">
        <v>1374</v>
      </c>
      <c r="D148" s="85" t="s">
        <v>1375</v>
      </c>
      <c r="E148" s="85" t="s">
        <v>1376</v>
      </c>
      <c r="F148" s="86" t="s">
        <v>933</v>
      </c>
      <c r="G148" s="86" t="s">
        <v>874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1351</v>
      </c>
      <c r="B149" s="81" t="s">
        <v>1377</v>
      </c>
      <c r="C149" s="83" t="s">
        <v>1378</v>
      </c>
      <c r="D149" s="85" t="s">
        <v>1379</v>
      </c>
      <c r="E149" s="85" t="s">
        <v>1380</v>
      </c>
      <c r="F149" s="86" t="s">
        <v>841</v>
      </c>
      <c r="G149" s="86" t="s">
        <v>858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1351</v>
      </c>
      <c r="B150" s="81" t="s">
        <v>1381</v>
      </c>
      <c r="C150" s="83" t="s">
        <v>1382</v>
      </c>
      <c r="D150" s="85" t="s">
        <v>1383</v>
      </c>
      <c r="E150" s="85" t="s">
        <v>1384</v>
      </c>
      <c r="F150" s="86" t="s">
        <v>1087</v>
      </c>
      <c r="G150" s="86" t="s">
        <v>858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1351</v>
      </c>
      <c r="B151" s="81" t="s">
        <v>1385</v>
      </c>
      <c r="C151" s="83" t="s">
        <v>1386</v>
      </c>
      <c r="D151" s="85" t="s">
        <v>1387</v>
      </c>
      <c r="E151" s="85" t="s">
        <v>1388</v>
      </c>
      <c r="F151" s="86" t="s">
        <v>958</v>
      </c>
      <c r="G151" s="86" t="s">
        <v>858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1351</v>
      </c>
      <c r="B152" s="81" t="s">
        <v>1389</v>
      </c>
      <c r="C152" s="83" t="s">
        <v>1390</v>
      </c>
      <c r="D152" s="85" t="s">
        <v>1391</v>
      </c>
      <c r="E152" s="85" t="s">
        <v>1392</v>
      </c>
      <c r="F152" s="86" t="s">
        <v>841</v>
      </c>
      <c r="G152" s="86" t="s">
        <v>858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1351</v>
      </c>
      <c r="B153" s="81" t="s">
        <v>1393</v>
      </c>
      <c r="C153" s="83" t="s">
        <v>1394</v>
      </c>
      <c r="D153" s="85" t="s">
        <v>1395</v>
      </c>
      <c r="E153" s="85" t="s">
        <v>1396</v>
      </c>
      <c r="F153" s="86" t="s">
        <v>841</v>
      </c>
      <c r="G153" s="86" t="s">
        <v>858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1351</v>
      </c>
      <c r="B154" s="81" t="s">
        <v>1397</v>
      </c>
      <c r="C154" s="83" t="s">
        <v>1398</v>
      </c>
      <c r="D154" s="85" t="s">
        <v>1399</v>
      </c>
      <c r="E154" s="85" t="s">
        <v>1400</v>
      </c>
      <c r="F154" s="86" t="s">
        <v>841</v>
      </c>
      <c r="G154" s="86" t="s">
        <v>858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1351</v>
      </c>
      <c r="B155" s="81" t="s">
        <v>1401</v>
      </c>
      <c r="C155" s="83" t="s">
        <v>1402</v>
      </c>
      <c r="D155" s="85" t="s">
        <v>1403</v>
      </c>
      <c r="E155" s="85" t="s">
        <v>1404</v>
      </c>
      <c r="F155" s="86" t="s">
        <v>841</v>
      </c>
      <c r="G155" s="86" t="s">
        <v>826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1351</v>
      </c>
      <c r="B156" s="81" t="s">
        <v>1405</v>
      </c>
      <c r="C156" s="83" t="s">
        <v>1406</v>
      </c>
      <c r="D156" s="85" t="s">
        <v>1407</v>
      </c>
      <c r="E156" s="85" t="s">
        <v>1408</v>
      </c>
      <c r="F156" s="86" t="s">
        <v>841</v>
      </c>
      <c r="G156" s="86" t="s">
        <v>858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1409</v>
      </c>
      <c r="B157" s="80">
        <v>17</v>
      </c>
      <c r="C157" s="82" t="s">
        <v>19</v>
      </c>
      <c r="D157" s="84" t="s">
        <v>1410</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1409</v>
      </c>
      <c r="B158" s="81" t="s">
        <v>1411</v>
      </c>
      <c r="C158" s="83" t="s">
        <v>1412</v>
      </c>
      <c r="D158" s="85" t="s">
        <v>1413</v>
      </c>
      <c r="E158" s="85" t="s">
        <v>1414</v>
      </c>
      <c r="F158" s="86" t="s">
        <v>958</v>
      </c>
      <c r="G158" s="86" t="s">
        <v>821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1409</v>
      </c>
      <c r="B159" s="81" t="s">
        <v>1415</v>
      </c>
      <c r="C159" s="83" t="s">
        <v>1416</v>
      </c>
      <c r="D159" s="85" t="s">
        <v>1417</v>
      </c>
      <c r="E159" s="85" t="s">
        <v>1418</v>
      </c>
      <c r="F159" s="86" t="s">
        <v>933</v>
      </c>
      <c r="G159" s="86" t="s">
        <v>874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1409</v>
      </c>
      <c r="B160" s="81" t="s">
        <v>1419</v>
      </c>
      <c r="C160" s="83" t="s">
        <v>1420</v>
      </c>
      <c r="D160" s="85" t="s">
        <v>1421</v>
      </c>
      <c r="E160" s="85" t="s">
        <v>1422</v>
      </c>
      <c r="F160" s="86" t="s">
        <v>933</v>
      </c>
      <c r="G160" s="86" t="s">
        <v>874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1409</v>
      </c>
      <c r="B161" s="81" t="s">
        <v>1423</v>
      </c>
      <c r="C161" s="83" t="s">
        <v>1424</v>
      </c>
      <c r="D161" s="85" t="s">
        <v>1425</v>
      </c>
      <c r="E161" s="85" t="s">
        <v>1426</v>
      </c>
      <c r="F161" s="86" t="s">
        <v>933</v>
      </c>
      <c r="G161" s="86" t="s">
        <v>874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1409</v>
      </c>
      <c r="B162" s="81" t="s">
        <v>1427</v>
      </c>
      <c r="C162" s="83" t="s">
        <v>1428</v>
      </c>
      <c r="D162" s="85" t="s">
        <v>1429</v>
      </c>
      <c r="E162" s="85" t="s">
        <v>1430</v>
      </c>
      <c r="F162" s="86" t="s">
        <v>958</v>
      </c>
      <c r="G162" s="86" t="s">
        <v>821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1409</v>
      </c>
      <c r="B163" s="81" t="s">
        <v>1431</v>
      </c>
      <c r="C163" s="83" t="s">
        <v>1432</v>
      </c>
      <c r="D163" s="85" t="s">
        <v>1433</v>
      </c>
      <c r="E163" s="85" t="s">
        <v>1434</v>
      </c>
      <c r="F163" s="86" t="s">
        <v>958</v>
      </c>
      <c r="G163" s="86" t="s">
        <v>821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1409</v>
      </c>
      <c r="B164" s="81" t="s">
        <v>1435</v>
      </c>
      <c r="C164" s="83" t="s">
        <v>1436</v>
      </c>
      <c r="D164" s="85" t="s">
        <v>1437</v>
      </c>
      <c r="E164" s="85" t="s">
        <v>1438</v>
      </c>
      <c r="F164" s="86" t="s">
        <v>958</v>
      </c>
      <c r="G164" s="86" t="s">
        <v>1190</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1409</v>
      </c>
      <c r="B165" s="81" t="s">
        <v>1439</v>
      </c>
      <c r="C165" s="83" t="s">
        <v>1440</v>
      </c>
      <c r="D165" s="85" t="s">
        <v>1441</v>
      </c>
      <c r="E165" s="85" t="s">
        <v>1442</v>
      </c>
      <c r="F165" s="86" t="s">
        <v>958</v>
      </c>
      <c r="G165" s="86" t="s">
        <v>1190</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1409</v>
      </c>
      <c r="B166" s="81" t="s">
        <v>1443</v>
      </c>
      <c r="C166" s="83" t="s">
        <v>1444</v>
      </c>
      <c r="D166" s="85" t="s">
        <v>1445</v>
      </c>
      <c r="E166" s="85" t="s">
        <v>1446</v>
      </c>
      <c r="F166" s="86" t="s">
        <v>933</v>
      </c>
      <c r="G166" s="86" t="s">
        <v>1190</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1447</v>
      </c>
      <c r="B167" s="80">
        <v>18</v>
      </c>
      <c r="C167" s="82" t="s">
        <v>19</v>
      </c>
      <c r="D167" s="84" t="s">
        <v>1448</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1447</v>
      </c>
      <c r="B168" s="81" t="s">
        <v>1449</v>
      </c>
      <c r="C168" s="83" t="s">
        <v>1450</v>
      </c>
      <c r="D168" s="85" t="s">
        <v>1451</v>
      </c>
      <c r="E168" s="85" t="s">
        <v>1452</v>
      </c>
      <c r="F168" s="86" t="s">
        <v>933</v>
      </c>
      <c r="G168" s="86" t="s">
        <v>874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1447</v>
      </c>
      <c r="B169" s="81" t="s">
        <v>1453</v>
      </c>
      <c r="C169" s="83" t="s">
        <v>1454</v>
      </c>
      <c r="D169" s="85" t="s">
        <v>1455</v>
      </c>
      <c r="E169" s="85" t="s">
        <v>1456</v>
      </c>
      <c r="F169" s="86" t="s">
        <v>1087</v>
      </c>
      <c r="G169" s="86" t="s">
        <v>826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1447</v>
      </c>
      <c r="B170" s="81" t="s">
        <v>1457</v>
      </c>
      <c r="C170" s="83" t="s">
        <v>1458</v>
      </c>
      <c r="D170" s="85" t="s">
        <v>1459</v>
      </c>
      <c r="E170" s="85" t="s">
        <v>1460</v>
      </c>
      <c r="F170" s="86" t="s">
        <v>1087</v>
      </c>
      <c r="G170" s="86" t="s">
        <v>858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1447</v>
      </c>
      <c r="B171" s="81" t="s">
        <v>1461</v>
      </c>
      <c r="C171" s="83" t="s">
        <v>1462</v>
      </c>
      <c r="D171" s="85" t="s">
        <v>1463</v>
      </c>
      <c r="E171" s="85" t="s">
        <v>1464</v>
      </c>
      <c r="F171" s="86" t="s">
        <v>1087</v>
      </c>
      <c r="G171" s="86" t="s">
        <v>858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1447</v>
      </c>
      <c r="B172" s="91" t="s">
        <v>1465</v>
      </c>
      <c r="C172" s="92" t="s">
        <v>1466</v>
      </c>
      <c r="D172" s="93" t="s">
        <v>1467</v>
      </c>
      <c r="E172" s="93" t="s">
        <v>1468</v>
      </c>
      <c r="F172" s="94" t="s">
        <v>1087</v>
      </c>
      <c r="G172" s="94" t="s">
        <v>826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523</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IFERROR(INDEX('Recommendations'!$G$2:$G$113, MATCH(J2,'Recommendations'!$A$2:$A$113,0))="Implemented", FALSE))</xm:f>
            <x14:dxf>
              <font>
                <color rgb="FF000000"/>
              </font>
              <fill>
                <patternFill>
                  <bgColor rgb="FF3C7D22"/>
                </patternFill>
              </fill>
            </x14:dxf>
          </x14:cfRule>
          <x14:cfRule type="expression" priority="2" id="{00000000-000E-0000-0400-000002000000}">
            <xm:f>AND(J2&lt;&gt;"", IFERROR(INDEX('Recommendations'!$G$2:$G$113, MATCH(J2,'Recommendations'!$A$2:$A$113,0))="Compensated", FALSE))</xm:f>
            <x14:dxf>
              <font>
                <color rgb="FF000000"/>
              </font>
              <fill>
                <patternFill>
                  <bgColor rgb="FFC6E0B4"/>
                </patternFill>
              </fill>
            </x14:dxf>
          </x14:cfRule>
          <x14:cfRule type="expression" priority="3" id="{00000000-000E-0000-0400-000003000000}">
            <xm:f>AND(J2&lt;&gt;"", IFERROR(INDEX('Recommendations'!$G$2:$G$113, MATCH(J2,'Recommendations'!$A$2:$A$113,0))="Testing", FALSE))</xm:f>
            <x14:dxf>
              <font>
                <color rgb="FF000000"/>
              </font>
              <fill>
                <patternFill>
                  <bgColor rgb="FFFFC000"/>
                </patternFill>
              </fill>
            </x14:dxf>
          </x14:cfRule>
          <x14:cfRule type="expression" priority="4" id="{00000000-000E-0000-0400-000004000000}">
            <xm:f>AND(J2&lt;&gt;"", IFERROR(INDEX('Recommendations'!$G$2:$G$113, MATCH(J2,'Recommendations'!$A$2:$A$113,0))="Failed", FALSE))</xm:f>
            <x14:dxf>
              <font>
                <color rgb="FF000000"/>
              </font>
              <fill>
                <patternFill>
                  <bgColor rgb="FFD82891"/>
                </patternFill>
              </fill>
            </x14:dxf>
          </x14:cfRule>
          <x14:cfRule type="expression" priority="5" id="{00000000-000E-0000-0400-000005000000}">
            <xm:f>AND(J2&lt;&gt;"", IFERROR(INDEX('Recommendations'!$G$2:$G$113, MATCH(J2,'Recommendations'!$A$2:$A$113,0))="Risk Accepted", FALSE))</xm:f>
            <x14:dxf>
              <font>
                <color rgb="FF000000"/>
              </font>
              <fill>
                <patternFill>
                  <bgColor rgb="FFD9D9D9"/>
                </patternFill>
              </fill>
            </x14:dxf>
          </x14:cfRule>
          <x14:cfRule type="expression" priority="6" id="{00000000-000E-0000-0400-000006000000}">
            <xm:f>AND(J2&lt;&gt;"", IFERROR(INDEX('Recommendations'!$G$2:$G$113, MATCH(J2,'Recommendations'!$A$2:$A$113,0))="N/A",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1469</v>
      </c>
      <c r="C1" s="121" t="s">
        <v>9</v>
      </c>
      <c r="D1" s="121" t="s">
        <v>674</v>
      </c>
      <c r="E1" s="121" t="s">
        <v>1470</v>
      </c>
      <c r="F1" s="121" t="s">
        <v>1471</v>
      </c>
      <c r="G1" s="121" t="s">
        <v>768</v>
      </c>
      <c r="H1" s="121" t="s">
        <v>769</v>
      </c>
      <c r="I1" s="121" t="s">
        <v>770</v>
      </c>
      <c r="J1" s="121" t="s">
        <v>771</v>
      </c>
      <c r="K1" s="121" t="s">
        <v>772</v>
      </c>
      <c r="L1" s="121" t="s">
        <v>773</v>
      </c>
      <c r="M1" s="121" t="s">
        <v>774</v>
      </c>
      <c r="N1" s="121" t="s">
        <v>775</v>
      </c>
      <c r="O1" s="121" t="s">
        <v>776</v>
      </c>
      <c r="P1" s="121" t="s">
        <v>777</v>
      </c>
      <c r="Q1" s="121" t="s">
        <v>778</v>
      </c>
      <c r="R1" s="121" t="s">
        <v>779</v>
      </c>
      <c r="S1" s="121" t="s">
        <v>780</v>
      </c>
      <c r="T1" s="121" t="s">
        <v>781</v>
      </c>
      <c r="U1" s="121" t="s">
        <v>782</v>
      </c>
      <c r="V1" s="121" t="s">
        <v>783</v>
      </c>
      <c r="W1" s="121" t="s">
        <v>784</v>
      </c>
      <c r="X1" s="121" t="s">
        <v>785</v>
      </c>
      <c r="Y1" s="121" t="s">
        <v>786</v>
      </c>
      <c r="Z1" s="121" t="s">
        <v>787</v>
      </c>
      <c r="AA1" s="121" t="s">
        <v>788</v>
      </c>
      <c r="AB1" s="121" t="s">
        <v>789</v>
      </c>
      <c r="AC1" s="121" t="s">
        <v>790</v>
      </c>
      <c r="AD1" s="121" t="s">
        <v>791</v>
      </c>
      <c r="AE1" s="121" t="s">
        <v>792</v>
      </c>
      <c r="AF1" s="121" t="s">
        <v>793</v>
      </c>
      <c r="AG1" s="121" t="s">
        <v>794</v>
      </c>
      <c r="AH1" s="121" t="s">
        <v>795</v>
      </c>
      <c r="AI1" s="121" t="s">
        <v>796</v>
      </c>
      <c r="AJ1" s="121" t="s">
        <v>797</v>
      </c>
      <c r="AK1" s="121" t="s">
        <v>798</v>
      </c>
      <c r="AL1" s="121" t="s">
        <v>799</v>
      </c>
      <c r="AM1" s="121" t="s">
        <v>800</v>
      </c>
      <c r="AN1" s="121" t="s">
        <v>801</v>
      </c>
      <c r="AO1" s="121" t="s">
        <v>802</v>
      </c>
      <c r="AP1" s="121" t="s">
        <v>803</v>
      </c>
      <c r="AQ1" s="121" t="s">
        <v>804</v>
      </c>
      <c r="AR1" s="121" t="s">
        <v>805</v>
      </c>
      <c r="AS1" s="121" t="s">
        <v>806</v>
      </c>
      <c r="AT1" s="121" t="s">
        <v>807</v>
      </c>
      <c r="AU1" s="122" t="s">
        <v>808</v>
      </c>
    </row>
    <row r="2" spans="1:47" ht="60" customHeight="1" x14ac:dyDescent="0.35">
      <c r="A2" s="116" t="s">
        <v>1472</v>
      </c>
      <c r="B2" s="106" t="s">
        <v>1473</v>
      </c>
      <c r="C2" s="107" t="s">
        <v>1474</v>
      </c>
      <c r="D2" s="107" t="s">
        <v>1475</v>
      </c>
      <c r="E2" s="107" t="s">
        <v>1476</v>
      </c>
      <c r="F2" s="108" t="s">
        <v>1477</v>
      </c>
      <c r="G2" s="109">
        <f>IF(COUNTIF(H2:AU2,"&lt;&gt;")=0,"",SUMPRODUCT(((Recommendations[ImplStatus]="Implemented")+(Recommendations[ImplStatus]="Compensated"))*ISNUMBER(MATCH(Recommendations[Id],H2:AU2,0)))/COUNTIF(H2:AU2,"&lt;&gt;"))</f>
        <v>0</v>
      </c>
      <c r="H2" s="110" t="s">
        <v>71</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1478</v>
      </c>
      <c r="B3" s="106" t="s">
        <v>1479</v>
      </c>
      <c r="C3" s="107" t="s">
        <v>1480</v>
      </c>
      <c r="D3" s="107" t="s">
        <v>1481</v>
      </c>
      <c r="E3" s="107" t="s">
        <v>1482</v>
      </c>
      <c r="F3" s="108" t="s">
        <v>1483</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1484</v>
      </c>
      <c r="B4" s="106" t="s">
        <v>1485</v>
      </c>
      <c r="C4" s="107" t="s">
        <v>1486</v>
      </c>
      <c r="D4" s="107" t="s">
        <v>1487</v>
      </c>
      <c r="E4" s="107" t="s">
        <v>1488</v>
      </c>
      <c r="F4" s="108" t="s">
        <v>1489</v>
      </c>
      <c r="G4" s="109">
        <f>IF(COUNTIF(H4:AU4,"&lt;&gt;")=0,"",SUMPRODUCT(((Recommendations[ImplStatus]="Implemented")+(Recommendations[ImplStatus]="Compensated"))*ISNUMBER(MATCH(Recommendations[Id],H4:AU4,0)))/COUNTIF(H4:AU4,"&lt;&gt;"))</f>
        <v>0</v>
      </c>
      <c r="H4" s="110" t="s">
        <v>60</v>
      </c>
      <c r="I4" s="110" t="s">
        <v>382</v>
      </c>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1490</v>
      </c>
      <c r="B5" s="106" t="s">
        <v>1491</v>
      </c>
      <c r="C5" s="107" t="s">
        <v>1492</v>
      </c>
      <c r="D5" s="107" t="s">
        <v>1493</v>
      </c>
      <c r="E5" s="107" t="s">
        <v>1494</v>
      </c>
      <c r="F5" s="108" t="s">
        <v>1495</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1496</v>
      </c>
      <c r="B6" s="106" t="s">
        <v>1497</v>
      </c>
      <c r="C6" s="107" t="s">
        <v>1498</v>
      </c>
      <c r="D6" s="107" t="s">
        <v>1499</v>
      </c>
      <c r="E6" s="107" t="s">
        <v>19</v>
      </c>
      <c r="F6" s="108" t="s">
        <v>1500</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1501</v>
      </c>
      <c r="B7" s="106" t="s">
        <v>10</v>
      </c>
      <c r="C7" s="107" t="s">
        <v>1502</v>
      </c>
      <c r="D7" s="107" t="s">
        <v>1503</v>
      </c>
      <c r="E7" s="107" t="s">
        <v>19</v>
      </c>
      <c r="F7" s="108" t="s">
        <v>1504</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1505</v>
      </c>
      <c r="B8" s="106" t="s">
        <v>1506</v>
      </c>
      <c r="C8" s="107" t="s">
        <v>1507</v>
      </c>
      <c r="D8" s="107" t="s">
        <v>1508</v>
      </c>
      <c r="E8" s="107" t="s">
        <v>19</v>
      </c>
      <c r="F8" s="108" t="s">
        <v>1509</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1510</v>
      </c>
      <c r="B9" s="106" t="s">
        <v>1511</v>
      </c>
      <c r="C9" s="107" t="s">
        <v>1512</v>
      </c>
      <c r="D9" s="107" t="s">
        <v>1513</v>
      </c>
      <c r="E9" s="107" t="s">
        <v>19</v>
      </c>
      <c r="F9" s="108" t="s">
        <v>1514</v>
      </c>
      <c r="G9" s="109">
        <f>IF(COUNTIF(H9:AU9,"&lt;&gt;")=0,"",SUMPRODUCT(((Recommendations[ImplStatus]="Implemented")+(Recommendations[ImplStatus]="Compensated"))*ISNUMBER(MATCH(Recommendations[Id],H9:AU9,0)))/COUNTIF(H9:AU9,"&lt;&gt;"))</f>
        <v>0</v>
      </c>
      <c r="H9" s="110" t="s">
        <v>418</v>
      </c>
      <c r="I9" s="110" t="s">
        <v>456</v>
      </c>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1515</v>
      </c>
      <c r="B10" s="106" t="s">
        <v>1516</v>
      </c>
      <c r="C10" s="107" t="s">
        <v>1517</v>
      </c>
      <c r="D10" s="107" t="s">
        <v>1518</v>
      </c>
      <c r="E10" s="107" t="s">
        <v>19</v>
      </c>
      <c r="F10" s="108" t="s">
        <v>1519</v>
      </c>
      <c r="G10" s="109">
        <f>IF(COUNTIF(H10:AU10,"&lt;&gt;")=0,"",SUMPRODUCT(((Recommendations[ImplStatus]="Implemented")+(Recommendations[ImplStatus]="Compensated"))*ISNUMBER(MATCH(Recommendations[Id],H10:AU10,0)))/COUNTIF(H10:AU10,"&lt;&gt;"))</f>
        <v>0</v>
      </c>
      <c r="H10" s="110" t="s">
        <v>360</v>
      </c>
      <c r="I10" s="110" t="s">
        <v>364</v>
      </c>
      <c r="J10" s="110" t="s">
        <v>368</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1520</v>
      </c>
      <c r="B11" s="106" t="s">
        <v>1521</v>
      </c>
      <c r="C11" s="107" t="s">
        <v>1522</v>
      </c>
      <c r="D11" s="107" t="s">
        <v>1523</v>
      </c>
      <c r="E11" s="107" t="s">
        <v>19</v>
      </c>
      <c r="F11" s="108" t="s">
        <v>1524</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1525</v>
      </c>
      <c r="B12" s="106" t="s">
        <v>1526</v>
      </c>
      <c r="C12" s="107" t="s">
        <v>1527</v>
      </c>
      <c r="D12" s="107" t="s">
        <v>1528</v>
      </c>
      <c r="E12" s="107" t="s">
        <v>19</v>
      </c>
      <c r="F12" s="108" t="s">
        <v>1529</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1530</v>
      </c>
      <c r="B13" s="106" t="s">
        <v>1531</v>
      </c>
      <c r="C13" s="107" t="s">
        <v>1532</v>
      </c>
      <c r="D13" s="107" t="s">
        <v>1533</v>
      </c>
      <c r="E13" s="107" t="s">
        <v>19</v>
      </c>
      <c r="F13" s="108" t="s">
        <v>1534</v>
      </c>
      <c r="G13" s="109">
        <f>IF(COUNTIF(H13:AU13,"&lt;&gt;")=0,"",SUMPRODUCT(((Recommendations[ImplStatus]="Implemented")+(Recommendations[ImplStatus]="Compensated"))*ISNUMBER(MATCH(Recommendations[Id],H13:AU13,0)))/COUNTIF(H13:AU13,"&lt;&gt;"))</f>
        <v>0</v>
      </c>
      <c r="H13" s="110" t="s">
        <v>470</v>
      </c>
      <c r="I13" s="110" t="s">
        <v>478</v>
      </c>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1535</v>
      </c>
      <c r="B14" s="106" t="s">
        <v>1536</v>
      </c>
      <c r="C14" s="107" t="s">
        <v>1537</v>
      </c>
      <c r="D14" s="107" t="s">
        <v>1538</v>
      </c>
      <c r="E14" s="107" t="s">
        <v>19</v>
      </c>
      <c r="F14" s="108" t="s">
        <v>1539</v>
      </c>
      <c r="G14" s="109">
        <f>IF(COUNTIF(H14:AU14,"&lt;&gt;")=0,"",SUMPRODUCT(((Recommendations[ImplStatus]="Implemented")+(Recommendations[ImplStatus]="Compensated"))*ISNUMBER(MATCH(Recommendations[Id],H14:AU14,0)))/COUNTIF(H14:AU14,"&lt;&gt;"))</f>
        <v>0</v>
      </c>
      <c r="H14" s="110" t="s">
        <v>224</v>
      </c>
      <c r="I14" s="110" t="s">
        <v>229</v>
      </c>
      <c r="J14" s="110" t="s">
        <v>239</v>
      </c>
      <c r="K14" s="110" t="s">
        <v>243</v>
      </c>
      <c r="L14" s="110" t="s">
        <v>248</v>
      </c>
      <c r="M14" s="110" t="s">
        <v>252</v>
      </c>
      <c r="N14" s="110" t="s">
        <v>257</v>
      </c>
      <c r="O14" s="110" t="s">
        <v>282</v>
      </c>
      <c r="P14" s="110" t="s">
        <v>286</v>
      </c>
      <c r="Q14" s="110" t="s">
        <v>295</v>
      </c>
      <c r="R14" s="110" t="s">
        <v>318</v>
      </c>
      <c r="S14" s="110" t="s">
        <v>343</v>
      </c>
      <c r="T14" s="110" t="s">
        <v>500</v>
      </c>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1540</v>
      </c>
      <c r="B15" s="106" t="s">
        <v>1541</v>
      </c>
      <c r="C15" s="107" t="s">
        <v>1542</v>
      </c>
      <c r="D15" s="107" t="s">
        <v>1543</v>
      </c>
      <c r="E15" s="107" t="s">
        <v>19</v>
      </c>
      <c r="F15" s="108" t="s">
        <v>1544</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1545</v>
      </c>
      <c r="B16" s="106" t="s">
        <v>1546</v>
      </c>
      <c r="C16" s="107" t="s">
        <v>1547</v>
      </c>
      <c r="D16" s="107" t="s">
        <v>1548</v>
      </c>
      <c r="E16" s="107" t="s">
        <v>19</v>
      </c>
      <c r="F16" s="108" t="s">
        <v>1549</v>
      </c>
      <c r="G16" s="109">
        <f>IF(COUNTIF(H16:AU16,"&lt;&gt;")=0,"",SUMPRODUCT(((Recommendations[ImplStatus]="Implemented")+(Recommendations[ImplStatus]="Compensated"))*ISNUMBER(MATCH(Recommendations[Id],H16:AU16,0)))/COUNTIF(H16:AU16,"&lt;&gt;"))</f>
        <v>0</v>
      </c>
      <c r="H16" s="110" t="s">
        <v>461</v>
      </c>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1550</v>
      </c>
      <c r="B17" s="106" t="s">
        <v>1551</v>
      </c>
      <c r="C17" s="107" t="s">
        <v>1552</v>
      </c>
      <c r="D17" s="107" t="s">
        <v>1553</v>
      </c>
      <c r="E17" s="107" t="s">
        <v>19</v>
      </c>
      <c r="F17" s="108" t="s">
        <v>1554</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1555</v>
      </c>
      <c r="B18" s="106" t="s">
        <v>1556</v>
      </c>
      <c r="C18" s="107" t="s">
        <v>1557</v>
      </c>
      <c r="D18" s="107" t="s">
        <v>1558</v>
      </c>
      <c r="E18" s="107" t="s">
        <v>19</v>
      </c>
      <c r="F18" s="108" t="s">
        <v>1559</v>
      </c>
      <c r="G18" s="109">
        <f>IF(COUNTIF(H18:AU18,"&lt;&gt;")=0,"",SUMPRODUCT(((Recommendations[ImplStatus]="Implemented")+(Recommendations[ImplStatus]="Compensated"))*ISNUMBER(MATCH(Recommendations[Id],H18:AU18,0)))/COUNTIF(H18:AU18,"&lt;&gt;"))</f>
        <v>0</v>
      </c>
      <c r="H18" s="110" t="s">
        <v>360</v>
      </c>
      <c r="I18" s="110" t="s">
        <v>364</v>
      </c>
      <c r="J18" s="110" t="s">
        <v>368</v>
      </c>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1560</v>
      </c>
      <c r="B19" s="106" t="s">
        <v>1561</v>
      </c>
      <c r="C19" s="107" t="s">
        <v>1562</v>
      </c>
      <c r="D19" s="107" t="s">
        <v>1563</v>
      </c>
      <c r="E19" s="107" t="s">
        <v>19</v>
      </c>
      <c r="F19" s="108" t="s">
        <v>1564</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1565</v>
      </c>
      <c r="B20" s="106" t="s">
        <v>1566</v>
      </c>
      <c r="C20" s="107" t="s">
        <v>1567</v>
      </c>
      <c r="D20" s="107" t="s">
        <v>1568</v>
      </c>
      <c r="E20" s="107" t="s">
        <v>19</v>
      </c>
      <c r="F20" s="108" t="s">
        <v>1569</v>
      </c>
      <c r="G20" s="109">
        <f>IF(COUNTIF(H20:AU20,"&lt;&gt;")=0,"",SUMPRODUCT(((Recommendations[ImplStatus]="Implemented")+(Recommendations[ImplStatus]="Compensated"))*ISNUMBER(MATCH(Recommendations[Id],H20:AU20,0)))/COUNTIF(H20:AU20,"&lt;&gt;"))</f>
        <v>0</v>
      </c>
      <c r="H20" s="110" t="s">
        <v>466</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1570</v>
      </c>
      <c r="B21" s="106" t="s">
        <v>1571</v>
      </c>
      <c r="C21" s="107" t="s">
        <v>1572</v>
      </c>
      <c r="D21" s="107" t="s">
        <v>1573</v>
      </c>
      <c r="E21" s="107" t="s">
        <v>1574</v>
      </c>
      <c r="F21" s="108" t="s">
        <v>1575</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1576</v>
      </c>
      <c r="B22" s="106" t="s">
        <v>1577</v>
      </c>
      <c r="C22" s="107" t="s">
        <v>1578</v>
      </c>
      <c r="D22" s="107" t="s">
        <v>1579</v>
      </c>
      <c r="E22" s="107" t="s">
        <v>1580</v>
      </c>
      <c r="F22" s="108" t="s">
        <v>1581</v>
      </c>
      <c r="G22" s="109">
        <f>IF(COUNTIF(H22:AU22,"&lt;&gt;")=0,"",SUMPRODUCT(((Recommendations[ImplStatus]="Implemented")+(Recommendations[ImplStatus]="Compensated"))*ISNUMBER(MATCH(Recommendations[Id],H22:AU22,0)))/COUNTIF(H22:AU22,"&lt;&gt;"))</f>
        <v>0</v>
      </c>
      <c r="H22" s="110" t="s">
        <v>470</v>
      </c>
      <c r="I22" s="110" t="s">
        <v>478</v>
      </c>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1582</v>
      </c>
      <c r="B23" s="106" t="s">
        <v>1583</v>
      </c>
      <c r="C23" s="107" t="s">
        <v>1584</v>
      </c>
      <c r="D23" s="107" t="s">
        <v>1585</v>
      </c>
      <c r="E23" s="107" t="s">
        <v>1586</v>
      </c>
      <c r="F23" s="108" t="s">
        <v>1587</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1588</v>
      </c>
      <c r="B24" s="106" t="s">
        <v>1589</v>
      </c>
      <c r="C24" s="107" t="s">
        <v>1590</v>
      </c>
      <c r="D24" s="107" t="s">
        <v>1591</v>
      </c>
      <c r="E24" s="107" t="s">
        <v>19</v>
      </c>
      <c r="F24" s="108" t="s">
        <v>1592</v>
      </c>
      <c r="G24" s="109">
        <f>IF(COUNTIF(H24:AU24,"&lt;&gt;")=0,"",SUMPRODUCT(((Recommendations[ImplStatus]="Implemented")+(Recommendations[ImplStatus]="Compensated"))*ISNUMBER(MATCH(Recommendations[Id],H24:AU24,0)))/COUNTIF(H24:AU24,"&lt;&gt;"))</f>
        <v>0</v>
      </c>
      <c r="H24" s="110" t="s">
        <v>35</v>
      </c>
      <c r="I24" s="110" t="s">
        <v>215</v>
      </c>
      <c r="J24" s="110" t="s">
        <v>219</v>
      </c>
      <c r="K24" s="110" t="s">
        <v>423</v>
      </c>
      <c r="L24" s="110" t="s">
        <v>428</v>
      </c>
      <c r="M24" s="110" t="s">
        <v>433</v>
      </c>
      <c r="N24" s="110" t="s">
        <v>437</v>
      </c>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1593</v>
      </c>
      <c r="B25" s="106" t="s">
        <v>1594</v>
      </c>
      <c r="C25" s="107" t="s">
        <v>1595</v>
      </c>
      <c r="D25" s="107" t="s">
        <v>19</v>
      </c>
      <c r="E25" s="107" t="s">
        <v>19</v>
      </c>
      <c r="F25" s="108" t="s">
        <v>1596</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1597</v>
      </c>
      <c r="B26" s="106" t="s">
        <v>1598</v>
      </c>
      <c r="C26" s="107" t="s">
        <v>1599</v>
      </c>
      <c r="D26" s="107" t="s">
        <v>1600</v>
      </c>
      <c r="E26" s="107" t="s">
        <v>19</v>
      </c>
      <c r="F26" s="108" t="s">
        <v>1601</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1602</v>
      </c>
      <c r="B27" s="106" t="s">
        <v>1603</v>
      </c>
      <c r="C27" s="107" t="s">
        <v>1604</v>
      </c>
      <c r="D27" s="107" t="s">
        <v>1605</v>
      </c>
      <c r="E27" s="107" t="s">
        <v>1606</v>
      </c>
      <c r="F27" s="108" t="s">
        <v>1607</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1608</v>
      </c>
      <c r="B28" s="106" t="s">
        <v>1609</v>
      </c>
      <c r="C28" s="107" t="s">
        <v>1610</v>
      </c>
      <c r="D28" s="107" t="s">
        <v>19</v>
      </c>
      <c r="E28" s="107" t="s">
        <v>19</v>
      </c>
      <c r="F28" s="108" t="s">
        <v>1611</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1612</v>
      </c>
      <c r="B29" s="106" t="s">
        <v>1613</v>
      </c>
      <c r="C29" s="107" t="s">
        <v>1614</v>
      </c>
      <c r="D29" s="107" t="s">
        <v>1615</v>
      </c>
      <c r="E29" s="107" t="s">
        <v>1616</v>
      </c>
      <c r="F29" s="108" t="s">
        <v>1617</v>
      </c>
      <c r="G29" s="109">
        <f>IF(COUNTIF(H29:AU29,"&lt;&gt;")=0,"",SUMPRODUCT(((Recommendations[ImplStatus]="Implemented")+(Recommendations[ImplStatus]="Compensated"))*ISNUMBER(MATCH(Recommendations[Id],H29:AU29,0)))/COUNTIF(H29:AU29,"&lt;&gt;"))</f>
        <v>0</v>
      </c>
      <c r="H29" s="110" t="s">
        <v>392</v>
      </c>
      <c r="I29" s="110" t="s">
        <v>397</v>
      </c>
      <c r="J29" s="110" t="s">
        <v>401</v>
      </c>
      <c r="K29" s="110" t="s">
        <v>405</v>
      </c>
      <c r="L29" s="110" t="s">
        <v>409</v>
      </c>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1618</v>
      </c>
      <c r="B30" s="106" t="s">
        <v>1619</v>
      </c>
      <c r="C30" s="107" t="s">
        <v>1620</v>
      </c>
      <c r="D30" s="107" t="s">
        <v>1621</v>
      </c>
      <c r="E30" s="107" t="s">
        <v>19</v>
      </c>
      <c r="F30" s="108" t="s">
        <v>1622</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1623</v>
      </c>
      <c r="B31" s="106" t="s">
        <v>1624</v>
      </c>
      <c r="C31" s="107" t="s">
        <v>1625</v>
      </c>
      <c r="D31" s="107" t="s">
        <v>1626</v>
      </c>
      <c r="E31" s="107" t="s">
        <v>1627</v>
      </c>
      <c r="F31" s="108" t="s">
        <v>1628</v>
      </c>
      <c r="G31" s="109">
        <f>IF(COUNTIF(H31:AU31,"&lt;&gt;")=0,"",SUMPRODUCT(((Recommendations[ImplStatus]="Implemented")+(Recommendations[ImplStatus]="Compensated"))*ISNUMBER(MATCH(Recommendations[Id],H31:AU31,0)))/COUNTIF(H31:AU31,"&lt;&gt;"))</f>
        <v>0</v>
      </c>
      <c r="H31" s="110" t="s">
        <v>65</v>
      </c>
      <c r="I31" s="110" t="s">
        <v>101</v>
      </c>
      <c r="J31" s="110" t="s">
        <v>106</v>
      </c>
      <c r="K31" s="110" t="s">
        <v>451</v>
      </c>
      <c r="L31" s="110" t="s">
        <v>505</v>
      </c>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1629</v>
      </c>
      <c r="B32" s="106" t="s">
        <v>1630</v>
      </c>
      <c r="C32" s="107" t="s">
        <v>1631</v>
      </c>
      <c r="D32" s="107" t="s">
        <v>1632</v>
      </c>
      <c r="E32" s="107" t="s">
        <v>1633</v>
      </c>
      <c r="F32" s="108" t="s">
        <v>1634</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1635</v>
      </c>
      <c r="B33" s="106" t="s">
        <v>1636</v>
      </c>
      <c r="C33" s="107" t="s">
        <v>1637</v>
      </c>
      <c r="D33" s="107" t="s">
        <v>1638</v>
      </c>
      <c r="E33" s="107" t="s">
        <v>19</v>
      </c>
      <c r="F33" s="108" t="s">
        <v>1639</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1640</v>
      </c>
      <c r="B34" s="106" t="s">
        <v>1641</v>
      </c>
      <c r="C34" s="107" t="s">
        <v>1642</v>
      </c>
      <c r="D34" s="107" t="s">
        <v>1643</v>
      </c>
      <c r="E34" s="107" t="s">
        <v>19</v>
      </c>
      <c r="F34" s="108" t="s">
        <v>1644</v>
      </c>
      <c r="G34" s="109">
        <f>IF(COUNTIF(H34:AU34,"&lt;&gt;")=0,"",SUMPRODUCT(((Recommendations[ImplStatus]="Implemented")+(Recommendations[ImplStatus]="Compensated"))*ISNUMBER(MATCH(Recommendations[Id],H34:AU34,0)))/COUNTIF(H34:AU34,"&lt;&gt;"))</f>
        <v>0</v>
      </c>
      <c r="H34" s="110" t="s">
        <v>377</v>
      </c>
      <c r="I34" s="110" t="s">
        <v>456</v>
      </c>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1645</v>
      </c>
      <c r="B35" s="106" t="s">
        <v>1646</v>
      </c>
      <c r="C35" s="107" t="s">
        <v>1647</v>
      </c>
      <c r="D35" s="107" t="s">
        <v>1648</v>
      </c>
      <c r="E35" s="107" t="s">
        <v>1649</v>
      </c>
      <c r="F35" s="108" t="s">
        <v>1650</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1651</v>
      </c>
      <c r="B36" s="106" t="s">
        <v>1652</v>
      </c>
      <c r="C36" s="107" t="s">
        <v>1653</v>
      </c>
      <c r="D36" s="107" t="s">
        <v>1654</v>
      </c>
      <c r="E36" s="107" t="s">
        <v>1655</v>
      </c>
      <c r="F36" s="108" t="s">
        <v>1656</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1657</v>
      </c>
      <c r="B37" s="106" t="s">
        <v>1658</v>
      </c>
      <c r="C37" s="107" t="s">
        <v>1659</v>
      </c>
      <c r="D37" s="107" t="s">
        <v>1660</v>
      </c>
      <c r="E37" s="107" t="s">
        <v>19</v>
      </c>
      <c r="F37" s="108" t="s">
        <v>1661</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1662</v>
      </c>
      <c r="B38" s="106" t="s">
        <v>1663</v>
      </c>
      <c r="C38" s="107" t="s">
        <v>1664</v>
      </c>
      <c r="D38" s="107" t="s">
        <v>1665</v>
      </c>
      <c r="E38" s="107" t="s">
        <v>1666</v>
      </c>
      <c r="F38" s="108" t="s">
        <v>1667</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1668</v>
      </c>
      <c r="B39" s="106" t="s">
        <v>1669</v>
      </c>
      <c r="C39" s="107" t="s">
        <v>1670</v>
      </c>
      <c r="D39" s="107" t="s">
        <v>1671</v>
      </c>
      <c r="E39" s="107" t="s">
        <v>19</v>
      </c>
      <c r="F39" s="108" t="s">
        <v>1672</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1673</v>
      </c>
      <c r="B40" s="106" t="s">
        <v>1674</v>
      </c>
      <c r="C40" s="107" t="s">
        <v>1675</v>
      </c>
      <c r="D40" s="107" t="s">
        <v>1676</v>
      </c>
      <c r="E40" s="107" t="s">
        <v>1677</v>
      </c>
      <c r="F40" s="108" t="s">
        <v>1678</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1679</v>
      </c>
      <c r="B41" s="106" t="s">
        <v>1680</v>
      </c>
      <c r="C41" s="107" t="s">
        <v>1681</v>
      </c>
      <c r="D41" s="107" t="s">
        <v>1682</v>
      </c>
      <c r="E41" s="107" t="s">
        <v>1683</v>
      </c>
      <c r="F41" s="108" t="s">
        <v>1684</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1685</v>
      </c>
      <c r="B42" s="106" t="s">
        <v>1686</v>
      </c>
      <c r="C42" s="107" t="s">
        <v>1687</v>
      </c>
      <c r="D42" s="107" t="s">
        <v>1688</v>
      </c>
      <c r="E42" s="107" t="s">
        <v>1689</v>
      </c>
      <c r="F42" s="108" t="s">
        <v>1690</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1691</v>
      </c>
      <c r="B43" s="106" t="s">
        <v>1692</v>
      </c>
      <c r="C43" s="107" t="s">
        <v>1693</v>
      </c>
      <c r="D43" s="107" t="s">
        <v>1694</v>
      </c>
      <c r="E43" s="107" t="s">
        <v>1695</v>
      </c>
      <c r="F43" s="108" t="s">
        <v>1696</v>
      </c>
      <c r="G43" s="109">
        <f>IF(COUNTIF(H43:AU43,"&lt;&gt;")=0,"",SUMPRODUCT(((Recommendations[ImplStatus]="Implemented")+(Recommendations[ImplStatus]="Compensated"))*ISNUMBER(MATCH(Recommendations[Id],H43:AU43,0)))/COUNTIF(H43:AU43,"&lt;&gt;"))</f>
        <v>0</v>
      </c>
      <c r="H43" s="110" t="s">
        <v>50</v>
      </c>
      <c r="I43" s="110" t="s">
        <v>373</v>
      </c>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1697</v>
      </c>
      <c r="B44" s="106" t="s">
        <v>1698</v>
      </c>
      <c r="C44" s="107" t="s">
        <v>1699</v>
      </c>
      <c r="D44" s="107" t="s">
        <v>1700</v>
      </c>
      <c r="E44" s="107" t="s">
        <v>19</v>
      </c>
      <c r="F44" s="108" t="s">
        <v>1701</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1702</v>
      </c>
      <c r="B45" s="111" t="s">
        <v>1703</v>
      </c>
      <c r="C45" s="112" t="s">
        <v>1704</v>
      </c>
      <c r="D45" s="112" t="s">
        <v>1705</v>
      </c>
      <c r="E45" s="112" t="s">
        <v>1706</v>
      </c>
      <c r="F45" s="113" t="s">
        <v>1707</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523</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IFERROR(INDEX('Recommendations'!$G$2:$G$113, MATCH(H2,'Recommendations'!$A$2:$A$113,0))="Implemented", FALSE))</xm:f>
            <x14:dxf>
              <font>
                <color rgb="FF000000"/>
              </font>
              <fill>
                <patternFill>
                  <bgColor rgb="FF3C7D22"/>
                </patternFill>
              </fill>
            </x14:dxf>
          </x14:cfRule>
          <x14:cfRule type="expression" priority="2" id="{00000000-000E-0000-0500-000002000000}">
            <xm:f>AND(H2&lt;&gt;"", IFERROR(INDEX('Recommendations'!$G$2:$G$113, MATCH(H2,'Recommendations'!$A$2:$A$113,0))="Compensated", FALSE))</xm:f>
            <x14:dxf>
              <font>
                <color rgb="FF000000"/>
              </font>
              <fill>
                <patternFill>
                  <bgColor rgb="FFC6E0B4"/>
                </patternFill>
              </fill>
            </x14:dxf>
          </x14:cfRule>
          <x14:cfRule type="expression" priority="3" id="{00000000-000E-0000-0500-000003000000}">
            <xm:f>AND(H2&lt;&gt;"", IFERROR(INDEX('Recommendations'!$G$2:$G$113, MATCH(H2,'Recommendations'!$A$2:$A$113,0))="Testing", FALSE))</xm:f>
            <x14:dxf>
              <font>
                <color rgb="FF000000"/>
              </font>
              <fill>
                <patternFill>
                  <bgColor rgb="FFFFC000"/>
                </patternFill>
              </fill>
            </x14:dxf>
          </x14:cfRule>
          <x14:cfRule type="expression" priority="4" id="{00000000-000E-0000-0500-000004000000}">
            <xm:f>AND(H2&lt;&gt;"", IFERROR(INDEX('Recommendations'!$G$2:$G$113, MATCH(H2,'Recommendations'!$A$2:$A$113,0))="Failed", FALSE))</xm:f>
            <x14:dxf>
              <font>
                <color rgb="FF000000"/>
              </font>
              <fill>
                <patternFill>
                  <bgColor rgb="FFD82891"/>
                </patternFill>
              </fill>
            </x14:dxf>
          </x14:cfRule>
          <x14:cfRule type="expression" priority="5" id="{00000000-000E-0000-0500-000005000000}">
            <xm:f>AND(H2&lt;&gt;"", IFERROR(INDEX('Recommendations'!$G$2:$G$113, MATCH(H2,'Recommendations'!$A$2:$A$113,0))="Risk Accepted", FALSE))</xm:f>
            <x14:dxf>
              <font>
                <color rgb="FF000000"/>
              </font>
              <fill>
                <patternFill>
                  <bgColor rgb="FFD9D9D9"/>
                </patternFill>
              </fill>
            </x14:dxf>
          </x14:cfRule>
          <x14:cfRule type="expression" priority="6" id="{00000000-000E-0000-0500-000006000000}">
            <xm:f>AND(H2&lt;&gt;"", IFERROR(INDEX('Recommendations'!$G$2:$G$113, MATCH(H2,'Recommendations'!$A$2:$A$113,0))="N/A",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1708</v>
      </c>
      <c r="B1" s="145" t="s">
        <v>762</v>
      </c>
      <c r="C1" s="145" t="s">
        <v>0</v>
      </c>
      <c r="D1" s="145" t="s">
        <v>763</v>
      </c>
      <c r="E1" s="145" t="s">
        <v>1709</v>
      </c>
      <c r="F1" s="145" t="s">
        <v>1710</v>
      </c>
      <c r="G1" s="145" t="s">
        <v>1711</v>
      </c>
      <c r="H1" s="145" t="s">
        <v>1712</v>
      </c>
      <c r="I1" s="145" t="s">
        <v>768</v>
      </c>
      <c r="J1" s="145" t="s">
        <v>769</v>
      </c>
      <c r="K1" s="145" t="s">
        <v>770</v>
      </c>
      <c r="L1" s="145" t="s">
        <v>771</v>
      </c>
      <c r="M1" s="145" t="s">
        <v>772</v>
      </c>
      <c r="N1" s="145" t="s">
        <v>773</v>
      </c>
      <c r="O1" s="145" t="s">
        <v>774</v>
      </c>
      <c r="P1" s="145" t="s">
        <v>775</v>
      </c>
      <c r="Q1" s="145" t="s">
        <v>776</v>
      </c>
      <c r="R1" s="145" t="s">
        <v>777</v>
      </c>
      <c r="S1" s="145" t="s">
        <v>778</v>
      </c>
      <c r="T1" s="145" t="s">
        <v>779</v>
      </c>
      <c r="U1" s="145" t="s">
        <v>780</v>
      </c>
      <c r="V1" s="145" t="s">
        <v>781</v>
      </c>
      <c r="W1" s="145" t="s">
        <v>782</v>
      </c>
      <c r="X1" s="145" t="s">
        <v>783</v>
      </c>
      <c r="Y1" s="145" t="s">
        <v>784</v>
      </c>
      <c r="Z1" s="145" t="s">
        <v>785</v>
      </c>
      <c r="AA1" s="145" t="s">
        <v>786</v>
      </c>
      <c r="AB1" s="145" t="s">
        <v>787</v>
      </c>
      <c r="AC1" s="145" t="s">
        <v>788</v>
      </c>
      <c r="AD1" s="145" t="s">
        <v>789</v>
      </c>
      <c r="AE1" s="145" t="s">
        <v>790</v>
      </c>
      <c r="AF1" s="145" t="s">
        <v>791</v>
      </c>
      <c r="AG1" s="145" t="s">
        <v>792</v>
      </c>
      <c r="AH1" s="145" t="s">
        <v>793</v>
      </c>
      <c r="AI1" s="145" t="s">
        <v>794</v>
      </c>
      <c r="AJ1" s="145" t="s">
        <v>795</v>
      </c>
      <c r="AK1" s="145" t="s">
        <v>796</v>
      </c>
      <c r="AL1" s="145" t="s">
        <v>797</v>
      </c>
      <c r="AM1" s="145" t="s">
        <v>798</v>
      </c>
      <c r="AN1" s="145" t="s">
        <v>799</v>
      </c>
      <c r="AO1" s="145" t="s">
        <v>800</v>
      </c>
      <c r="AP1" s="145" t="s">
        <v>801</v>
      </c>
      <c r="AQ1" s="145" t="s">
        <v>802</v>
      </c>
      <c r="AR1" s="145" t="s">
        <v>803</v>
      </c>
      <c r="AS1" s="145" t="s">
        <v>804</v>
      </c>
      <c r="AT1" s="145" t="s">
        <v>805</v>
      </c>
      <c r="AU1" s="145" t="s">
        <v>806</v>
      </c>
      <c r="AV1" s="145" t="s">
        <v>807</v>
      </c>
      <c r="AW1" s="146" t="s">
        <v>808</v>
      </c>
    </row>
    <row r="2" spans="1:49" ht="60" customHeight="1" outlineLevel="1" x14ac:dyDescent="0.35">
      <c r="A2" s="138" t="s">
        <v>1713</v>
      </c>
      <c r="B2" s="124"/>
      <c r="C2" s="123" t="s">
        <v>1714</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1713</v>
      </c>
      <c r="B3" s="125" t="s">
        <v>979</v>
      </c>
      <c r="C3" s="126" t="s">
        <v>1715</v>
      </c>
      <c r="D3" s="128" t="s">
        <v>1716</v>
      </c>
      <c r="E3" s="128" t="s">
        <v>1717</v>
      </c>
      <c r="F3" s="128" t="s">
        <v>1718</v>
      </c>
      <c r="G3" s="128" t="s">
        <v>1719</v>
      </c>
      <c r="H3" s="128" t="s">
        <v>1720</v>
      </c>
      <c r="I3" s="130">
        <f>IF(COUNTIF(J3:AW3,"&lt;&gt;")=0,"",SUMPRODUCT(((Recommendations[ImplStatus]="Implemented")+(Recommendations[ImplStatus]="Compensated"))*ISNUMBER(MATCH(Recommendations[Id],J3:AW3,0)))/COUNTIF(J3:AW3,"&lt;&gt;"))</f>
        <v>0</v>
      </c>
      <c r="J3" s="132" t="s">
        <v>373</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1713</v>
      </c>
      <c r="B4" s="125" t="s">
        <v>1721</v>
      </c>
      <c r="C4" s="126" t="s">
        <v>1722</v>
      </c>
      <c r="D4" s="128" t="s">
        <v>1723</v>
      </c>
      <c r="E4" s="128" t="s">
        <v>1724</v>
      </c>
      <c r="F4" s="128" t="s">
        <v>1725</v>
      </c>
      <c r="G4" s="128" t="s">
        <v>1726</v>
      </c>
      <c r="H4" s="128" t="s">
        <v>1727</v>
      </c>
      <c r="I4" s="130">
        <f>IF(COUNTIF(J4:AW4,"&lt;&gt;")=0,"",SUMPRODUCT(((Recommendations[ImplStatus]="Implemented")+(Recommendations[ImplStatus]="Compensated"))*ISNUMBER(MATCH(Recommendations[Id],J4:AW4,0)))/COUNTIF(J4:AW4,"&lt;&gt;"))</f>
        <v>0</v>
      </c>
      <c r="J4" s="132" t="s">
        <v>377</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1713</v>
      </c>
      <c r="B5" s="125" t="s">
        <v>1728</v>
      </c>
      <c r="C5" s="126" t="s">
        <v>1729</v>
      </c>
      <c r="D5" s="128" t="s">
        <v>1730</v>
      </c>
      <c r="E5" s="128" t="s">
        <v>1731</v>
      </c>
      <c r="F5" s="128" t="s">
        <v>1732</v>
      </c>
      <c r="G5" s="128" t="s">
        <v>1733</v>
      </c>
      <c r="H5" s="128" t="s">
        <v>1734</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1713</v>
      </c>
      <c r="B6" s="125" t="s">
        <v>1735</v>
      </c>
      <c r="C6" s="126" t="s">
        <v>1736</v>
      </c>
      <c r="D6" s="128" t="s">
        <v>1737</v>
      </c>
      <c r="E6" s="128" t="s">
        <v>1738</v>
      </c>
      <c r="F6" s="128" t="s">
        <v>1739</v>
      </c>
      <c r="G6" s="128" t="s">
        <v>1740</v>
      </c>
      <c r="H6" s="128" t="s">
        <v>1741</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1713</v>
      </c>
      <c r="B7" s="125" t="s">
        <v>1742</v>
      </c>
      <c r="C7" s="126" t="s">
        <v>1743</v>
      </c>
      <c r="D7" s="128" t="s">
        <v>1744</v>
      </c>
      <c r="E7" s="128" t="s">
        <v>1745</v>
      </c>
      <c r="F7" s="128" t="s">
        <v>1746</v>
      </c>
      <c r="G7" s="128" t="s">
        <v>1747</v>
      </c>
      <c r="H7" s="128" t="s">
        <v>1748</v>
      </c>
      <c r="I7" s="130">
        <f>IF(COUNTIF(J7:AW7,"&lt;&gt;")=0,"",SUMPRODUCT(((Recommendations[ImplStatus]="Implemented")+(Recommendations[ImplStatus]="Compensated"))*ISNUMBER(MATCH(Recommendations[Id],J7:AW7,0)))/COUNTIF(J7:AW7,"&lt;&gt;"))</f>
        <v>0</v>
      </c>
      <c r="J7" s="132" t="s">
        <v>101</v>
      </c>
      <c r="K7" s="132" t="s">
        <v>106</v>
      </c>
      <c r="L7" s="132" t="s">
        <v>451</v>
      </c>
      <c r="M7" s="132" t="s">
        <v>505</v>
      </c>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1713</v>
      </c>
      <c r="B8" s="125" t="s">
        <v>1749</v>
      </c>
      <c r="C8" s="126" t="s">
        <v>1750</v>
      </c>
      <c r="D8" s="128" t="s">
        <v>1751</v>
      </c>
      <c r="E8" s="128" t="s">
        <v>1752</v>
      </c>
      <c r="F8" s="128" t="s">
        <v>1753</v>
      </c>
      <c r="G8" s="128" t="s">
        <v>1747</v>
      </c>
      <c r="H8" s="128" t="s">
        <v>1754</v>
      </c>
      <c r="I8" s="130">
        <f>IF(COUNTIF(J8:AW8,"&lt;&gt;")=0,"",SUMPRODUCT(((Recommendations[ImplStatus]="Implemented")+(Recommendations[ImplStatus]="Compensated"))*ISNUMBER(MATCH(Recommendations[Id],J8:AW8,0)))/COUNTIF(J8:AW8,"&lt;&gt;"))</f>
        <v>0</v>
      </c>
      <c r="J8" s="132" t="s">
        <v>451</v>
      </c>
      <c r="K8" s="132" t="s">
        <v>505</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1713</v>
      </c>
      <c r="B9" s="125" t="s">
        <v>1755</v>
      </c>
      <c r="C9" s="126" t="s">
        <v>1756</v>
      </c>
      <c r="D9" s="128" t="s">
        <v>1757</v>
      </c>
      <c r="E9" s="128" t="s">
        <v>1758</v>
      </c>
      <c r="F9" s="128" t="s">
        <v>1759</v>
      </c>
      <c r="G9" s="128" t="s">
        <v>1760</v>
      </c>
      <c r="H9" s="128" t="s">
        <v>1761</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1713</v>
      </c>
      <c r="B10" s="125" t="s">
        <v>1762</v>
      </c>
      <c r="C10" s="126" t="s">
        <v>1763</v>
      </c>
      <c r="D10" s="128" t="s">
        <v>1764</v>
      </c>
      <c r="E10" s="128" t="s">
        <v>1765</v>
      </c>
      <c r="F10" s="128" t="s">
        <v>1766</v>
      </c>
      <c r="G10" s="128" t="s">
        <v>1767</v>
      </c>
      <c r="H10" s="128" t="s">
        <v>1768</v>
      </c>
      <c r="I10" s="130">
        <f>IF(COUNTIF(J10:AW10,"&lt;&gt;")=0,"",SUMPRODUCT(((Recommendations[ImplStatus]="Implemented")+(Recommendations[ImplStatus]="Compensated"))*ISNUMBER(MATCH(Recommendations[Id],J10:AW10,0)))/COUNTIF(J10:AW10,"&lt;&gt;"))</f>
        <v>0</v>
      </c>
      <c r="J10" s="132" t="s">
        <v>71</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1713</v>
      </c>
      <c r="B11" s="125" t="s">
        <v>1769</v>
      </c>
      <c r="C11" s="126" t="s">
        <v>1770</v>
      </c>
      <c r="D11" s="128" t="s">
        <v>1771</v>
      </c>
      <c r="E11" s="128" t="s">
        <v>1772</v>
      </c>
      <c r="F11" s="128" t="s">
        <v>1773</v>
      </c>
      <c r="G11" s="128" t="s">
        <v>1774</v>
      </c>
      <c r="H11" s="128" t="s">
        <v>1775</v>
      </c>
      <c r="I11" s="130">
        <f>IF(COUNTIF(J11:AW11,"&lt;&gt;")=0,"",SUMPRODUCT(((Recommendations[ImplStatus]="Implemented")+(Recommendations[ImplStatus]="Compensated"))*ISNUMBER(MATCH(Recommendations[Id],J11:AW11,0)))/COUNTIF(J11:AW11,"&lt;&gt;"))</f>
        <v>0</v>
      </c>
      <c r="J11" s="132" t="s">
        <v>76</v>
      </c>
      <c r="K11" s="132" t="s">
        <v>81</v>
      </c>
      <c r="L11" s="132" t="s">
        <v>86</v>
      </c>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1713</v>
      </c>
      <c r="B12" s="125" t="s">
        <v>1776</v>
      </c>
      <c r="C12" s="126" t="s">
        <v>1777</v>
      </c>
      <c r="D12" s="128" t="s">
        <v>1778</v>
      </c>
      <c r="E12" s="128" t="s">
        <v>1779</v>
      </c>
      <c r="F12" s="128" t="s">
        <v>1780</v>
      </c>
      <c r="G12" s="128" t="s">
        <v>1767</v>
      </c>
      <c r="H12" s="128" t="s">
        <v>1781</v>
      </c>
      <c r="I12" s="130">
        <f>IF(COUNTIF(J12:AW12,"&lt;&gt;")=0,"",SUMPRODUCT(((Recommendations[ImplStatus]="Implemented")+(Recommendations[ImplStatus]="Compensated"))*ISNUMBER(MATCH(Recommendations[Id],J12:AW12,0)))/COUNTIF(J12:AW12,"&lt;&gt;"))</f>
        <v>0</v>
      </c>
      <c r="J12" s="132" t="s">
        <v>13</v>
      </c>
      <c r="K12" s="132" t="s">
        <v>23</v>
      </c>
      <c r="L12" s="132" t="s">
        <v>27</v>
      </c>
      <c r="M12" s="132" t="s">
        <v>31</v>
      </c>
      <c r="N12" s="132" t="s">
        <v>35</v>
      </c>
      <c r="O12" s="132" t="s">
        <v>40</v>
      </c>
      <c r="P12" s="132" t="s">
        <v>45</v>
      </c>
      <c r="Q12" s="132" t="s">
        <v>110</v>
      </c>
      <c r="R12" s="132" t="s">
        <v>115</v>
      </c>
      <c r="S12" s="132" t="s">
        <v>120</v>
      </c>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1713</v>
      </c>
      <c r="B13" s="125" t="s">
        <v>1782</v>
      </c>
      <c r="C13" s="126" t="s">
        <v>1783</v>
      </c>
      <c r="D13" s="128" t="s">
        <v>1784</v>
      </c>
      <c r="E13" s="128" t="s">
        <v>1785</v>
      </c>
      <c r="F13" s="128" t="s">
        <v>1786</v>
      </c>
      <c r="G13" s="128" t="s">
        <v>1767</v>
      </c>
      <c r="H13" s="128" t="s">
        <v>1787</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1713</v>
      </c>
      <c r="B14" s="125" t="s">
        <v>1788</v>
      </c>
      <c r="C14" s="126" t="s">
        <v>1789</v>
      </c>
      <c r="D14" s="128" t="s">
        <v>1790</v>
      </c>
      <c r="E14" s="128" t="s">
        <v>1791</v>
      </c>
      <c r="F14" s="128" t="s">
        <v>1792</v>
      </c>
      <c r="G14" s="128" t="s">
        <v>1793</v>
      </c>
      <c r="H14" s="128" t="s">
        <v>1794</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1713</v>
      </c>
      <c r="B15" s="125" t="s">
        <v>1795</v>
      </c>
      <c r="C15" s="126" t="s">
        <v>1796</v>
      </c>
      <c r="D15" s="128" t="s">
        <v>1797</v>
      </c>
      <c r="E15" s="128" t="s">
        <v>1798</v>
      </c>
      <c r="F15" s="128" t="s">
        <v>1799</v>
      </c>
      <c r="G15" s="128" t="s">
        <v>1800</v>
      </c>
      <c r="H15" s="128" t="s">
        <v>1801</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1713</v>
      </c>
      <c r="B16" s="125" t="s">
        <v>1802</v>
      </c>
      <c r="C16" s="126" t="s">
        <v>1803</v>
      </c>
      <c r="D16" s="128" t="s">
        <v>1804</v>
      </c>
      <c r="E16" s="128" t="s">
        <v>1805</v>
      </c>
      <c r="F16" s="128" t="s">
        <v>1806</v>
      </c>
      <c r="G16" s="128" t="s">
        <v>1807</v>
      </c>
      <c r="H16" s="128" t="s">
        <v>1808</v>
      </c>
      <c r="I16" s="130">
        <f>IF(COUNTIF(J16:AW16,"&lt;&gt;")=0,"",SUMPRODUCT(((Recommendations[ImplStatus]="Implemented")+(Recommendations[ImplStatus]="Compensated"))*ISNUMBER(MATCH(Recommendations[Id],J16:AW16,0)))/COUNTIF(J16:AW16,"&lt;&gt;"))</f>
        <v>0</v>
      </c>
      <c r="J16" s="132" t="s">
        <v>491</v>
      </c>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1713</v>
      </c>
      <c r="B17" s="125" t="s">
        <v>1809</v>
      </c>
      <c r="C17" s="126" t="s">
        <v>1810</v>
      </c>
      <c r="D17" s="128" t="s">
        <v>1811</v>
      </c>
      <c r="E17" s="128" t="s">
        <v>1812</v>
      </c>
      <c r="F17" s="128" t="s">
        <v>1813</v>
      </c>
      <c r="G17" s="128" t="s">
        <v>1814</v>
      </c>
      <c r="H17" s="128" t="s">
        <v>1815</v>
      </c>
      <c r="I17" s="130">
        <f>IF(COUNTIF(J17:AW17,"&lt;&gt;")=0,"",SUMPRODUCT(((Recommendations[ImplStatus]="Implemented")+(Recommendations[ImplStatus]="Compensated"))*ISNUMBER(MATCH(Recommendations[Id],J17:AW17,0)))/COUNTIF(J17:AW17,"&lt;&gt;"))</f>
        <v>0</v>
      </c>
      <c r="J17" s="132" t="s">
        <v>262</v>
      </c>
      <c r="K17" s="132" t="s">
        <v>266</v>
      </c>
      <c r="L17" s="132" t="s">
        <v>270</v>
      </c>
      <c r="M17" s="132" t="s">
        <v>274</v>
      </c>
      <c r="N17" s="132" t="s">
        <v>278</v>
      </c>
      <c r="O17" s="132" t="s">
        <v>327</v>
      </c>
      <c r="P17" s="132" t="s">
        <v>331</v>
      </c>
      <c r="Q17" s="132" t="s">
        <v>335</v>
      </c>
      <c r="R17" s="132" t="s">
        <v>339</v>
      </c>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1713</v>
      </c>
      <c r="B18" s="125" t="s">
        <v>1816</v>
      </c>
      <c r="C18" s="126" t="s">
        <v>1817</v>
      </c>
      <c r="D18" s="128" t="s">
        <v>1818</v>
      </c>
      <c r="E18" s="128" t="s">
        <v>1819</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1820</v>
      </c>
      <c r="B19" s="124"/>
      <c r="C19" s="123" t="s">
        <v>1821</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1820</v>
      </c>
      <c r="B20" s="125" t="s">
        <v>1822</v>
      </c>
      <c r="C20" s="126" t="s">
        <v>1823</v>
      </c>
      <c r="D20" s="128" t="s">
        <v>1824</v>
      </c>
      <c r="E20" s="128" t="s">
        <v>1825</v>
      </c>
      <c r="F20" s="128" t="s">
        <v>1826</v>
      </c>
      <c r="G20" s="128" t="s">
        <v>1827</v>
      </c>
      <c r="H20" s="128" t="s">
        <v>1828</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1820</v>
      </c>
      <c r="B21" s="125" t="s">
        <v>1829</v>
      </c>
      <c r="C21" s="126" t="s">
        <v>1830</v>
      </c>
      <c r="D21" s="128" t="s">
        <v>1831</v>
      </c>
      <c r="E21" s="128" t="s">
        <v>1832</v>
      </c>
      <c r="F21" s="128" t="s">
        <v>1833</v>
      </c>
      <c r="G21" s="128" t="s">
        <v>1834</v>
      </c>
      <c r="H21" s="128" t="s">
        <v>1835</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1836</v>
      </c>
      <c r="B22" s="124"/>
      <c r="C22" s="123" t="s">
        <v>1837</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1836</v>
      </c>
      <c r="B23" s="125" t="s">
        <v>1838</v>
      </c>
      <c r="C23" s="126" t="s">
        <v>1839</v>
      </c>
      <c r="D23" s="128" t="s">
        <v>1840</v>
      </c>
      <c r="E23" s="128" t="s">
        <v>1841</v>
      </c>
      <c r="F23" s="128" t="s">
        <v>1842</v>
      </c>
      <c r="G23" s="128" t="s">
        <v>1843</v>
      </c>
      <c r="H23" s="128" t="s">
        <v>1844</v>
      </c>
      <c r="I23" s="130">
        <f>IF(COUNTIF(J23:AW23,"&lt;&gt;")=0,"",SUMPRODUCT(((Recommendations[ImplStatus]="Implemented")+(Recommendations[ImplStatus]="Compensated"))*ISNUMBER(MATCH(Recommendations[Id],J23:AW23,0)))/COUNTIF(J23:AW23,"&lt;&gt;"))</f>
        <v>0</v>
      </c>
      <c r="J23" s="132" t="s">
        <v>140</v>
      </c>
      <c r="K23" s="132" t="s">
        <v>145</v>
      </c>
      <c r="L23" s="132" t="s">
        <v>150</v>
      </c>
      <c r="M23" s="132" t="s">
        <v>190</v>
      </c>
      <c r="N23" s="132" t="s">
        <v>210</v>
      </c>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1836</v>
      </c>
      <c r="B24" s="125" t="s">
        <v>1845</v>
      </c>
      <c r="C24" s="126" t="s">
        <v>1846</v>
      </c>
      <c r="D24" s="128" t="s">
        <v>1847</v>
      </c>
      <c r="E24" s="128" t="s">
        <v>1848</v>
      </c>
      <c r="F24" s="128" t="s">
        <v>1849</v>
      </c>
      <c r="G24" s="128" t="s">
        <v>1850</v>
      </c>
      <c r="H24" s="128" t="s">
        <v>1851</v>
      </c>
      <c r="I24" s="130">
        <f>IF(COUNTIF(J24:AW24,"&lt;&gt;")=0,"",SUMPRODUCT(((Recommendations[ImplStatus]="Implemented")+(Recommendations[ImplStatus]="Compensated"))*ISNUMBER(MATCH(Recommendations[Id],J24:AW24,0)))/COUNTIF(J24:AW24,"&lt;&gt;"))</f>
        <v>0</v>
      </c>
      <c r="J24" s="132" t="s">
        <v>140</v>
      </c>
      <c r="K24" s="132" t="s">
        <v>145</v>
      </c>
      <c r="L24" s="132" t="s">
        <v>190</v>
      </c>
      <c r="M24" s="132" t="s">
        <v>210</v>
      </c>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1836</v>
      </c>
      <c r="B25" s="125" t="s">
        <v>1852</v>
      </c>
      <c r="C25" s="126" t="s">
        <v>1853</v>
      </c>
      <c r="D25" s="128" t="s">
        <v>1854</v>
      </c>
      <c r="E25" s="128" t="s">
        <v>1855</v>
      </c>
      <c r="F25" s="128" t="s">
        <v>1856</v>
      </c>
      <c r="G25" s="128" t="s">
        <v>1857</v>
      </c>
      <c r="H25" s="128" t="s">
        <v>1858</v>
      </c>
      <c r="I25" s="130">
        <f>IF(COUNTIF(J25:AW25,"&lt;&gt;")=0,"",SUMPRODUCT(((Recommendations[ImplStatus]="Implemented")+(Recommendations[ImplStatus]="Compensated"))*ISNUMBER(MATCH(Recommendations[Id],J25:AW25,0)))/COUNTIF(J25:AW25,"&lt;&gt;"))</f>
        <v>0</v>
      </c>
      <c r="J25" s="132" t="s">
        <v>195</v>
      </c>
      <c r="K25" s="132" t="s">
        <v>200</v>
      </c>
      <c r="L25" s="132" t="s">
        <v>205</v>
      </c>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1836</v>
      </c>
      <c r="B26" s="125" t="s">
        <v>1859</v>
      </c>
      <c r="C26" s="126" t="s">
        <v>1860</v>
      </c>
      <c r="D26" s="128" t="s">
        <v>1861</v>
      </c>
      <c r="E26" s="128" t="s">
        <v>1862</v>
      </c>
      <c r="F26" s="128" t="s">
        <v>1863</v>
      </c>
      <c r="G26" s="128" t="s">
        <v>1850</v>
      </c>
      <c r="H26" s="128" t="s">
        <v>1864</v>
      </c>
      <c r="I26" s="130">
        <f>IF(COUNTIF(J26:AW26,"&lt;&gt;")=0,"",SUMPRODUCT(((Recommendations[ImplStatus]="Implemented")+(Recommendations[ImplStatus]="Compensated"))*ISNUMBER(MATCH(Recommendations[Id],J26:AW26,0)))/COUNTIF(J26:AW26,"&lt;&gt;"))</f>
        <v>0</v>
      </c>
      <c r="J26" s="132" t="s">
        <v>155</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1836</v>
      </c>
      <c r="B27" s="125" t="s">
        <v>1865</v>
      </c>
      <c r="C27" s="126" t="s">
        <v>1866</v>
      </c>
      <c r="D27" s="128" t="s">
        <v>1867</v>
      </c>
      <c r="E27" s="128" t="s">
        <v>1868</v>
      </c>
      <c r="F27" s="128" t="s">
        <v>1869</v>
      </c>
      <c r="G27" s="128" t="s">
        <v>1870</v>
      </c>
      <c r="H27" s="128" t="s">
        <v>1871</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1836</v>
      </c>
      <c r="B28" s="125" t="s">
        <v>1872</v>
      </c>
      <c r="C28" s="126" t="s">
        <v>1873</v>
      </c>
      <c r="D28" s="128" t="s">
        <v>1874</v>
      </c>
      <c r="E28" s="128" t="s">
        <v>1875</v>
      </c>
      <c r="F28" s="128" t="s">
        <v>1876</v>
      </c>
      <c r="G28" s="128" t="s">
        <v>1877</v>
      </c>
      <c r="H28" s="128" t="s">
        <v>1878</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1836</v>
      </c>
      <c r="B29" s="125" t="s">
        <v>1879</v>
      </c>
      <c r="C29" s="126" t="s">
        <v>1880</v>
      </c>
      <c r="D29" s="128" t="s">
        <v>1881</v>
      </c>
      <c r="E29" s="128" t="s">
        <v>1882</v>
      </c>
      <c r="F29" s="128" t="s">
        <v>1883</v>
      </c>
      <c r="G29" s="128" t="s">
        <v>1767</v>
      </c>
      <c r="H29" s="128" t="s">
        <v>1884</v>
      </c>
      <c r="I29" s="130">
        <f>IF(COUNTIF(J29:AW29,"&lt;&gt;")=0,"",SUMPRODUCT(((Recommendations[ImplStatus]="Implemented")+(Recommendations[ImplStatus]="Compensated"))*ISNUMBER(MATCH(Recommendations[Id],J29:AW29,0)))/COUNTIF(J29:AW29,"&lt;&gt;"))</f>
        <v>0</v>
      </c>
      <c r="J29" s="132" t="s">
        <v>55</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1836</v>
      </c>
      <c r="B30" s="125" t="s">
        <v>1885</v>
      </c>
      <c r="C30" s="126" t="s">
        <v>1886</v>
      </c>
      <c r="D30" s="128" t="s">
        <v>1887</v>
      </c>
      <c r="E30" s="128" t="s">
        <v>1888</v>
      </c>
      <c r="F30" s="128" t="s">
        <v>1889</v>
      </c>
      <c r="G30" s="128" t="s">
        <v>1850</v>
      </c>
      <c r="H30" s="128" t="s">
        <v>1890</v>
      </c>
      <c r="I30" s="130">
        <f>IF(COUNTIF(J30:AW30,"&lt;&gt;")=0,"",SUMPRODUCT(((Recommendations[ImplStatus]="Implemented")+(Recommendations[ImplStatus]="Compensated"))*ISNUMBER(MATCH(Recommendations[Id],J30:AW30,0)))/COUNTIF(J30:AW30,"&lt;&gt;"))</f>
        <v>0</v>
      </c>
      <c r="J30" s="132" t="s">
        <v>91</v>
      </c>
      <c r="K30" s="132" t="s">
        <v>96</v>
      </c>
      <c r="L30" s="132" t="s">
        <v>160</v>
      </c>
      <c r="M30" s="132" t="s">
        <v>165</v>
      </c>
      <c r="N30" s="132" t="s">
        <v>170</v>
      </c>
      <c r="O30" s="132" t="s">
        <v>175</v>
      </c>
      <c r="P30" s="132" t="s">
        <v>180</v>
      </c>
      <c r="Q30" s="132" t="s">
        <v>185</v>
      </c>
      <c r="R30" s="132" t="s">
        <v>441</v>
      </c>
      <c r="S30" s="132" t="s">
        <v>446</v>
      </c>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1891</v>
      </c>
      <c r="B31" s="124"/>
      <c r="C31" s="123" t="s">
        <v>1892</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1891</v>
      </c>
      <c r="B32" s="125" t="s">
        <v>1893</v>
      </c>
      <c r="C32" s="126" t="s">
        <v>1894</v>
      </c>
      <c r="D32" s="128" t="s">
        <v>1895</v>
      </c>
      <c r="E32" s="128" t="s">
        <v>1896</v>
      </c>
      <c r="F32" s="128" t="s">
        <v>1897</v>
      </c>
      <c r="G32" s="128" t="s">
        <v>1898</v>
      </c>
      <c r="H32" s="128" t="s">
        <v>1899</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1891</v>
      </c>
      <c r="B33" s="125" t="s">
        <v>1900</v>
      </c>
      <c r="C33" s="126" t="s">
        <v>1901</v>
      </c>
      <c r="D33" s="128" t="s">
        <v>1902</v>
      </c>
      <c r="E33" s="128" t="s">
        <v>1903</v>
      </c>
      <c r="F33" s="128" t="s">
        <v>1904</v>
      </c>
      <c r="G33" s="128" t="s">
        <v>1905</v>
      </c>
      <c r="H33" s="128" t="s">
        <v>1906</v>
      </c>
      <c r="I33" s="130">
        <f>IF(COUNTIF(J33:AW33,"&lt;&gt;")=0,"",SUMPRODUCT(((Recommendations[ImplStatus]="Implemented")+(Recommendations[ImplStatus]="Compensated"))*ISNUMBER(MATCH(Recommendations[Id],J33:AW33,0)))/COUNTIF(J33:AW33,"&lt;&gt;"))</f>
        <v>0</v>
      </c>
      <c r="J33" s="132" t="s">
        <v>418</v>
      </c>
      <c r="K33" s="132" t="s">
        <v>456</v>
      </c>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1891</v>
      </c>
      <c r="B34" s="125" t="s">
        <v>1907</v>
      </c>
      <c r="C34" s="126" t="s">
        <v>1908</v>
      </c>
      <c r="D34" s="128" t="s">
        <v>1909</v>
      </c>
      <c r="E34" s="128" t="s">
        <v>1910</v>
      </c>
      <c r="F34" s="128" t="s">
        <v>1911</v>
      </c>
      <c r="G34" s="128" t="s">
        <v>1912</v>
      </c>
      <c r="H34" s="128" t="s">
        <v>1913</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1891</v>
      </c>
      <c r="B35" s="125" t="s">
        <v>1914</v>
      </c>
      <c r="C35" s="126" t="s">
        <v>1915</v>
      </c>
      <c r="D35" s="128" t="s">
        <v>1916</v>
      </c>
      <c r="E35" s="128" t="s">
        <v>1917</v>
      </c>
      <c r="F35" s="128" t="s">
        <v>1918</v>
      </c>
      <c r="G35" s="128" t="s">
        <v>1919</v>
      </c>
      <c r="H35" s="128" t="s">
        <v>1920</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1891</v>
      </c>
      <c r="B36" s="125" t="s">
        <v>1921</v>
      </c>
      <c r="C36" s="126" t="s">
        <v>1922</v>
      </c>
      <c r="D36" s="128" t="s">
        <v>1923</v>
      </c>
      <c r="E36" s="128" t="s">
        <v>1924</v>
      </c>
      <c r="F36" s="128" t="s">
        <v>1925</v>
      </c>
      <c r="G36" s="128" t="s">
        <v>1926</v>
      </c>
      <c r="H36" s="128" t="s">
        <v>1927</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1891</v>
      </c>
      <c r="B37" s="125" t="s">
        <v>1928</v>
      </c>
      <c r="C37" s="126" t="s">
        <v>1929</v>
      </c>
      <c r="D37" s="128" t="s">
        <v>1930</v>
      </c>
      <c r="E37" s="128" t="s">
        <v>1931</v>
      </c>
      <c r="F37" s="128" t="s">
        <v>1932</v>
      </c>
      <c r="G37" s="128" t="s">
        <v>1933</v>
      </c>
      <c r="H37" s="128" t="s">
        <v>1934</v>
      </c>
      <c r="I37" s="130">
        <f>IF(COUNTIF(J37:AW37,"&lt;&gt;")=0,"",SUMPRODUCT(((Recommendations[ImplStatus]="Implemented")+(Recommendations[ImplStatus]="Compensated"))*ISNUMBER(MATCH(Recommendations[Id],J37:AW37,0)))/COUNTIF(J37:AW37,"&lt;&gt;"))</f>
        <v>0</v>
      </c>
      <c r="J37" s="132" t="s">
        <v>224</v>
      </c>
      <c r="K37" s="132" t="s">
        <v>229</v>
      </c>
      <c r="L37" s="132" t="s">
        <v>234</v>
      </c>
      <c r="M37" s="132" t="s">
        <v>239</v>
      </c>
      <c r="N37" s="132" t="s">
        <v>243</v>
      </c>
      <c r="O37" s="132" t="s">
        <v>248</v>
      </c>
      <c r="P37" s="132" t="s">
        <v>252</v>
      </c>
      <c r="Q37" s="132" t="s">
        <v>257</v>
      </c>
      <c r="R37" s="132" t="s">
        <v>262</v>
      </c>
      <c r="S37" s="132" t="s">
        <v>266</v>
      </c>
      <c r="T37" s="132" t="s">
        <v>270</v>
      </c>
      <c r="U37" s="132" t="s">
        <v>274</v>
      </c>
      <c r="V37" s="132" t="s">
        <v>278</v>
      </c>
      <c r="W37" s="132" t="s">
        <v>282</v>
      </c>
      <c r="X37" s="132" t="s">
        <v>286</v>
      </c>
      <c r="Y37" s="132" t="s">
        <v>290</v>
      </c>
      <c r="Z37" s="132" t="s">
        <v>295</v>
      </c>
      <c r="AA37" s="132" t="s">
        <v>300</v>
      </c>
      <c r="AB37" s="132" t="s">
        <v>304</v>
      </c>
      <c r="AC37" s="132" t="s">
        <v>308</v>
      </c>
      <c r="AD37" s="132" t="s">
        <v>312</v>
      </c>
      <c r="AE37" s="132" t="s">
        <v>315</v>
      </c>
      <c r="AF37" s="132" t="s">
        <v>318</v>
      </c>
      <c r="AG37" s="132" t="s">
        <v>323</v>
      </c>
      <c r="AH37" s="132" t="s">
        <v>327</v>
      </c>
      <c r="AI37" s="132" t="s">
        <v>331</v>
      </c>
      <c r="AJ37" s="132" t="s">
        <v>335</v>
      </c>
      <c r="AK37" s="132" t="s">
        <v>339</v>
      </c>
      <c r="AL37" s="132" t="s">
        <v>343</v>
      </c>
      <c r="AM37" s="132" t="s">
        <v>348</v>
      </c>
      <c r="AN37" s="132" t="s">
        <v>352</v>
      </c>
      <c r="AO37" s="132" t="s">
        <v>356</v>
      </c>
      <c r="AP37" s="132" t="s">
        <v>470</v>
      </c>
      <c r="AQ37" s="132" t="s">
        <v>478</v>
      </c>
      <c r="AR37" s="132" t="s">
        <v>482</v>
      </c>
      <c r="AS37" s="132" t="s">
        <v>485</v>
      </c>
      <c r="AT37" s="132" t="s">
        <v>488</v>
      </c>
      <c r="AU37" s="132" t="s">
        <v>491</v>
      </c>
      <c r="AV37" s="132" t="s">
        <v>494</v>
      </c>
      <c r="AW37" s="142" t="s">
        <v>497</v>
      </c>
    </row>
    <row r="38" spans="1:49" ht="60" customHeight="1" x14ac:dyDescent="0.35">
      <c r="A38" s="139" t="s">
        <v>1891</v>
      </c>
      <c r="B38" s="125" t="s">
        <v>1935</v>
      </c>
      <c r="C38" s="126" t="s">
        <v>1936</v>
      </c>
      <c r="D38" s="128" t="s">
        <v>1937</v>
      </c>
      <c r="E38" s="128" t="s">
        <v>1938</v>
      </c>
      <c r="F38" s="128" t="s">
        <v>1939</v>
      </c>
      <c r="G38" s="128" t="s">
        <v>1940</v>
      </c>
      <c r="H38" s="128" t="s">
        <v>1941</v>
      </c>
      <c r="I38" s="130">
        <f>IF(COUNTIF(J38:AW38,"&lt;&gt;")=0,"",SUMPRODUCT(((Recommendations[ImplStatus]="Implemented")+(Recommendations[ImplStatus]="Compensated"))*ISNUMBER(MATCH(Recommendations[Id],J38:AW38,0)))/COUNTIF(J38:AW38,"&lt;&gt;"))</f>
        <v>0</v>
      </c>
      <c r="J38" s="132" t="s">
        <v>360</v>
      </c>
      <c r="K38" s="132" t="s">
        <v>364</v>
      </c>
      <c r="L38" s="132" t="s">
        <v>368</v>
      </c>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1891</v>
      </c>
      <c r="B39" s="125" t="s">
        <v>1942</v>
      </c>
      <c r="C39" s="126" t="s">
        <v>1943</v>
      </c>
      <c r="D39" s="128" t="s">
        <v>1944</v>
      </c>
      <c r="E39" s="128" t="s">
        <v>1945</v>
      </c>
      <c r="F39" s="128" t="s">
        <v>1946</v>
      </c>
      <c r="G39" s="128" t="s">
        <v>1947</v>
      </c>
      <c r="H39" s="128" t="s">
        <v>1948</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1891</v>
      </c>
      <c r="B40" s="125" t="s">
        <v>1949</v>
      </c>
      <c r="C40" s="126" t="s">
        <v>1950</v>
      </c>
      <c r="D40" s="128" t="s">
        <v>1951</v>
      </c>
      <c r="E40" s="128" t="s">
        <v>1952</v>
      </c>
      <c r="F40" s="128" t="s">
        <v>1953</v>
      </c>
      <c r="G40" s="128" t="s">
        <v>1954</v>
      </c>
      <c r="H40" s="128" t="s">
        <v>1955</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1891</v>
      </c>
      <c r="B41" s="125" t="s">
        <v>1956</v>
      </c>
      <c r="C41" s="126" t="s">
        <v>1957</v>
      </c>
      <c r="D41" s="128" t="s">
        <v>1958</v>
      </c>
      <c r="E41" s="128" t="s">
        <v>1959</v>
      </c>
      <c r="F41" s="128" t="s">
        <v>1960</v>
      </c>
      <c r="G41" s="128" t="s">
        <v>1898</v>
      </c>
      <c r="H41" s="128" t="s">
        <v>1961</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1962</v>
      </c>
      <c r="B42" s="124"/>
      <c r="C42" s="123" t="s">
        <v>1963</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1962</v>
      </c>
      <c r="B43" s="125" t="s">
        <v>1964</v>
      </c>
      <c r="C43" s="126" t="s">
        <v>1965</v>
      </c>
      <c r="D43" s="128" t="s">
        <v>1966</v>
      </c>
      <c r="E43" s="128" t="s">
        <v>1967</v>
      </c>
      <c r="F43" s="128" t="s">
        <v>1968</v>
      </c>
      <c r="G43" s="128" t="s">
        <v>1969</v>
      </c>
      <c r="H43" s="128" t="s">
        <v>1970</v>
      </c>
      <c r="I43" s="130">
        <f>IF(COUNTIF(J43:AW43,"&lt;&gt;")=0,"",SUMPRODUCT(((Recommendations[ImplStatus]="Implemented")+(Recommendations[ImplStatus]="Compensated"))*ISNUMBER(MATCH(Recommendations[Id],J43:AW43,0)))/COUNTIF(J43:AW43,"&lt;&gt;"))</f>
        <v>0</v>
      </c>
      <c r="J43" s="132" t="s">
        <v>50</v>
      </c>
      <c r="K43" s="132" t="s">
        <v>65</v>
      </c>
      <c r="L43" s="132" t="s">
        <v>120</v>
      </c>
      <c r="M43" s="132" t="s">
        <v>373</v>
      </c>
      <c r="N43" s="132" t="s">
        <v>474</v>
      </c>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1962</v>
      </c>
      <c r="B44" s="125" t="s">
        <v>1971</v>
      </c>
      <c r="C44" s="126" t="s">
        <v>1972</v>
      </c>
      <c r="D44" s="128" t="s">
        <v>1973</v>
      </c>
      <c r="E44" s="128" t="s">
        <v>1974</v>
      </c>
      <c r="F44" s="128" t="s">
        <v>1975</v>
      </c>
      <c r="G44" s="128" t="s">
        <v>1976</v>
      </c>
      <c r="H44" s="128" t="s">
        <v>1977</v>
      </c>
      <c r="I44" s="130">
        <f>IF(COUNTIF(J44:AW44,"&lt;&gt;")=0,"",SUMPRODUCT(((Recommendations[ImplStatus]="Implemented")+(Recommendations[ImplStatus]="Compensated"))*ISNUMBER(MATCH(Recommendations[Id],J44:AW44,0)))/COUNTIF(J44:AW44,"&lt;&gt;"))</f>
        <v>0</v>
      </c>
      <c r="J44" s="132" t="s">
        <v>65</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1962</v>
      </c>
      <c r="B45" s="125" t="s">
        <v>1978</v>
      </c>
      <c r="C45" s="126" t="s">
        <v>1979</v>
      </c>
      <c r="D45" s="128" t="s">
        <v>1980</v>
      </c>
      <c r="E45" s="128" t="s">
        <v>1981</v>
      </c>
      <c r="F45" s="128" t="s">
        <v>1982</v>
      </c>
      <c r="G45" s="128" t="s">
        <v>1983</v>
      </c>
      <c r="H45" s="128" t="s">
        <v>1984</v>
      </c>
      <c r="I45" s="130">
        <f>IF(COUNTIF(J45:AW45,"&lt;&gt;")=0,"",SUMPRODUCT(((Recommendations[ImplStatus]="Implemented")+(Recommendations[ImplStatus]="Compensated"))*ISNUMBER(MATCH(Recommendations[Id],J45:AW45,0)))/COUNTIF(J45:AW45,"&lt;&gt;"))</f>
        <v>0</v>
      </c>
      <c r="J45" s="132" t="s">
        <v>35</v>
      </c>
      <c r="K45" s="132" t="s">
        <v>215</v>
      </c>
      <c r="L45" s="132" t="s">
        <v>219</v>
      </c>
      <c r="M45" s="132" t="s">
        <v>423</v>
      </c>
      <c r="N45" s="132" t="s">
        <v>428</v>
      </c>
      <c r="O45" s="132" t="s">
        <v>433</v>
      </c>
      <c r="P45" s="132" t="s">
        <v>437</v>
      </c>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1962</v>
      </c>
      <c r="B46" s="125" t="s">
        <v>1985</v>
      </c>
      <c r="C46" s="126" t="s">
        <v>1986</v>
      </c>
      <c r="D46" s="128" t="s">
        <v>1987</v>
      </c>
      <c r="E46" s="128" t="s">
        <v>1988</v>
      </c>
      <c r="F46" s="128" t="s">
        <v>1989</v>
      </c>
      <c r="G46" s="128" t="s">
        <v>1983</v>
      </c>
      <c r="H46" s="128" t="s">
        <v>1990</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1962</v>
      </c>
      <c r="B47" s="125" t="s">
        <v>1991</v>
      </c>
      <c r="C47" s="126" t="s">
        <v>1992</v>
      </c>
      <c r="D47" s="128" t="s">
        <v>1993</v>
      </c>
      <c r="E47" s="128" t="s">
        <v>1994</v>
      </c>
      <c r="F47" s="128" t="s">
        <v>1995</v>
      </c>
      <c r="G47" s="128" t="s">
        <v>1996</v>
      </c>
      <c r="H47" s="128" t="s">
        <v>1997</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1962</v>
      </c>
      <c r="B48" s="125" t="s">
        <v>1998</v>
      </c>
      <c r="C48" s="126" t="s">
        <v>1999</v>
      </c>
      <c r="D48" s="128" t="s">
        <v>2000</v>
      </c>
      <c r="E48" s="128" t="s">
        <v>2001</v>
      </c>
      <c r="F48" s="128" t="s">
        <v>2002</v>
      </c>
      <c r="G48" s="128" t="s">
        <v>2003</v>
      </c>
      <c r="H48" s="128" t="s">
        <v>2004</v>
      </c>
      <c r="I48" s="130">
        <f>IF(COUNTIF(J48:AW48,"&lt;&gt;")=0,"",SUMPRODUCT(((Recommendations[ImplStatus]="Implemented")+(Recommendations[ImplStatus]="Compensated"))*ISNUMBER(MATCH(Recommendations[Id],J48:AW48,0)))/COUNTIF(J48:AW48,"&lt;&gt;"))</f>
        <v>0</v>
      </c>
      <c r="J48" s="132" t="s">
        <v>392</v>
      </c>
      <c r="K48" s="132" t="s">
        <v>397</v>
      </c>
      <c r="L48" s="132" t="s">
        <v>401</v>
      </c>
      <c r="M48" s="132" t="s">
        <v>405</v>
      </c>
      <c r="N48" s="132" t="s">
        <v>409</v>
      </c>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1962</v>
      </c>
      <c r="B49" s="125" t="s">
        <v>2005</v>
      </c>
      <c r="C49" s="126" t="s">
        <v>2006</v>
      </c>
      <c r="D49" s="128" t="s">
        <v>2007</v>
      </c>
      <c r="E49" s="128" t="s">
        <v>2008</v>
      </c>
      <c r="F49" s="128" t="s">
        <v>2009</v>
      </c>
      <c r="G49" s="128" t="s">
        <v>1767</v>
      </c>
      <c r="H49" s="128" t="s">
        <v>2010</v>
      </c>
      <c r="I49" s="130">
        <f>IF(COUNTIF(J49:AW49,"&lt;&gt;")=0,"",SUMPRODUCT(((Recommendations[ImplStatus]="Implemented")+(Recommendations[ImplStatus]="Compensated"))*ISNUMBER(MATCH(Recommendations[Id],J49:AW49,0)))/COUNTIF(J49:AW49,"&lt;&gt;"))</f>
        <v>0</v>
      </c>
      <c r="J49" s="132" t="s">
        <v>413</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1962</v>
      </c>
      <c r="B50" s="125" t="s">
        <v>2011</v>
      </c>
      <c r="C50" s="126" t="s">
        <v>2012</v>
      </c>
      <c r="D50" s="128" t="s">
        <v>2013</v>
      </c>
      <c r="E50" s="128" t="s">
        <v>2014</v>
      </c>
      <c r="F50" s="128" t="s">
        <v>2015</v>
      </c>
      <c r="G50" s="128" t="s">
        <v>2016</v>
      </c>
      <c r="H50" s="128" t="s">
        <v>2017</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2018</v>
      </c>
      <c r="B51" s="124"/>
      <c r="C51" s="123" t="s">
        <v>2019</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2018</v>
      </c>
      <c r="B52" s="125" t="s">
        <v>2020</v>
      </c>
      <c r="C52" s="126" t="s">
        <v>2021</v>
      </c>
      <c r="D52" s="128" t="s">
        <v>2022</v>
      </c>
      <c r="E52" s="128" t="s">
        <v>2023</v>
      </c>
      <c r="F52" s="128" t="s">
        <v>2024</v>
      </c>
      <c r="G52" s="128" t="s">
        <v>2025</v>
      </c>
      <c r="H52" s="128" t="s">
        <v>2026</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2018</v>
      </c>
      <c r="B53" s="125" t="s">
        <v>2027</v>
      </c>
      <c r="C53" s="126" t="s">
        <v>2028</v>
      </c>
      <c r="D53" s="128" t="s">
        <v>2029</v>
      </c>
      <c r="E53" s="128" t="s">
        <v>2030</v>
      </c>
      <c r="F53" s="128" t="s">
        <v>2031</v>
      </c>
      <c r="G53" s="128" t="s">
        <v>2032</v>
      </c>
      <c r="H53" s="128" t="s">
        <v>2033</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2018</v>
      </c>
      <c r="B54" s="125" t="s">
        <v>2034</v>
      </c>
      <c r="C54" s="126" t="s">
        <v>2035</v>
      </c>
      <c r="D54" s="128" t="s">
        <v>2036</v>
      </c>
      <c r="E54" s="128" t="s">
        <v>2037</v>
      </c>
      <c r="F54" s="128" t="s">
        <v>2038</v>
      </c>
      <c r="G54" s="128" t="s">
        <v>2039</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2018</v>
      </c>
      <c r="B55" s="125" t="s">
        <v>2040</v>
      </c>
      <c r="C55" s="126" t="s">
        <v>2041</v>
      </c>
      <c r="D55" s="128" t="s">
        <v>2042</v>
      </c>
      <c r="E55" s="128" t="s">
        <v>2043</v>
      </c>
      <c r="F55" s="128" t="s">
        <v>2044</v>
      </c>
      <c r="G55" s="128" t="s">
        <v>2045</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2018</v>
      </c>
      <c r="B56" s="125" t="s">
        <v>2046</v>
      </c>
      <c r="C56" s="126" t="s">
        <v>2047</v>
      </c>
      <c r="D56" s="128" t="s">
        <v>2048</v>
      </c>
      <c r="E56" s="128" t="s">
        <v>2049</v>
      </c>
      <c r="F56" s="128" t="s">
        <v>2050</v>
      </c>
      <c r="G56" s="128" t="s">
        <v>2051</v>
      </c>
      <c r="H56" s="128" t="s">
        <v>2052</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2053</v>
      </c>
      <c r="B57" s="124"/>
      <c r="C57" s="123" t="s">
        <v>2054</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2053</v>
      </c>
      <c r="B58" s="125" t="s">
        <v>2055</v>
      </c>
      <c r="C58" s="126" t="s">
        <v>2056</v>
      </c>
      <c r="D58" s="128" t="s">
        <v>2057</v>
      </c>
      <c r="E58" s="128" t="s">
        <v>2058</v>
      </c>
      <c r="F58" s="128" t="s">
        <v>2059</v>
      </c>
      <c r="G58" s="128" t="s">
        <v>2060</v>
      </c>
      <c r="H58" s="128" t="s">
        <v>2061</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2053</v>
      </c>
      <c r="B59" s="125" t="s">
        <v>2062</v>
      </c>
      <c r="C59" s="126" t="s">
        <v>2063</v>
      </c>
      <c r="D59" s="128" t="s">
        <v>2064</v>
      </c>
      <c r="E59" s="128" t="s">
        <v>2065</v>
      </c>
      <c r="F59" s="128" t="s">
        <v>2066</v>
      </c>
      <c r="G59" s="128" t="s">
        <v>2067</v>
      </c>
      <c r="H59" s="128" t="s">
        <v>2068</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2053</v>
      </c>
      <c r="B60" s="125" t="s">
        <v>2069</v>
      </c>
      <c r="C60" s="126" t="s">
        <v>2070</v>
      </c>
      <c r="D60" s="128" t="s">
        <v>2071</v>
      </c>
      <c r="E60" s="128" t="s">
        <v>2072</v>
      </c>
      <c r="F60" s="128" t="s">
        <v>2073</v>
      </c>
      <c r="G60" s="128" t="s">
        <v>2074</v>
      </c>
      <c r="H60" s="128" t="s">
        <v>2075</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2076</v>
      </c>
      <c r="B61" s="124"/>
      <c r="C61" s="123" t="s">
        <v>2077</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2076</v>
      </c>
      <c r="B62" s="125" t="s">
        <v>2078</v>
      </c>
      <c r="C62" s="126" t="s">
        <v>2079</v>
      </c>
      <c r="D62" s="128" t="s">
        <v>2080</v>
      </c>
      <c r="E62" s="128" t="s">
        <v>2081</v>
      </c>
      <c r="F62" s="128" t="s">
        <v>2082</v>
      </c>
      <c r="G62" s="128" t="s">
        <v>2083</v>
      </c>
      <c r="H62" s="128" t="s">
        <v>2084</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2076</v>
      </c>
      <c r="B63" s="125" t="s">
        <v>2085</v>
      </c>
      <c r="C63" s="126" t="s">
        <v>2086</v>
      </c>
      <c r="D63" s="128" t="s">
        <v>2087</v>
      </c>
      <c r="E63" s="128" t="s">
        <v>2088</v>
      </c>
      <c r="F63" s="128" t="s">
        <v>2089</v>
      </c>
      <c r="G63" s="128" t="s">
        <v>2090</v>
      </c>
      <c r="H63" s="128" t="s">
        <v>2091</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2076</v>
      </c>
      <c r="B64" s="125" t="s">
        <v>2092</v>
      </c>
      <c r="C64" s="126" t="s">
        <v>2093</v>
      </c>
      <c r="D64" s="128" t="s">
        <v>2094</v>
      </c>
      <c r="E64" s="128" t="s">
        <v>2095</v>
      </c>
      <c r="F64" s="128" t="s">
        <v>2096</v>
      </c>
      <c r="G64" s="128" t="s">
        <v>2097</v>
      </c>
      <c r="H64" s="128" t="s">
        <v>2098</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2076</v>
      </c>
      <c r="B65" s="125" t="s">
        <v>2099</v>
      </c>
      <c r="C65" s="126" t="s">
        <v>2100</v>
      </c>
      <c r="D65" s="128" t="s">
        <v>2101</v>
      </c>
      <c r="E65" s="128" t="s">
        <v>2102</v>
      </c>
      <c r="F65" s="128" t="s">
        <v>2103</v>
      </c>
      <c r="G65" s="128" t="s">
        <v>2104</v>
      </c>
      <c r="H65" s="128" t="s">
        <v>2105</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2076</v>
      </c>
      <c r="B66" s="125" t="s">
        <v>2106</v>
      </c>
      <c r="C66" s="126" t="s">
        <v>2107</v>
      </c>
      <c r="D66" s="128" t="s">
        <v>2108</v>
      </c>
      <c r="E66" s="128" t="s">
        <v>2109</v>
      </c>
      <c r="F66" s="128" t="s">
        <v>2110</v>
      </c>
      <c r="G66" s="128" t="s">
        <v>2111</v>
      </c>
      <c r="H66" s="128" t="s">
        <v>2112</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2076</v>
      </c>
      <c r="B67" s="125" t="s">
        <v>2113</v>
      </c>
      <c r="C67" s="126" t="s">
        <v>2114</v>
      </c>
      <c r="D67" s="128" t="s">
        <v>2115</v>
      </c>
      <c r="E67" s="128" t="s">
        <v>2116</v>
      </c>
      <c r="F67" s="128" t="s">
        <v>2117</v>
      </c>
      <c r="G67" s="128" t="s">
        <v>2118</v>
      </c>
      <c r="H67" s="128" t="s">
        <v>2119</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2076</v>
      </c>
      <c r="B68" s="125" t="s">
        <v>2120</v>
      </c>
      <c r="C68" s="126" t="s">
        <v>2121</v>
      </c>
      <c r="D68" s="128" t="s">
        <v>2122</v>
      </c>
      <c r="E68" s="128" t="s">
        <v>2123</v>
      </c>
      <c r="F68" s="128" t="s">
        <v>2124</v>
      </c>
      <c r="G68" s="128" t="s">
        <v>2125</v>
      </c>
      <c r="H68" s="128" t="s">
        <v>2126</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2127</v>
      </c>
      <c r="B69" s="124"/>
      <c r="C69" s="123" t="s">
        <v>2128</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2127</v>
      </c>
      <c r="B70" s="125" t="s">
        <v>2129</v>
      </c>
      <c r="C70" s="126" t="s">
        <v>2130</v>
      </c>
      <c r="D70" s="128" t="s">
        <v>2131</v>
      </c>
      <c r="E70" s="128" t="s">
        <v>2132</v>
      </c>
      <c r="F70" s="128" t="s">
        <v>2133</v>
      </c>
      <c r="G70" s="128" t="s">
        <v>2134</v>
      </c>
      <c r="H70" s="128" t="s">
        <v>2135</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2127</v>
      </c>
      <c r="B71" s="125" t="s">
        <v>2136</v>
      </c>
      <c r="C71" s="126" t="s">
        <v>2137</v>
      </c>
      <c r="D71" s="128" t="s">
        <v>2138</v>
      </c>
      <c r="E71" s="128" t="s">
        <v>2139</v>
      </c>
      <c r="F71" s="128" t="s">
        <v>2140</v>
      </c>
      <c r="G71" s="128" t="s">
        <v>2141</v>
      </c>
      <c r="H71" s="128" t="s">
        <v>2142</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2143</v>
      </c>
      <c r="B72" s="124"/>
      <c r="C72" s="123" t="s">
        <v>2144</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2143</v>
      </c>
      <c r="B73" s="125" t="s">
        <v>2145</v>
      </c>
      <c r="C73" s="126" t="s">
        <v>2146</v>
      </c>
      <c r="D73" s="128" t="s">
        <v>2147</v>
      </c>
      <c r="E73" s="128" t="s">
        <v>2148</v>
      </c>
      <c r="F73" s="128" t="s">
        <v>2149</v>
      </c>
      <c r="G73" s="128" t="s">
        <v>2150</v>
      </c>
      <c r="H73" s="128" t="s">
        <v>2151</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2143</v>
      </c>
      <c r="B74" s="125" t="s">
        <v>2152</v>
      </c>
      <c r="C74" s="126" t="s">
        <v>2153</v>
      </c>
      <c r="D74" s="128" t="s">
        <v>2154</v>
      </c>
      <c r="E74" s="128" t="s">
        <v>2155</v>
      </c>
      <c r="F74" s="128" t="s">
        <v>2156</v>
      </c>
      <c r="G74" s="128" t="s">
        <v>2157</v>
      </c>
      <c r="H74" s="128" t="s">
        <v>2158</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2143</v>
      </c>
      <c r="B75" s="125" t="s">
        <v>2159</v>
      </c>
      <c r="C75" s="126" t="s">
        <v>2160</v>
      </c>
      <c r="D75" s="128" t="s">
        <v>2161</v>
      </c>
      <c r="E75" s="128" t="s">
        <v>2162</v>
      </c>
      <c r="F75" s="128" t="s">
        <v>2163</v>
      </c>
      <c r="G75" s="128" t="s">
        <v>2164</v>
      </c>
      <c r="H75" s="128" t="s">
        <v>2165</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2143</v>
      </c>
      <c r="B76" s="125" t="s">
        <v>2166</v>
      </c>
      <c r="C76" s="126" t="s">
        <v>2167</v>
      </c>
      <c r="D76" s="128" t="s">
        <v>2168</v>
      </c>
      <c r="E76" s="128" t="s">
        <v>2169</v>
      </c>
      <c r="F76" s="128" t="s">
        <v>2170</v>
      </c>
      <c r="G76" s="128" t="s">
        <v>2171</v>
      </c>
      <c r="H76" s="128" t="s">
        <v>2172</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2143</v>
      </c>
      <c r="B77" s="125" t="s">
        <v>2173</v>
      </c>
      <c r="C77" s="126" t="s">
        <v>2174</v>
      </c>
      <c r="D77" s="128" t="s">
        <v>2175</v>
      </c>
      <c r="E77" s="128" t="s">
        <v>2176</v>
      </c>
      <c r="F77" s="128" t="s">
        <v>2177</v>
      </c>
      <c r="G77" s="128" t="s">
        <v>2171</v>
      </c>
      <c r="H77" s="128" t="s">
        <v>2178</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2179</v>
      </c>
      <c r="B78" s="124"/>
      <c r="C78" s="123" t="s">
        <v>2180</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2179</v>
      </c>
      <c r="B79" s="125" t="s">
        <v>2179</v>
      </c>
      <c r="C79" s="126" t="s">
        <v>2181</v>
      </c>
      <c r="D79" s="128" t="s">
        <v>2182</v>
      </c>
      <c r="E79" s="128" t="s">
        <v>2183</v>
      </c>
      <c r="F79" s="128" t="s">
        <v>2184</v>
      </c>
      <c r="G79" s="128" t="s">
        <v>2185</v>
      </c>
      <c r="H79" s="128" t="s">
        <v>2186</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2179</v>
      </c>
      <c r="B80" s="125" t="s">
        <v>2187</v>
      </c>
      <c r="C80" s="126" t="s">
        <v>2188</v>
      </c>
      <c r="D80" s="128" t="s">
        <v>2189</v>
      </c>
      <c r="E80" s="128" t="s">
        <v>2190</v>
      </c>
      <c r="F80" s="128" t="s">
        <v>2191</v>
      </c>
      <c r="G80" s="128" t="s">
        <v>2192</v>
      </c>
      <c r="H80" s="128" t="s">
        <v>2193</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2179</v>
      </c>
      <c r="B81" s="125" t="s">
        <v>2194</v>
      </c>
      <c r="C81" s="126" t="s">
        <v>2195</v>
      </c>
      <c r="D81" s="128" t="s">
        <v>2196</v>
      </c>
      <c r="E81" s="128" t="s">
        <v>2197</v>
      </c>
      <c r="F81" s="128" t="s">
        <v>2198</v>
      </c>
      <c r="G81" s="128" t="s">
        <v>2199</v>
      </c>
      <c r="H81" s="128" t="s">
        <v>2200</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2201</v>
      </c>
      <c r="B82" s="124"/>
      <c r="C82" s="123" t="s">
        <v>2202</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2201</v>
      </c>
      <c r="B83" s="125" t="s">
        <v>2203</v>
      </c>
      <c r="C83" s="126" t="s">
        <v>2204</v>
      </c>
      <c r="D83" s="128" t="s">
        <v>2205</v>
      </c>
      <c r="E83" s="128" t="s">
        <v>2206</v>
      </c>
      <c r="F83" s="128" t="s">
        <v>2207</v>
      </c>
      <c r="G83" s="128" t="s">
        <v>2208</v>
      </c>
      <c r="H83" s="128" t="s">
        <v>2209</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2201</v>
      </c>
      <c r="B84" s="125" t="s">
        <v>2210</v>
      </c>
      <c r="C84" s="126" t="s">
        <v>2211</v>
      </c>
      <c r="D84" s="128" t="s">
        <v>2212</v>
      </c>
      <c r="E84" s="128" t="s">
        <v>2213</v>
      </c>
      <c r="F84" s="128" t="s">
        <v>2214</v>
      </c>
      <c r="G84" s="128" t="s">
        <v>2215</v>
      </c>
      <c r="H84" s="128" t="s">
        <v>2216</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2201</v>
      </c>
      <c r="B85" s="125" t="s">
        <v>2217</v>
      </c>
      <c r="C85" s="126" t="s">
        <v>2218</v>
      </c>
      <c r="D85" s="128" t="s">
        <v>2219</v>
      </c>
      <c r="E85" s="128" t="s">
        <v>2220</v>
      </c>
      <c r="F85" s="128" t="s">
        <v>2221</v>
      </c>
      <c r="G85" s="128" t="s">
        <v>2222</v>
      </c>
      <c r="H85" s="128" t="s">
        <v>2223</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2201</v>
      </c>
      <c r="B86" s="125" t="s">
        <v>2224</v>
      </c>
      <c r="C86" s="126" t="s">
        <v>2225</v>
      </c>
      <c r="D86" s="128" t="s">
        <v>2226</v>
      </c>
      <c r="E86" s="128" t="s">
        <v>2227</v>
      </c>
      <c r="F86" s="128" t="s">
        <v>2228</v>
      </c>
      <c r="G86" s="128" t="s">
        <v>2229</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2230</v>
      </c>
      <c r="B87" s="124"/>
      <c r="C87" s="123" t="s">
        <v>2231</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2230</v>
      </c>
      <c r="B88" s="125" t="s">
        <v>2232</v>
      </c>
      <c r="C88" s="126" t="s">
        <v>2233</v>
      </c>
      <c r="D88" s="128" t="s">
        <v>2234</v>
      </c>
      <c r="E88" s="128" t="s">
        <v>2235</v>
      </c>
      <c r="F88" s="128" t="s">
        <v>2236</v>
      </c>
      <c r="G88" s="128" t="s">
        <v>2237</v>
      </c>
      <c r="H88" s="128" t="s">
        <v>2238</v>
      </c>
      <c r="I88" s="130">
        <f>IF(COUNTIF(J88:AW88,"&lt;&gt;")=0,"",SUMPRODUCT(((Recommendations[ImplStatus]="Implemented")+(Recommendations[ImplStatus]="Compensated"))*ISNUMBER(MATCH(Recommendations[Id],J88:AW88,0)))/COUNTIF(J88:AW88,"&lt;&gt;"))</f>
        <v>0</v>
      </c>
      <c r="J88" s="132" t="s">
        <v>466</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2230</v>
      </c>
      <c r="B89" s="125" t="s">
        <v>2239</v>
      </c>
      <c r="C89" s="126" t="s">
        <v>2240</v>
      </c>
      <c r="D89" s="128" t="s">
        <v>2241</v>
      </c>
      <c r="E89" s="128" t="s">
        <v>2242</v>
      </c>
      <c r="F89" s="128" t="s">
        <v>2243</v>
      </c>
      <c r="G89" s="128" t="s">
        <v>1767</v>
      </c>
      <c r="H89" s="128" t="s">
        <v>2244</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2230</v>
      </c>
      <c r="B90" s="125" t="s">
        <v>2245</v>
      </c>
      <c r="C90" s="126" t="s">
        <v>2246</v>
      </c>
      <c r="D90" s="128" t="s">
        <v>2247</v>
      </c>
      <c r="E90" s="128" t="s">
        <v>2248</v>
      </c>
      <c r="F90" s="128" t="s">
        <v>2249</v>
      </c>
      <c r="G90" s="128" t="s">
        <v>2237</v>
      </c>
      <c r="H90" s="128" t="s">
        <v>2250</v>
      </c>
      <c r="I90" s="130">
        <f>IF(COUNTIF(J90:AW90,"&lt;&gt;")=0,"",SUMPRODUCT(((Recommendations[ImplStatus]="Implemented")+(Recommendations[ImplStatus]="Compensated"))*ISNUMBER(MATCH(Recommendations[Id],J90:AW90,0)))/COUNTIF(J90:AW90,"&lt;&gt;"))</f>
        <v>0</v>
      </c>
      <c r="J90" s="132" t="s">
        <v>466</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2230</v>
      </c>
      <c r="B91" s="125" t="s">
        <v>2251</v>
      </c>
      <c r="C91" s="126" t="s">
        <v>2252</v>
      </c>
      <c r="D91" s="128" t="s">
        <v>2253</v>
      </c>
      <c r="E91" s="128" t="s">
        <v>2254</v>
      </c>
      <c r="F91" s="128" t="s">
        <v>2255</v>
      </c>
      <c r="G91" s="128" t="s">
        <v>1767</v>
      </c>
      <c r="H91" s="128" t="s">
        <v>2256</v>
      </c>
      <c r="I91" s="130">
        <f>IF(COUNTIF(J91:AW91,"&lt;&gt;")=0,"",SUMPRODUCT(((Recommendations[ImplStatus]="Implemented")+(Recommendations[ImplStatus]="Compensated"))*ISNUMBER(MATCH(Recommendations[Id],J91:AW91,0)))/COUNTIF(J91:AW91,"&lt;&gt;"))</f>
        <v>0</v>
      </c>
      <c r="J91" s="132" t="s">
        <v>125</v>
      </c>
      <c r="K91" s="132" t="s">
        <v>130</v>
      </c>
      <c r="L91" s="132" t="s">
        <v>135</v>
      </c>
      <c r="M91" s="132" t="s">
        <v>510</v>
      </c>
      <c r="N91" s="132" t="s">
        <v>515</v>
      </c>
      <c r="O91" s="132" t="s">
        <v>519</v>
      </c>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2230</v>
      </c>
      <c r="B92" s="125" t="s">
        <v>2257</v>
      </c>
      <c r="C92" s="126" t="s">
        <v>2258</v>
      </c>
      <c r="D92" s="128" t="s">
        <v>2259</v>
      </c>
      <c r="E92" s="128" t="s">
        <v>2260</v>
      </c>
      <c r="F92" s="128" t="s">
        <v>2261</v>
      </c>
      <c r="G92" s="128" t="s">
        <v>1767</v>
      </c>
      <c r="H92" s="128" t="s">
        <v>2262</v>
      </c>
      <c r="I92" s="130">
        <f>IF(COUNTIF(J92:AW92,"&lt;&gt;")=0,"",SUMPRODUCT(((Recommendations[ImplStatus]="Implemented")+(Recommendations[ImplStatus]="Compensated"))*ISNUMBER(MATCH(Recommendations[Id],J92:AW92,0)))/COUNTIF(J92:AW92,"&lt;&gt;"))</f>
        <v>0</v>
      </c>
      <c r="J92" s="132" t="s">
        <v>110</v>
      </c>
      <c r="K92" s="132" t="s">
        <v>115</v>
      </c>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2230</v>
      </c>
      <c r="B93" s="125" t="s">
        <v>2263</v>
      </c>
      <c r="C93" s="126" t="s">
        <v>2264</v>
      </c>
      <c r="D93" s="128" t="s">
        <v>2265</v>
      </c>
      <c r="E93" s="128" t="s">
        <v>2266</v>
      </c>
      <c r="F93" s="128" t="s">
        <v>2267</v>
      </c>
      <c r="G93" s="128" t="s">
        <v>2268</v>
      </c>
      <c r="H93" s="128" t="s">
        <v>2269</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2230</v>
      </c>
      <c r="B94" s="125" t="s">
        <v>2270</v>
      </c>
      <c r="C94" s="126" t="s">
        <v>2271</v>
      </c>
      <c r="D94" s="128" t="s">
        <v>2272</v>
      </c>
      <c r="E94" s="128" t="s">
        <v>2273</v>
      </c>
      <c r="F94" s="128" t="s">
        <v>2274</v>
      </c>
      <c r="G94" s="128" t="s">
        <v>2275</v>
      </c>
      <c r="H94" s="128" t="s">
        <v>2276</v>
      </c>
      <c r="I94" s="130">
        <f>IF(COUNTIF(J94:AW94,"&lt;&gt;")=0,"",SUMPRODUCT(((Recommendations[ImplStatus]="Implemented")+(Recommendations[ImplStatus]="Compensated"))*ISNUMBER(MATCH(Recommendations[Id],J94:AW94,0)))/COUNTIF(J94:AW94,"&lt;&gt;"))</f>
        <v>0</v>
      </c>
      <c r="J94" s="132" t="s">
        <v>101</v>
      </c>
      <c r="K94" s="132" t="s">
        <v>106</v>
      </c>
      <c r="L94" s="132" t="s">
        <v>461</v>
      </c>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2230</v>
      </c>
      <c r="B95" s="125" t="s">
        <v>2277</v>
      </c>
      <c r="C95" s="126" t="s">
        <v>2278</v>
      </c>
      <c r="D95" s="128" t="s">
        <v>2279</v>
      </c>
      <c r="E95" s="128" t="s">
        <v>2280</v>
      </c>
      <c r="F95" s="128" t="s">
        <v>2281</v>
      </c>
      <c r="G95" s="128" t="s">
        <v>2282</v>
      </c>
      <c r="H95" s="128" t="s">
        <v>2283</v>
      </c>
      <c r="I95" s="130">
        <f>IF(COUNTIF(J95:AW95,"&lt;&gt;")=0,"",SUMPRODUCT(((Recommendations[ImplStatus]="Implemented")+(Recommendations[ImplStatus]="Compensated"))*ISNUMBER(MATCH(Recommendations[Id],J95:AW95,0)))/COUNTIF(J95:AW95,"&lt;&gt;"))</f>
        <v>0</v>
      </c>
      <c r="J95" s="132" t="s">
        <v>125</v>
      </c>
      <c r="K95" s="132" t="s">
        <v>130</v>
      </c>
      <c r="L95" s="132" t="s">
        <v>135</v>
      </c>
      <c r="M95" s="132" t="s">
        <v>387</v>
      </c>
      <c r="N95" s="132" t="s">
        <v>510</v>
      </c>
      <c r="O95" s="132" t="s">
        <v>515</v>
      </c>
      <c r="P95" s="132" t="s">
        <v>519</v>
      </c>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2230</v>
      </c>
      <c r="B96" s="125" t="s">
        <v>2284</v>
      </c>
      <c r="C96" s="126" t="s">
        <v>2285</v>
      </c>
      <c r="D96" s="128" t="s">
        <v>2286</v>
      </c>
      <c r="E96" s="128" t="s">
        <v>2287</v>
      </c>
      <c r="F96" s="128" t="s">
        <v>2288</v>
      </c>
      <c r="G96" s="128" t="s">
        <v>2289</v>
      </c>
      <c r="H96" s="128" t="s">
        <v>2290</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2230</v>
      </c>
      <c r="B97" s="125" t="s">
        <v>2291</v>
      </c>
      <c r="C97" s="126" t="s">
        <v>2292</v>
      </c>
      <c r="D97" s="128" t="s">
        <v>2293</v>
      </c>
      <c r="E97" s="128" t="s">
        <v>2294</v>
      </c>
      <c r="F97" s="128" t="s">
        <v>2295</v>
      </c>
      <c r="G97" s="128" t="s">
        <v>2296</v>
      </c>
      <c r="H97" s="128" t="s">
        <v>2297</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2298</v>
      </c>
      <c r="B98" s="124"/>
      <c r="C98" s="123" t="s">
        <v>2299</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2298</v>
      </c>
      <c r="B99" s="125" t="s">
        <v>2300</v>
      </c>
      <c r="C99" s="126" t="s">
        <v>2301</v>
      </c>
      <c r="D99" s="128" t="s">
        <v>2302</v>
      </c>
      <c r="E99" s="128" t="s">
        <v>2303</v>
      </c>
      <c r="F99" s="128" t="s">
        <v>2304</v>
      </c>
      <c r="G99" s="128" t="s">
        <v>2305</v>
      </c>
      <c r="H99" s="128" t="s">
        <v>2306</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2298</v>
      </c>
      <c r="B100" s="125" t="s">
        <v>2307</v>
      </c>
      <c r="C100" s="126" t="s">
        <v>2308</v>
      </c>
      <c r="D100" s="128" t="s">
        <v>2309</v>
      </c>
      <c r="E100" s="128" t="s">
        <v>2310</v>
      </c>
      <c r="F100" s="128" t="s">
        <v>2311</v>
      </c>
      <c r="G100" s="128" t="s">
        <v>2312</v>
      </c>
      <c r="H100" s="128" t="s">
        <v>2313</v>
      </c>
      <c r="I100" s="130">
        <f>IF(COUNTIF(J100:AW100,"&lt;&gt;")=0,"",SUMPRODUCT(((Recommendations[ImplStatus]="Implemented")+(Recommendations[ImplStatus]="Compensated"))*ISNUMBER(MATCH(Recommendations[Id],J100:AW100,0)))/COUNTIF(J100:AW100,"&lt;&gt;"))</f>
        <v>0</v>
      </c>
      <c r="J100" s="132" t="s">
        <v>60</v>
      </c>
      <c r="K100" s="132" t="s">
        <v>360</v>
      </c>
      <c r="L100" s="132" t="s">
        <v>364</v>
      </c>
      <c r="M100" s="132" t="s">
        <v>368</v>
      </c>
      <c r="N100" s="132" t="s">
        <v>382</v>
      </c>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2298</v>
      </c>
      <c r="B101" s="125" t="s">
        <v>2314</v>
      </c>
      <c r="C101" s="126" t="s">
        <v>2315</v>
      </c>
      <c r="D101" s="128" t="s">
        <v>2316</v>
      </c>
      <c r="E101" s="128" t="s">
        <v>2317</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2298</v>
      </c>
      <c r="B102" s="125" t="s">
        <v>2318</v>
      </c>
      <c r="C102" s="126" t="s">
        <v>2319</v>
      </c>
      <c r="D102" s="128" t="s">
        <v>2320</v>
      </c>
      <c r="E102" s="128" t="s">
        <v>2321</v>
      </c>
      <c r="F102" s="128" t="s">
        <v>2322</v>
      </c>
      <c r="G102" s="128" t="s">
        <v>2323</v>
      </c>
      <c r="H102" s="128" t="s">
        <v>2324</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2298</v>
      </c>
      <c r="B103" s="125" t="s">
        <v>2325</v>
      </c>
      <c r="C103" s="126" t="s">
        <v>2326</v>
      </c>
      <c r="D103" s="128" t="s">
        <v>2327</v>
      </c>
      <c r="E103" s="128" t="s">
        <v>2328</v>
      </c>
      <c r="F103" s="128" t="s">
        <v>2329</v>
      </c>
      <c r="G103" s="128" t="s">
        <v>2330</v>
      </c>
      <c r="H103" s="128" t="s">
        <v>2331</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2332</v>
      </c>
      <c r="B104" s="124"/>
      <c r="C104" s="123" t="s">
        <v>2333</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2332</v>
      </c>
      <c r="B105" s="125" t="s">
        <v>2334</v>
      </c>
      <c r="C105" s="126" t="s">
        <v>2335</v>
      </c>
      <c r="D105" s="128" t="s">
        <v>2336</v>
      </c>
      <c r="E105" s="128" t="s">
        <v>2337</v>
      </c>
      <c r="F105" s="128" t="s">
        <v>2338</v>
      </c>
      <c r="G105" s="128" t="s">
        <v>2339</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2332</v>
      </c>
      <c r="B106" s="125" t="s">
        <v>2340</v>
      </c>
      <c r="C106" s="126" t="s">
        <v>2341</v>
      </c>
      <c r="D106" s="128" t="s">
        <v>2342</v>
      </c>
      <c r="E106" s="128" t="s">
        <v>2343</v>
      </c>
      <c r="F106" s="128" t="s">
        <v>2344</v>
      </c>
      <c r="G106" s="128" t="s">
        <v>2345</v>
      </c>
      <c r="H106" s="128" t="s">
        <v>2346</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2332</v>
      </c>
      <c r="B107" s="125" t="s">
        <v>2347</v>
      </c>
      <c r="C107" s="126" t="s">
        <v>2348</v>
      </c>
      <c r="D107" s="128" t="s">
        <v>2349</v>
      </c>
      <c r="E107" s="128" t="s">
        <v>2350</v>
      </c>
      <c r="F107" s="128" t="s">
        <v>2351</v>
      </c>
      <c r="G107" s="128" t="s">
        <v>2352</v>
      </c>
      <c r="H107" s="128" t="s">
        <v>2353</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2354</v>
      </c>
      <c r="B108" s="124"/>
      <c r="C108" s="123" t="s">
        <v>2355</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2354</v>
      </c>
      <c r="B109" s="125" t="s">
        <v>2356</v>
      </c>
      <c r="C109" s="126" t="s">
        <v>2357</v>
      </c>
      <c r="D109" s="128" t="s">
        <v>2358</v>
      </c>
      <c r="E109" s="128" t="s">
        <v>2359</v>
      </c>
      <c r="F109" s="128" t="s">
        <v>2360</v>
      </c>
      <c r="G109" s="128" t="s">
        <v>2361</v>
      </c>
      <c r="H109" s="128" t="s">
        <v>2362</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2354</v>
      </c>
      <c r="B110" s="125" t="s">
        <v>2363</v>
      </c>
      <c r="C110" s="126" t="s">
        <v>2364</v>
      </c>
      <c r="D110" s="128" t="s">
        <v>2365</v>
      </c>
      <c r="E110" s="128" t="s">
        <v>2366</v>
      </c>
      <c r="F110" s="128" t="s">
        <v>2367</v>
      </c>
      <c r="G110" s="128" t="s">
        <v>2368</v>
      </c>
      <c r="H110" s="128" t="s">
        <v>2369</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2354</v>
      </c>
      <c r="B111" s="125" t="s">
        <v>2370</v>
      </c>
      <c r="C111" s="126" t="s">
        <v>2371</v>
      </c>
      <c r="D111" s="128" t="s">
        <v>2372</v>
      </c>
      <c r="E111" s="128" t="s">
        <v>2373</v>
      </c>
      <c r="F111" s="128" t="s">
        <v>2374</v>
      </c>
      <c r="G111" s="128" t="s">
        <v>2375</v>
      </c>
      <c r="H111" s="128" t="s">
        <v>2376</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2377</v>
      </c>
      <c r="B112" s="124"/>
      <c r="C112" s="123" t="s">
        <v>2378</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2377</v>
      </c>
      <c r="B113" s="125" t="s">
        <v>2379</v>
      </c>
      <c r="C113" s="126" t="s">
        <v>2380</v>
      </c>
      <c r="D113" s="128" t="s">
        <v>2381</v>
      </c>
      <c r="E113" s="128" t="s">
        <v>2382</v>
      </c>
      <c r="F113" s="128" t="s">
        <v>2383</v>
      </c>
      <c r="G113" s="128" t="s">
        <v>2384</v>
      </c>
      <c r="H113" s="128" t="s">
        <v>2385</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2377</v>
      </c>
      <c r="B114" s="125" t="s">
        <v>2386</v>
      </c>
      <c r="C114" s="126" t="s">
        <v>2387</v>
      </c>
      <c r="D114" s="128" t="s">
        <v>2388</v>
      </c>
      <c r="E114" s="128" t="s">
        <v>2389</v>
      </c>
      <c r="F114" s="128" t="s">
        <v>2390</v>
      </c>
      <c r="G114" s="128" t="s">
        <v>2384</v>
      </c>
      <c r="H114" s="128" t="s">
        <v>2391</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2377</v>
      </c>
      <c r="B115" s="133" t="s">
        <v>2392</v>
      </c>
      <c r="C115" s="134" t="s">
        <v>2393</v>
      </c>
      <c r="D115" s="135" t="s">
        <v>2394</v>
      </c>
      <c r="E115" s="135" t="s">
        <v>2395</v>
      </c>
      <c r="F115" s="135" t="s">
        <v>2396</v>
      </c>
      <c r="G115" s="135" t="s">
        <v>2397</v>
      </c>
      <c r="H115" s="135" t="s">
        <v>2398</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523</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IFERROR(INDEX('Recommendations'!$G$2:$G$113, MATCH(J2,'Recommendations'!$A$2:$A$113,0))="Implemented", FALSE))</xm:f>
            <x14:dxf>
              <font>
                <color rgb="FF000000"/>
              </font>
              <fill>
                <patternFill>
                  <bgColor rgb="FF3C7D22"/>
                </patternFill>
              </fill>
            </x14:dxf>
          </x14:cfRule>
          <x14:cfRule type="expression" priority="2" id="{00000000-000E-0000-0600-000002000000}">
            <xm:f>AND(J2&lt;&gt;"", IFERROR(INDEX('Recommendations'!$G$2:$G$113, MATCH(J2,'Recommendations'!$A$2:$A$113,0))="Compensated", FALSE))</xm:f>
            <x14:dxf>
              <font>
                <color rgb="FF000000"/>
              </font>
              <fill>
                <patternFill>
                  <bgColor rgb="FFC6E0B4"/>
                </patternFill>
              </fill>
            </x14:dxf>
          </x14:cfRule>
          <x14:cfRule type="expression" priority="3" id="{00000000-000E-0000-0600-000003000000}">
            <xm:f>AND(J2&lt;&gt;"", IFERROR(INDEX('Recommendations'!$G$2:$G$113, MATCH(J2,'Recommendations'!$A$2:$A$113,0))="Testing", FALSE))</xm:f>
            <x14:dxf>
              <font>
                <color rgb="FF000000"/>
              </font>
              <fill>
                <patternFill>
                  <bgColor rgb="FFFFC000"/>
                </patternFill>
              </fill>
            </x14:dxf>
          </x14:cfRule>
          <x14:cfRule type="expression" priority="4" id="{00000000-000E-0000-0600-000004000000}">
            <xm:f>AND(J2&lt;&gt;"", IFERROR(INDEX('Recommendations'!$G$2:$G$113, MATCH(J2,'Recommendations'!$A$2:$A$113,0))="Failed", FALSE))</xm:f>
            <x14:dxf>
              <font>
                <color rgb="FF000000"/>
              </font>
              <fill>
                <patternFill>
                  <bgColor rgb="FFD82891"/>
                </patternFill>
              </fill>
            </x14:dxf>
          </x14:cfRule>
          <x14:cfRule type="expression" priority="5" id="{00000000-000E-0000-0600-000005000000}">
            <xm:f>AND(J2&lt;&gt;"", IFERROR(INDEX('Recommendations'!$G$2:$G$113, MATCH(J2,'Recommendations'!$A$2:$A$113,0))="Risk Accepted", FALSE))</xm:f>
            <x14:dxf>
              <font>
                <color rgb="FF000000"/>
              </font>
              <fill>
                <patternFill>
                  <bgColor rgb="FFD9D9D9"/>
                </patternFill>
              </fill>
            </x14:dxf>
          </x14:cfRule>
          <x14:cfRule type="expression" priority="6" id="{00000000-000E-0000-0600-000006000000}">
            <xm:f>AND(J2&lt;&gt;"", IFERROR(INDEX('Recommendations'!$G$2:$G$113, MATCH(J2,'Recommendations'!$A$2:$A$113,0))="N/A",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2399</v>
      </c>
      <c r="B1" s="184" t="s">
        <v>2400</v>
      </c>
      <c r="C1" s="184" t="s">
        <v>0</v>
      </c>
      <c r="D1" s="184" t="s">
        <v>2401</v>
      </c>
      <c r="E1" s="184" t="s">
        <v>2402</v>
      </c>
      <c r="F1" s="184" t="s">
        <v>2403</v>
      </c>
      <c r="G1" s="184" t="s">
        <v>768</v>
      </c>
      <c r="H1" s="184" t="s">
        <v>769</v>
      </c>
      <c r="I1" s="184" t="s">
        <v>770</v>
      </c>
      <c r="J1" s="184" t="s">
        <v>771</v>
      </c>
      <c r="K1" s="184" t="s">
        <v>772</v>
      </c>
      <c r="L1" s="184" t="s">
        <v>773</v>
      </c>
      <c r="M1" s="184" t="s">
        <v>774</v>
      </c>
      <c r="N1" s="184" t="s">
        <v>775</v>
      </c>
      <c r="O1" s="184" t="s">
        <v>776</v>
      </c>
      <c r="P1" s="184" t="s">
        <v>777</v>
      </c>
      <c r="Q1" s="184" t="s">
        <v>778</v>
      </c>
      <c r="R1" s="184" t="s">
        <v>779</v>
      </c>
      <c r="S1" s="184" t="s">
        <v>780</v>
      </c>
      <c r="T1" s="184" t="s">
        <v>781</v>
      </c>
      <c r="U1" s="184" t="s">
        <v>782</v>
      </c>
      <c r="V1" s="184" t="s">
        <v>783</v>
      </c>
      <c r="W1" s="184" t="s">
        <v>784</v>
      </c>
      <c r="X1" s="184" t="s">
        <v>785</v>
      </c>
      <c r="Y1" s="184" t="s">
        <v>786</v>
      </c>
      <c r="Z1" s="184" t="s">
        <v>787</v>
      </c>
      <c r="AA1" s="184" t="s">
        <v>788</v>
      </c>
      <c r="AB1" s="184" t="s">
        <v>789</v>
      </c>
      <c r="AC1" s="184" t="s">
        <v>790</v>
      </c>
      <c r="AD1" s="184" t="s">
        <v>791</v>
      </c>
      <c r="AE1" s="184" t="s">
        <v>792</v>
      </c>
      <c r="AF1" s="184" t="s">
        <v>793</v>
      </c>
      <c r="AG1" s="184" t="s">
        <v>794</v>
      </c>
      <c r="AH1" s="184" t="s">
        <v>795</v>
      </c>
      <c r="AI1" s="184" t="s">
        <v>796</v>
      </c>
      <c r="AJ1" s="184" t="s">
        <v>797</v>
      </c>
      <c r="AK1" s="184" t="s">
        <v>798</v>
      </c>
      <c r="AL1" s="184" t="s">
        <v>799</v>
      </c>
      <c r="AM1" s="184" t="s">
        <v>800</v>
      </c>
      <c r="AN1" s="184" t="s">
        <v>801</v>
      </c>
      <c r="AO1" s="184" t="s">
        <v>802</v>
      </c>
      <c r="AP1" s="184" t="s">
        <v>803</v>
      </c>
      <c r="AQ1" s="184" t="s">
        <v>804</v>
      </c>
      <c r="AR1" s="184" t="s">
        <v>805</v>
      </c>
      <c r="AS1" s="184" t="s">
        <v>806</v>
      </c>
      <c r="AT1" s="184" t="s">
        <v>807</v>
      </c>
      <c r="AU1" s="185" t="s">
        <v>808</v>
      </c>
    </row>
    <row r="2" spans="1:47" ht="60" customHeight="1" outlineLevel="1" x14ac:dyDescent="0.35">
      <c r="A2" s="175" t="s">
        <v>2404</v>
      </c>
      <c r="B2" s="149" t="s">
        <v>19</v>
      </c>
      <c r="C2" s="147" t="s">
        <v>2405</v>
      </c>
      <c r="D2" s="153" t="s">
        <v>2406</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2404</v>
      </c>
      <c r="B3" s="150" t="s">
        <v>2407</v>
      </c>
      <c r="C3" s="148" t="s">
        <v>2408</v>
      </c>
      <c r="D3" s="154" t="s">
        <v>2409</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2404</v>
      </c>
      <c r="B4" s="151" t="s">
        <v>2407</v>
      </c>
      <c r="C4" s="152" t="s">
        <v>2410</v>
      </c>
      <c r="D4" s="155" t="s">
        <v>2411</v>
      </c>
      <c r="E4" s="158" t="s">
        <v>2412</v>
      </c>
      <c r="F4" s="161" t="s">
        <v>2413</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2404</v>
      </c>
      <c r="B5" s="151" t="s">
        <v>2407</v>
      </c>
      <c r="C5" s="152" t="s">
        <v>2414</v>
      </c>
      <c r="D5" s="155" t="s">
        <v>2415</v>
      </c>
      <c r="E5" s="158" t="s">
        <v>2416</v>
      </c>
      <c r="F5" s="161" t="s">
        <v>2417</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2404</v>
      </c>
      <c r="B6" s="151" t="s">
        <v>2407</v>
      </c>
      <c r="C6" s="152" t="s">
        <v>2418</v>
      </c>
      <c r="D6" s="155" t="s">
        <v>2419</v>
      </c>
      <c r="E6" s="158" t="s">
        <v>2420</v>
      </c>
      <c r="F6" s="161" t="s">
        <v>2417</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2404</v>
      </c>
      <c r="B7" s="151" t="s">
        <v>2407</v>
      </c>
      <c r="C7" s="152" t="s">
        <v>2421</v>
      </c>
      <c r="D7" s="155" t="s">
        <v>2422</v>
      </c>
      <c r="E7" s="158" t="s">
        <v>2423</v>
      </c>
      <c r="F7" s="161" t="s">
        <v>2417</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2404</v>
      </c>
      <c r="B8" s="151" t="s">
        <v>2407</v>
      </c>
      <c r="C8" s="152" t="s">
        <v>2424</v>
      </c>
      <c r="D8" s="155" t="s">
        <v>2425</v>
      </c>
      <c r="E8" s="158" t="s">
        <v>2426</v>
      </c>
      <c r="F8" s="161" t="s">
        <v>2427</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2404</v>
      </c>
      <c r="B9" s="150" t="s">
        <v>2428</v>
      </c>
      <c r="C9" s="148" t="s">
        <v>2429</v>
      </c>
      <c r="D9" s="154" t="s">
        <v>2430</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2404</v>
      </c>
      <c r="B10" s="151" t="s">
        <v>2428</v>
      </c>
      <c r="C10" s="152" t="s">
        <v>2431</v>
      </c>
      <c r="D10" s="155" t="s">
        <v>2432</v>
      </c>
      <c r="E10" s="158" t="s">
        <v>2433</v>
      </c>
      <c r="F10" s="161" t="s">
        <v>2413</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2404</v>
      </c>
      <c r="B11" s="151" t="s">
        <v>2428</v>
      </c>
      <c r="C11" s="152" t="s">
        <v>2434</v>
      </c>
      <c r="D11" s="155" t="s">
        <v>2435</v>
      </c>
      <c r="E11" s="158" t="s">
        <v>2436</v>
      </c>
      <c r="F11" s="161" t="s">
        <v>2413</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2404</v>
      </c>
      <c r="B12" s="151" t="s">
        <v>2428</v>
      </c>
      <c r="C12" s="152" t="s">
        <v>2437</v>
      </c>
      <c r="D12" s="155" t="s">
        <v>2438</v>
      </c>
      <c r="E12" s="158" t="s">
        <v>2439</v>
      </c>
      <c r="F12" s="161" t="s">
        <v>2413</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2404</v>
      </c>
      <c r="B13" s="150" t="s">
        <v>2440</v>
      </c>
      <c r="C13" s="148" t="s">
        <v>2441</v>
      </c>
      <c r="D13" s="154" t="s">
        <v>2442</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2404</v>
      </c>
      <c r="B14" s="151" t="s">
        <v>2440</v>
      </c>
      <c r="C14" s="152" t="s">
        <v>2443</v>
      </c>
      <c r="D14" s="155" t="s">
        <v>2444</v>
      </c>
      <c r="E14" s="158" t="s">
        <v>2445</v>
      </c>
      <c r="F14" s="161" t="s">
        <v>2413</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2404</v>
      </c>
      <c r="B15" s="151" t="s">
        <v>2440</v>
      </c>
      <c r="C15" s="152" t="s">
        <v>2446</v>
      </c>
      <c r="D15" s="155" t="s">
        <v>2447</v>
      </c>
      <c r="E15" s="158" t="s">
        <v>2448</v>
      </c>
      <c r="F15" s="161" t="s">
        <v>2413</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2404</v>
      </c>
      <c r="B16" s="150" t="s">
        <v>2449</v>
      </c>
      <c r="C16" s="148" t="s">
        <v>2450</v>
      </c>
      <c r="D16" s="154" t="s">
        <v>2451</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2404</v>
      </c>
      <c r="B17" s="151" t="s">
        <v>2449</v>
      </c>
      <c r="C17" s="152" t="s">
        <v>2452</v>
      </c>
      <c r="D17" s="155" t="s">
        <v>2453</v>
      </c>
      <c r="E17" s="158" t="s">
        <v>2454</v>
      </c>
      <c r="F17" s="161" t="s">
        <v>2413</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2404</v>
      </c>
      <c r="B18" s="151" t="s">
        <v>2449</v>
      </c>
      <c r="C18" s="152" t="s">
        <v>2455</v>
      </c>
      <c r="D18" s="155" t="s">
        <v>2456</v>
      </c>
      <c r="E18" s="158" t="s">
        <v>2457</v>
      </c>
      <c r="F18" s="161" t="s">
        <v>2417</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2404</v>
      </c>
      <c r="B19" s="151" t="s">
        <v>2449</v>
      </c>
      <c r="C19" s="152" t="s">
        <v>2458</v>
      </c>
      <c r="D19" s="155" t="s">
        <v>2459</v>
      </c>
      <c r="E19" s="158" t="s">
        <v>2460</v>
      </c>
      <c r="F19" s="161" t="s">
        <v>2413</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2404</v>
      </c>
      <c r="B20" s="151" t="s">
        <v>2449</v>
      </c>
      <c r="C20" s="152" t="s">
        <v>2461</v>
      </c>
      <c r="D20" s="155" t="s">
        <v>2462</v>
      </c>
      <c r="E20" s="158" t="s">
        <v>2463</v>
      </c>
      <c r="F20" s="161" t="s">
        <v>2413</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2404</v>
      </c>
      <c r="B21" s="151" t="s">
        <v>2449</v>
      </c>
      <c r="C21" s="152" t="s">
        <v>2464</v>
      </c>
      <c r="D21" s="155" t="s">
        <v>2465</v>
      </c>
      <c r="E21" s="158" t="s">
        <v>2466</v>
      </c>
      <c r="F21" s="161" t="s">
        <v>2417</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2404</v>
      </c>
      <c r="B22" s="151" t="s">
        <v>2449</v>
      </c>
      <c r="C22" s="152" t="s">
        <v>2467</v>
      </c>
      <c r="D22" s="155" t="s">
        <v>2468</v>
      </c>
      <c r="E22" s="158" t="s">
        <v>2469</v>
      </c>
      <c r="F22" s="161" t="s">
        <v>2413</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2404</v>
      </c>
      <c r="B23" s="151" t="s">
        <v>2449</v>
      </c>
      <c r="C23" s="152" t="s">
        <v>2470</v>
      </c>
      <c r="D23" s="155" t="s">
        <v>2471</v>
      </c>
      <c r="E23" s="158" t="s">
        <v>2472</v>
      </c>
      <c r="F23" s="161" t="s">
        <v>2413</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2404</v>
      </c>
      <c r="B24" s="150" t="s">
        <v>2473</v>
      </c>
      <c r="C24" s="148" t="s">
        <v>2474</v>
      </c>
      <c r="D24" s="154" t="s">
        <v>2475</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2404</v>
      </c>
      <c r="B25" s="151" t="s">
        <v>2473</v>
      </c>
      <c r="C25" s="152" t="s">
        <v>2476</v>
      </c>
      <c r="D25" s="155" t="s">
        <v>2477</v>
      </c>
      <c r="E25" s="158" t="s">
        <v>2478</v>
      </c>
      <c r="F25" s="161" t="s">
        <v>2413</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2404</v>
      </c>
      <c r="B26" s="151" t="s">
        <v>2473</v>
      </c>
      <c r="C26" s="152" t="s">
        <v>2479</v>
      </c>
      <c r="D26" s="155" t="s">
        <v>2480</v>
      </c>
      <c r="E26" s="158" t="s">
        <v>2481</v>
      </c>
      <c r="F26" s="161" t="s">
        <v>2413</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2404</v>
      </c>
      <c r="B27" s="151" t="s">
        <v>2473</v>
      </c>
      <c r="C27" s="152" t="s">
        <v>2482</v>
      </c>
      <c r="D27" s="155" t="s">
        <v>2483</v>
      </c>
      <c r="E27" s="158" t="s">
        <v>2484</v>
      </c>
      <c r="F27" s="161" t="s">
        <v>2417</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2404</v>
      </c>
      <c r="B28" s="151" t="s">
        <v>2473</v>
      </c>
      <c r="C28" s="152" t="s">
        <v>2485</v>
      </c>
      <c r="D28" s="155" t="s">
        <v>2486</v>
      </c>
      <c r="E28" s="158" t="s">
        <v>2487</v>
      </c>
      <c r="F28" s="161" t="s">
        <v>2413</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2404</v>
      </c>
      <c r="B29" s="150" t="s">
        <v>2488</v>
      </c>
      <c r="C29" s="148" t="s">
        <v>2489</v>
      </c>
      <c r="D29" s="154" t="s">
        <v>2490</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2404</v>
      </c>
      <c r="B30" s="151" t="s">
        <v>2488</v>
      </c>
      <c r="C30" s="152" t="s">
        <v>2491</v>
      </c>
      <c r="D30" s="155" t="s">
        <v>2492</v>
      </c>
      <c r="E30" s="158" t="s">
        <v>2493</v>
      </c>
      <c r="F30" s="161" t="s">
        <v>2427</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2404</v>
      </c>
      <c r="B31" s="151" t="s">
        <v>2488</v>
      </c>
      <c r="C31" s="152" t="s">
        <v>2494</v>
      </c>
      <c r="D31" s="155" t="s">
        <v>2495</v>
      </c>
      <c r="E31" s="158" t="s">
        <v>2496</v>
      </c>
      <c r="F31" s="161" t="s">
        <v>2427</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2404</v>
      </c>
      <c r="B32" s="151" t="s">
        <v>2488</v>
      </c>
      <c r="C32" s="152" t="s">
        <v>2497</v>
      </c>
      <c r="D32" s="155" t="s">
        <v>2498</v>
      </c>
      <c r="E32" s="158" t="s">
        <v>2499</v>
      </c>
      <c r="F32" s="161" t="s">
        <v>2427</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2404</v>
      </c>
      <c r="B33" s="151" t="s">
        <v>2488</v>
      </c>
      <c r="C33" s="152" t="s">
        <v>2500</v>
      </c>
      <c r="D33" s="155" t="s">
        <v>2501</v>
      </c>
      <c r="E33" s="158" t="s">
        <v>2502</v>
      </c>
      <c r="F33" s="161" t="s">
        <v>2427</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2404</v>
      </c>
      <c r="B34" s="151" t="s">
        <v>2488</v>
      </c>
      <c r="C34" s="152" t="s">
        <v>2503</v>
      </c>
      <c r="D34" s="155" t="s">
        <v>2504</v>
      </c>
      <c r="E34" s="158" t="s">
        <v>2505</v>
      </c>
      <c r="F34" s="161" t="s">
        <v>2427</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2404</v>
      </c>
      <c r="B35" s="151" t="s">
        <v>2488</v>
      </c>
      <c r="C35" s="152" t="s">
        <v>2506</v>
      </c>
      <c r="D35" s="155" t="s">
        <v>2507</v>
      </c>
      <c r="E35" s="158" t="s">
        <v>2508</v>
      </c>
      <c r="F35" s="161" t="s">
        <v>2427</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2404</v>
      </c>
      <c r="B36" s="151" t="s">
        <v>2488</v>
      </c>
      <c r="C36" s="152" t="s">
        <v>2509</v>
      </c>
      <c r="D36" s="155" t="s">
        <v>2510</v>
      </c>
      <c r="E36" s="158" t="s">
        <v>2511</v>
      </c>
      <c r="F36" s="161" t="s">
        <v>2427</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2404</v>
      </c>
      <c r="B37" s="151" t="s">
        <v>2488</v>
      </c>
      <c r="C37" s="152" t="s">
        <v>2512</v>
      </c>
      <c r="D37" s="155" t="s">
        <v>2513</v>
      </c>
      <c r="E37" s="158" t="s">
        <v>2514</v>
      </c>
      <c r="F37" s="161" t="s">
        <v>2427</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2404</v>
      </c>
      <c r="B38" s="151" t="s">
        <v>2488</v>
      </c>
      <c r="C38" s="152" t="s">
        <v>2515</v>
      </c>
      <c r="D38" s="155" t="s">
        <v>2516</v>
      </c>
      <c r="E38" s="158" t="s">
        <v>2517</v>
      </c>
      <c r="F38" s="161" t="s">
        <v>2427</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2404</v>
      </c>
      <c r="B39" s="151" t="s">
        <v>2488</v>
      </c>
      <c r="C39" s="152" t="s">
        <v>2518</v>
      </c>
      <c r="D39" s="155" t="s">
        <v>2519</v>
      </c>
      <c r="E39" s="158" t="s">
        <v>2520</v>
      </c>
      <c r="F39" s="161" t="s">
        <v>2427</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2521</v>
      </c>
      <c r="B40" s="149" t="s">
        <v>19</v>
      </c>
      <c r="C40" s="147" t="s">
        <v>2522</v>
      </c>
      <c r="D40" s="153" t="s">
        <v>2523</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2521</v>
      </c>
      <c r="B41" s="150" t="s">
        <v>2524</v>
      </c>
      <c r="C41" s="148" t="s">
        <v>2525</v>
      </c>
      <c r="D41" s="154" t="s">
        <v>2526</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2521</v>
      </c>
      <c r="B42" s="151" t="s">
        <v>2524</v>
      </c>
      <c r="C42" s="152" t="s">
        <v>2527</v>
      </c>
      <c r="D42" s="155" t="s">
        <v>2528</v>
      </c>
      <c r="E42" s="158" t="s">
        <v>2529</v>
      </c>
      <c r="F42" s="161" t="s">
        <v>2413</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2521</v>
      </c>
      <c r="B43" s="151" t="s">
        <v>2524</v>
      </c>
      <c r="C43" s="152" t="s">
        <v>2530</v>
      </c>
      <c r="D43" s="155" t="s">
        <v>2531</v>
      </c>
      <c r="E43" s="158" t="s">
        <v>2532</v>
      </c>
      <c r="F43" s="161" t="s">
        <v>2413</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2521</v>
      </c>
      <c r="B44" s="151" t="s">
        <v>2524</v>
      </c>
      <c r="C44" s="152" t="s">
        <v>2533</v>
      </c>
      <c r="D44" s="155" t="s">
        <v>2534</v>
      </c>
      <c r="E44" s="158" t="s">
        <v>2535</v>
      </c>
      <c r="F44" s="161" t="s">
        <v>2417</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2521</v>
      </c>
      <c r="B45" s="151" t="s">
        <v>2524</v>
      </c>
      <c r="C45" s="152" t="s">
        <v>2536</v>
      </c>
      <c r="D45" s="155" t="s">
        <v>2537</v>
      </c>
      <c r="E45" s="158" t="s">
        <v>2538</v>
      </c>
      <c r="F45" s="161" t="s">
        <v>2427</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2521</v>
      </c>
      <c r="B46" s="151" t="s">
        <v>2524</v>
      </c>
      <c r="C46" s="152" t="s">
        <v>2539</v>
      </c>
      <c r="D46" s="155" t="s">
        <v>2540</v>
      </c>
      <c r="E46" s="158" t="s">
        <v>2541</v>
      </c>
      <c r="F46" s="161" t="s">
        <v>2413</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2521</v>
      </c>
      <c r="B47" s="151" t="s">
        <v>2524</v>
      </c>
      <c r="C47" s="152" t="s">
        <v>2542</v>
      </c>
      <c r="D47" s="155" t="s">
        <v>2543</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2521</v>
      </c>
      <c r="B48" s="151" t="s">
        <v>2524</v>
      </c>
      <c r="C48" s="152" t="s">
        <v>2544</v>
      </c>
      <c r="D48" s="155" t="s">
        <v>2545</v>
      </c>
      <c r="E48" s="158" t="s">
        <v>2546</v>
      </c>
      <c r="F48" s="161" t="s">
        <v>2413</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2521</v>
      </c>
      <c r="B49" s="151" t="s">
        <v>2524</v>
      </c>
      <c r="C49" s="152" t="s">
        <v>2547</v>
      </c>
      <c r="D49" s="155" t="s">
        <v>2548</v>
      </c>
      <c r="E49" s="158" t="s">
        <v>2549</v>
      </c>
      <c r="F49" s="161" t="s">
        <v>2417</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2521</v>
      </c>
      <c r="B50" s="150" t="s">
        <v>2550</v>
      </c>
      <c r="C50" s="148" t="s">
        <v>2551</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2521</v>
      </c>
      <c r="B51" s="151" t="s">
        <v>2550</v>
      </c>
      <c r="C51" s="152" t="s">
        <v>2552</v>
      </c>
      <c r="D51" s="155" t="s">
        <v>2553</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2521</v>
      </c>
      <c r="B52" s="151" t="s">
        <v>2550</v>
      </c>
      <c r="C52" s="152" t="s">
        <v>2554</v>
      </c>
      <c r="D52" s="155" t="s">
        <v>2555</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2521</v>
      </c>
      <c r="B53" s="151" t="s">
        <v>2550</v>
      </c>
      <c r="C53" s="152" t="s">
        <v>2556</v>
      </c>
      <c r="D53" s="155" t="s">
        <v>2557</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2521</v>
      </c>
      <c r="B54" s="151" t="s">
        <v>2550</v>
      </c>
      <c r="C54" s="152" t="s">
        <v>2558</v>
      </c>
      <c r="D54" s="155" t="s">
        <v>2559</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2521</v>
      </c>
      <c r="B55" s="151" t="s">
        <v>2550</v>
      </c>
      <c r="C55" s="152" t="s">
        <v>2560</v>
      </c>
      <c r="D55" s="155" t="s">
        <v>2561</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2521</v>
      </c>
      <c r="B56" s="150" t="s">
        <v>675</v>
      </c>
      <c r="C56" s="148" t="s">
        <v>2562</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2521</v>
      </c>
      <c r="B57" s="151" t="s">
        <v>675</v>
      </c>
      <c r="C57" s="152" t="s">
        <v>2563</v>
      </c>
      <c r="D57" s="155" t="s">
        <v>2564</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2521</v>
      </c>
      <c r="B58" s="151" t="s">
        <v>675</v>
      </c>
      <c r="C58" s="152" t="s">
        <v>2565</v>
      </c>
      <c r="D58" s="155" t="s">
        <v>2566</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2521</v>
      </c>
      <c r="B59" s="151" t="s">
        <v>675</v>
      </c>
      <c r="C59" s="152" t="s">
        <v>2567</v>
      </c>
      <c r="D59" s="155" t="s">
        <v>2568</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2521</v>
      </c>
      <c r="B60" s="151" t="s">
        <v>675</v>
      </c>
      <c r="C60" s="152" t="s">
        <v>2569</v>
      </c>
      <c r="D60" s="155" t="s">
        <v>2570</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2521</v>
      </c>
      <c r="B61" s="150" t="s">
        <v>2571</v>
      </c>
      <c r="C61" s="148" t="s">
        <v>2572</v>
      </c>
      <c r="D61" s="154" t="s">
        <v>2573</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2521</v>
      </c>
      <c r="B62" s="151" t="s">
        <v>2571</v>
      </c>
      <c r="C62" s="152" t="s">
        <v>2574</v>
      </c>
      <c r="D62" s="155" t="s">
        <v>2575</v>
      </c>
      <c r="E62" s="158" t="s">
        <v>2576</v>
      </c>
      <c r="F62" s="161" t="s">
        <v>2413</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2521</v>
      </c>
      <c r="B63" s="151" t="s">
        <v>2571</v>
      </c>
      <c r="C63" s="152" t="s">
        <v>2577</v>
      </c>
      <c r="D63" s="155" t="s">
        <v>2578</v>
      </c>
      <c r="E63" s="158" t="s">
        <v>2579</v>
      </c>
      <c r="F63" s="161" t="s">
        <v>2417</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2521</v>
      </c>
      <c r="B64" s="151" t="s">
        <v>2571</v>
      </c>
      <c r="C64" s="152" t="s">
        <v>2580</v>
      </c>
      <c r="D64" s="155" t="s">
        <v>2581</v>
      </c>
      <c r="E64" s="158" t="s">
        <v>2582</v>
      </c>
      <c r="F64" s="161" t="s">
        <v>2413</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2521</v>
      </c>
      <c r="B65" s="151" t="s">
        <v>2571</v>
      </c>
      <c r="C65" s="152" t="s">
        <v>2583</v>
      </c>
      <c r="D65" s="155" t="s">
        <v>2584</v>
      </c>
      <c r="E65" s="158" t="s">
        <v>2585</v>
      </c>
      <c r="F65" s="161" t="s">
        <v>2413</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2521</v>
      </c>
      <c r="B66" s="150" t="s">
        <v>2179</v>
      </c>
      <c r="C66" s="148" t="s">
        <v>2586</v>
      </c>
      <c r="D66" s="154" t="s">
        <v>2587</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2521</v>
      </c>
      <c r="B67" s="151" t="s">
        <v>2179</v>
      </c>
      <c r="C67" s="152" t="s">
        <v>2588</v>
      </c>
      <c r="D67" s="155" t="s">
        <v>2589</v>
      </c>
      <c r="E67" s="158" t="s">
        <v>2590</v>
      </c>
      <c r="F67" s="161" t="s">
        <v>2413</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2521</v>
      </c>
      <c r="B68" s="151" t="s">
        <v>2179</v>
      </c>
      <c r="C68" s="152" t="s">
        <v>2591</v>
      </c>
      <c r="D68" s="155" t="s">
        <v>2592</v>
      </c>
      <c r="E68" s="158" t="s">
        <v>2593</v>
      </c>
      <c r="F68" s="161" t="s">
        <v>2413</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2521</v>
      </c>
      <c r="B69" s="151" t="s">
        <v>2179</v>
      </c>
      <c r="C69" s="152" t="s">
        <v>2594</v>
      </c>
      <c r="D69" s="155" t="s">
        <v>2595</v>
      </c>
      <c r="E69" s="158" t="s">
        <v>2596</v>
      </c>
      <c r="F69" s="161" t="s">
        <v>2417</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2521</v>
      </c>
      <c r="B70" s="151" t="s">
        <v>2179</v>
      </c>
      <c r="C70" s="152" t="s">
        <v>2597</v>
      </c>
      <c r="D70" s="155" t="s">
        <v>2598</v>
      </c>
      <c r="E70" s="158" t="s">
        <v>2599</v>
      </c>
      <c r="F70" s="161" t="s">
        <v>2413</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2521</v>
      </c>
      <c r="B71" s="151" t="s">
        <v>2179</v>
      </c>
      <c r="C71" s="152" t="s">
        <v>2600</v>
      </c>
      <c r="D71" s="155" t="s">
        <v>2601</v>
      </c>
      <c r="E71" s="158" t="s">
        <v>2602</v>
      </c>
      <c r="F71" s="161" t="s">
        <v>2413</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2521</v>
      </c>
      <c r="B72" s="151" t="s">
        <v>2179</v>
      </c>
      <c r="C72" s="152" t="s">
        <v>2603</v>
      </c>
      <c r="D72" s="155" t="s">
        <v>2604</v>
      </c>
      <c r="E72" s="158" t="s">
        <v>2605</v>
      </c>
      <c r="F72" s="161" t="s">
        <v>2413</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2521</v>
      </c>
      <c r="B73" s="151" t="s">
        <v>2179</v>
      </c>
      <c r="C73" s="152" t="s">
        <v>2606</v>
      </c>
      <c r="D73" s="155" t="s">
        <v>2607</v>
      </c>
      <c r="E73" s="158" t="s">
        <v>2608</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2521</v>
      </c>
      <c r="B74" s="151" t="s">
        <v>2179</v>
      </c>
      <c r="C74" s="152" t="s">
        <v>2609</v>
      </c>
      <c r="D74" s="155" t="s">
        <v>2610</v>
      </c>
      <c r="E74" s="158" t="s">
        <v>2611</v>
      </c>
      <c r="F74" s="161" t="s">
        <v>2417</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2521</v>
      </c>
      <c r="B75" s="151" t="s">
        <v>2179</v>
      </c>
      <c r="C75" s="152" t="s">
        <v>2612</v>
      </c>
      <c r="D75" s="155" t="s">
        <v>2613</v>
      </c>
      <c r="E75" s="158" t="s">
        <v>2614</v>
      </c>
      <c r="F75" s="161" t="s">
        <v>2427</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2521</v>
      </c>
      <c r="B76" s="151" t="s">
        <v>2179</v>
      </c>
      <c r="C76" s="152" t="s">
        <v>2615</v>
      </c>
      <c r="D76" s="155" t="s">
        <v>2616</v>
      </c>
      <c r="E76" s="158" t="s">
        <v>2617</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2521</v>
      </c>
      <c r="B77" s="150" t="s">
        <v>2449</v>
      </c>
      <c r="C77" s="148" t="s">
        <v>2618</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2521</v>
      </c>
      <c r="B78" s="151" t="s">
        <v>2449</v>
      </c>
      <c r="C78" s="152" t="s">
        <v>2619</v>
      </c>
      <c r="D78" s="155" t="s">
        <v>2620</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2521</v>
      </c>
      <c r="B79" s="151" t="s">
        <v>2449</v>
      </c>
      <c r="C79" s="152" t="s">
        <v>2621</v>
      </c>
      <c r="D79" s="155" t="s">
        <v>2622</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2521</v>
      </c>
      <c r="B80" s="151" t="s">
        <v>2449</v>
      </c>
      <c r="C80" s="152" t="s">
        <v>2623</v>
      </c>
      <c r="D80" s="155" t="s">
        <v>2624</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2521</v>
      </c>
      <c r="B81" s="150" t="s">
        <v>2377</v>
      </c>
      <c r="C81" s="148" t="s">
        <v>2625</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2521</v>
      </c>
      <c r="B82" s="151" t="s">
        <v>2377</v>
      </c>
      <c r="C82" s="152" t="s">
        <v>2626</v>
      </c>
      <c r="D82" s="155" t="s">
        <v>2627</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2521</v>
      </c>
      <c r="B83" s="151" t="s">
        <v>2377</v>
      </c>
      <c r="C83" s="152" t="s">
        <v>2628</v>
      </c>
      <c r="D83" s="155" t="s">
        <v>2629</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2521</v>
      </c>
      <c r="B84" s="151" t="s">
        <v>2377</v>
      </c>
      <c r="C84" s="152" t="s">
        <v>2630</v>
      </c>
      <c r="D84" s="155" t="s">
        <v>2631</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2521</v>
      </c>
      <c r="B85" s="151" t="s">
        <v>2377</v>
      </c>
      <c r="C85" s="152" t="s">
        <v>2632</v>
      </c>
      <c r="D85" s="155" t="s">
        <v>2633</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2521</v>
      </c>
      <c r="B86" s="151" t="s">
        <v>2377</v>
      </c>
      <c r="C86" s="152" t="s">
        <v>2634</v>
      </c>
      <c r="D86" s="155" t="s">
        <v>2635</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2636</v>
      </c>
      <c r="B87" s="149" t="s">
        <v>19</v>
      </c>
      <c r="C87" s="147" t="s">
        <v>2637</v>
      </c>
      <c r="D87" s="153" t="s">
        <v>2638</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2636</v>
      </c>
      <c r="B88" s="150" t="s">
        <v>2639</v>
      </c>
      <c r="C88" s="148" t="s">
        <v>2640</v>
      </c>
      <c r="D88" s="154" t="s">
        <v>2641</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2636</v>
      </c>
      <c r="B89" s="151" t="s">
        <v>2639</v>
      </c>
      <c r="C89" s="152" t="s">
        <v>2642</v>
      </c>
      <c r="D89" s="155" t="s">
        <v>2643</v>
      </c>
      <c r="E89" s="158" t="s">
        <v>2644</v>
      </c>
      <c r="F89" s="161" t="s">
        <v>2413</v>
      </c>
      <c r="G89" s="164">
        <f>IF(COUNTIF(H89:AU89,"&lt;&gt;")=0,"",SUMPRODUCT(((Recommendations[ImplStatus]="Implemented")+(Recommendations[ImplStatus]="Compensated"))*ISNUMBER(MATCH(Recommendations[Id],H89:AU89,0)))/COUNTIF(H89:AU89,"&lt;&gt;"))</f>
        <v>0</v>
      </c>
      <c r="H89" s="167" t="s">
        <v>50</v>
      </c>
      <c r="I89" s="167" t="s">
        <v>65</v>
      </c>
      <c r="J89" s="167" t="s">
        <v>71</v>
      </c>
      <c r="K89" s="167" t="s">
        <v>120</v>
      </c>
      <c r="L89" s="167" t="s">
        <v>373</v>
      </c>
      <c r="M89" s="167" t="s">
        <v>387</v>
      </c>
      <c r="N89" s="167" t="s">
        <v>392</v>
      </c>
      <c r="O89" s="167" t="s">
        <v>397</v>
      </c>
      <c r="P89" s="167" t="s">
        <v>401</v>
      </c>
      <c r="Q89" s="167" t="s">
        <v>405</v>
      </c>
      <c r="R89" s="167" t="s">
        <v>409</v>
      </c>
      <c r="S89" s="167" t="s">
        <v>413</v>
      </c>
      <c r="T89" s="167" t="s">
        <v>474</v>
      </c>
      <c r="U89" s="167" t="s">
        <v>494</v>
      </c>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2636</v>
      </c>
      <c r="B90" s="151" t="s">
        <v>2639</v>
      </c>
      <c r="C90" s="152" t="s">
        <v>2645</v>
      </c>
      <c r="D90" s="155" t="s">
        <v>2646</v>
      </c>
      <c r="E90" s="158" t="s">
        <v>2647</v>
      </c>
      <c r="F90" s="161" t="s">
        <v>2417</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2636</v>
      </c>
      <c r="B91" s="151" t="s">
        <v>2639</v>
      </c>
      <c r="C91" s="152" t="s">
        <v>2648</v>
      </c>
      <c r="D91" s="155" t="s">
        <v>2649</v>
      </c>
      <c r="E91" s="158" t="s">
        <v>2650</v>
      </c>
      <c r="F91" s="161" t="s">
        <v>2413</v>
      </c>
      <c r="G91" s="164">
        <f>IF(COUNTIF(H91:AU91,"&lt;&gt;")=0,"",SUMPRODUCT(((Recommendations[ImplStatus]="Implemented")+(Recommendations[ImplStatus]="Compensated"))*ISNUMBER(MATCH(Recommendations[Id],H91:AU91,0)))/COUNTIF(H91:AU91,"&lt;&gt;"))</f>
        <v>0</v>
      </c>
      <c r="H91" s="167" t="s">
        <v>13</v>
      </c>
      <c r="I91" s="167" t="s">
        <v>23</v>
      </c>
      <c r="J91" s="167" t="s">
        <v>27</v>
      </c>
      <c r="K91" s="167" t="s">
        <v>31</v>
      </c>
      <c r="L91" s="167" t="s">
        <v>35</v>
      </c>
      <c r="M91" s="167" t="s">
        <v>40</v>
      </c>
      <c r="N91" s="167" t="s">
        <v>45</v>
      </c>
      <c r="O91" s="167" t="s">
        <v>110</v>
      </c>
      <c r="P91" s="167" t="s">
        <v>115</v>
      </c>
      <c r="Q91" s="167" t="s">
        <v>120</v>
      </c>
      <c r="R91" s="167" t="s">
        <v>215</v>
      </c>
      <c r="S91" s="167" t="s">
        <v>219</v>
      </c>
      <c r="T91" s="167" t="s">
        <v>373</v>
      </c>
      <c r="U91" s="167" t="s">
        <v>423</v>
      </c>
      <c r="V91" s="167" t="s">
        <v>428</v>
      </c>
      <c r="W91" s="167" t="s">
        <v>433</v>
      </c>
      <c r="X91" s="167" t="s">
        <v>437</v>
      </c>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2636</v>
      </c>
      <c r="B92" s="151" t="s">
        <v>2639</v>
      </c>
      <c r="C92" s="152" t="s">
        <v>2651</v>
      </c>
      <c r="D92" s="155" t="s">
        <v>2652</v>
      </c>
      <c r="E92" s="158" t="s">
        <v>2653</v>
      </c>
      <c r="F92" s="161" t="s">
        <v>2413</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2636</v>
      </c>
      <c r="B93" s="151" t="s">
        <v>2639</v>
      </c>
      <c r="C93" s="152" t="s">
        <v>2654</v>
      </c>
      <c r="D93" s="155" t="s">
        <v>2655</v>
      </c>
      <c r="E93" s="158" t="s">
        <v>2656</v>
      </c>
      <c r="F93" s="161" t="s">
        <v>2413</v>
      </c>
      <c r="G93" s="164">
        <f>IF(COUNTIF(H93:AU93,"&lt;&gt;")=0,"",SUMPRODUCT(((Recommendations[ImplStatus]="Implemented")+(Recommendations[ImplStatus]="Compensated"))*ISNUMBER(MATCH(Recommendations[Id],H93:AU93,0)))/COUNTIF(H93:AU93,"&lt;&gt;"))</f>
        <v>0</v>
      </c>
      <c r="H93" s="167" t="s">
        <v>91</v>
      </c>
      <c r="I93" s="167" t="s">
        <v>96</v>
      </c>
      <c r="J93" s="167" t="s">
        <v>101</v>
      </c>
      <c r="K93" s="167" t="s">
        <v>106</v>
      </c>
      <c r="L93" s="167" t="s">
        <v>160</v>
      </c>
      <c r="M93" s="167" t="s">
        <v>165</v>
      </c>
      <c r="N93" s="167" t="s">
        <v>170</v>
      </c>
      <c r="O93" s="167" t="s">
        <v>175</v>
      </c>
      <c r="P93" s="167" t="s">
        <v>180</v>
      </c>
      <c r="Q93" s="167" t="s">
        <v>185</v>
      </c>
      <c r="R93" s="167" t="s">
        <v>377</v>
      </c>
      <c r="S93" s="167" t="s">
        <v>423</v>
      </c>
      <c r="T93" s="167" t="s">
        <v>428</v>
      </c>
      <c r="U93" s="167" t="s">
        <v>433</v>
      </c>
      <c r="V93" s="167" t="s">
        <v>437</v>
      </c>
      <c r="W93" s="167" t="s">
        <v>441</v>
      </c>
      <c r="X93" s="167" t="s">
        <v>446</v>
      </c>
      <c r="Y93" s="167" t="s">
        <v>451</v>
      </c>
      <c r="Z93" s="167" t="s">
        <v>505</v>
      </c>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2636</v>
      </c>
      <c r="B94" s="151" t="s">
        <v>2639</v>
      </c>
      <c r="C94" s="152" t="s">
        <v>2657</v>
      </c>
      <c r="D94" s="155" t="s">
        <v>2658</v>
      </c>
      <c r="E94" s="158" t="s">
        <v>2659</v>
      </c>
      <c r="F94" s="161" t="s">
        <v>2417</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2636</v>
      </c>
      <c r="B95" s="150" t="s">
        <v>2660</v>
      </c>
      <c r="C95" s="148" t="s">
        <v>2661</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2636</v>
      </c>
      <c r="B96" s="151" t="s">
        <v>2660</v>
      </c>
      <c r="C96" s="152" t="s">
        <v>2662</v>
      </c>
      <c r="D96" s="155" t="s">
        <v>2663</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2636</v>
      </c>
      <c r="B97" s="151" t="s">
        <v>2660</v>
      </c>
      <c r="C97" s="152" t="s">
        <v>2664</v>
      </c>
      <c r="D97" s="155" t="s">
        <v>2665</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2636</v>
      </c>
      <c r="B98" s="151" t="s">
        <v>2660</v>
      </c>
      <c r="C98" s="152" t="s">
        <v>2666</v>
      </c>
      <c r="D98" s="155" t="s">
        <v>2667</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2636</v>
      </c>
      <c r="B99" s="151" t="s">
        <v>2660</v>
      </c>
      <c r="C99" s="152" t="s">
        <v>2668</v>
      </c>
      <c r="D99" s="155" t="s">
        <v>2669</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2636</v>
      </c>
      <c r="B100" s="151" t="s">
        <v>2660</v>
      </c>
      <c r="C100" s="152" t="s">
        <v>2670</v>
      </c>
      <c r="D100" s="155" t="s">
        <v>2671</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2636</v>
      </c>
      <c r="B101" s="151" t="s">
        <v>2660</v>
      </c>
      <c r="C101" s="152" t="s">
        <v>2672</v>
      </c>
      <c r="D101" s="155" t="s">
        <v>2673</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2636</v>
      </c>
      <c r="B102" s="151" t="s">
        <v>2660</v>
      </c>
      <c r="C102" s="152" t="s">
        <v>2674</v>
      </c>
      <c r="D102" s="155" t="s">
        <v>2675</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2636</v>
      </c>
      <c r="B103" s="150" t="s">
        <v>1820</v>
      </c>
      <c r="C103" s="148" t="s">
        <v>2676</v>
      </c>
      <c r="D103" s="154" t="s">
        <v>2677</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2636</v>
      </c>
      <c r="B104" s="151" t="s">
        <v>1820</v>
      </c>
      <c r="C104" s="152" t="s">
        <v>2678</v>
      </c>
      <c r="D104" s="155" t="s">
        <v>2679</v>
      </c>
      <c r="E104" s="158" t="s">
        <v>2680</v>
      </c>
      <c r="F104" s="161" t="s">
        <v>2413</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2636</v>
      </c>
      <c r="B105" s="151" t="s">
        <v>1820</v>
      </c>
      <c r="C105" s="152" t="s">
        <v>2681</v>
      </c>
      <c r="D105" s="155" t="s">
        <v>2682</v>
      </c>
      <c r="E105" s="158" t="s">
        <v>2683</v>
      </c>
      <c r="F105" s="161" t="s">
        <v>2417</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2636</v>
      </c>
      <c r="B106" s="151" t="s">
        <v>1820</v>
      </c>
      <c r="C106" s="152" t="s">
        <v>2684</v>
      </c>
      <c r="D106" s="155" t="s">
        <v>2685</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2636</v>
      </c>
      <c r="B107" s="151" t="s">
        <v>1820</v>
      </c>
      <c r="C107" s="152" t="s">
        <v>2686</v>
      </c>
      <c r="D107" s="155" t="s">
        <v>2687</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2636</v>
      </c>
      <c r="B108" s="151" t="s">
        <v>1820</v>
      </c>
      <c r="C108" s="152" t="s">
        <v>2688</v>
      </c>
      <c r="D108" s="155" t="s">
        <v>2689</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2636</v>
      </c>
      <c r="B109" s="150" t="s">
        <v>2690</v>
      </c>
      <c r="C109" s="148" t="s">
        <v>2691</v>
      </c>
      <c r="D109" s="154" t="s">
        <v>2692</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2636</v>
      </c>
      <c r="B110" s="151" t="s">
        <v>2690</v>
      </c>
      <c r="C110" s="152" t="s">
        <v>2693</v>
      </c>
      <c r="D110" s="155" t="s">
        <v>2694</v>
      </c>
      <c r="E110" s="158" t="s">
        <v>2695</v>
      </c>
      <c r="F110" s="161" t="s">
        <v>2413</v>
      </c>
      <c r="G110" s="164">
        <f>IF(COUNTIF(H110:AU110,"&lt;&gt;")=0,"",SUMPRODUCT(((Recommendations[ImplStatus]="Implemented")+(Recommendations[ImplStatus]="Compensated"))*ISNUMBER(MATCH(Recommendations[Id],H110:AU110,0)))/COUNTIF(H110:AU110,"&lt;&gt;"))</f>
        <v>0</v>
      </c>
      <c r="H110" s="167" t="s">
        <v>101</v>
      </c>
      <c r="I110" s="167" t="s">
        <v>106</v>
      </c>
      <c r="J110" s="167" t="s">
        <v>377</v>
      </c>
      <c r="K110" s="167" t="s">
        <v>461</v>
      </c>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2636</v>
      </c>
      <c r="B111" s="151" t="s">
        <v>2690</v>
      </c>
      <c r="C111" s="152" t="s">
        <v>2696</v>
      </c>
      <c r="D111" s="155" t="s">
        <v>2697</v>
      </c>
      <c r="E111" s="158" t="s">
        <v>2698</v>
      </c>
      <c r="F111" s="161" t="s">
        <v>2413</v>
      </c>
      <c r="G111" s="164">
        <f>IF(COUNTIF(H111:AU111,"&lt;&gt;")=0,"",SUMPRODUCT(((Recommendations[ImplStatus]="Implemented")+(Recommendations[ImplStatus]="Compensated"))*ISNUMBER(MATCH(Recommendations[Id],H111:AU111,0)))/COUNTIF(H111:AU111,"&lt;&gt;"))</f>
        <v>0</v>
      </c>
      <c r="H111" s="167" t="s">
        <v>125</v>
      </c>
      <c r="I111" s="167" t="s">
        <v>130</v>
      </c>
      <c r="J111" s="167" t="s">
        <v>135</v>
      </c>
      <c r="K111" s="167" t="s">
        <v>510</v>
      </c>
      <c r="L111" s="167" t="s">
        <v>515</v>
      </c>
      <c r="M111" s="167" t="s">
        <v>519</v>
      </c>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2636</v>
      </c>
      <c r="B112" s="151" t="s">
        <v>2690</v>
      </c>
      <c r="C112" s="152" t="s">
        <v>2699</v>
      </c>
      <c r="D112" s="155" t="s">
        <v>2700</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2636</v>
      </c>
      <c r="B113" s="151" t="s">
        <v>2690</v>
      </c>
      <c r="C113" s="152" t="s">
        <v>2701</v>
      </c>
      <c r="D113" s="155" t="s">
        <v>2702</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2636</v>
      </c>
      <c r="B114" s="151" t="s">
        <v>2690</v>
      </c>
      <c r="C114" s="152" t="s">
        <v>2703</v>
      </c>
      <c r="D114" s="155" t="s">
        <v>2704</v>
      </c>
      <c r="E114" s="158"/>
      <c r="F114" s="161" t="s">
        <v>19</v>
      </c>
      <c r="G114" s="164">
        <f>IF(COUNTIF(H114:AU114,"&lt;&gt;")=0,"",SUMPRODUCT(((Recommendations[ImplStatus]="Implemented")+(Recommendations[ImplStatus]="Compensated"))*ISNUMBER(MATCH(Recommendations[Id],H114:AU114,0)))/COUNTIF(H114:AU114,"&lt;&gt;"))</f>
        <v>0</v>
      </c>
      <c r="H114" s="167" t="s">
        <v>234</v>
      </c>
      <c r="I114" s="167" t="s">
        <v>262</v>
      </c>
      <c r="J114" s="167" t="s">
        <v>266</v>
      </c>
      <c r="K114" s="167" t="s">
        <v>270</v>
      </c>
      <c r="L114" s="167" t="s">
        <v>274</v>
      </c>
      <c r="M114" s="167" t="s">
        <v>278</v>
      </c>
      <c r="N114" s="167" t="s">
        <v>282</v>
      </c>
      <c r="O114" s="167" t="s">
        <v>286</v>
      </c>
      <c r="P114" s="167" t="s">
        <v>290</v>
      </c>
      <c r="Q114" s="167" t="s">
        <v>327</v>
      </c>
      <c r="R114" s="167" t="s">
        <v>331</v>
      </c>
      <c r="S114" s="167" t="s">
        <v>335</v>
      </c>
      <c r="T114" s="167" t="s">
        <v>339</v>
      </c>
      <c r="U114" s="167" t="s">
        <v>470</v>
      </c>
      <c r="V114" s="167" t="s">
        <v>478</v>
      </c>
      <c r="W114" s="167" t="s">
        <v>494</v>
      </c>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2636</v>
      </c>
      <c r="B115" s="151" t="s">
        <v>2690</v>
      </c>
      <c r="C115" s="152" t="s">
        <v>2705</v>
      </c>
      <c r="D115" s="155" t="s">
        <v>2706</v>
      </c>
      <c r="E115" s="158"/>
      <c r="F115" s="161" t="s">
        <v>19</v>
      </c>
      <c r="G115" s="164">
        <f>IF(COUNTIF(H115:AU115,"&lt;&gt;")=0,"",SUMPRODUCT(((Recommendations[ImplStatus]="Implemented")+(Recommendations[ImplStatus]="Compensated"))*ISNUMBER(MATCH(Recommendations[Id],H115:AU115,0)))/COUNTIF(H115:AU115,"&lt;&gt;"))</f>
        <v>0</v>
      </c>
      <c r="H115" s="167" t="s">
        <v>360</v>
      </c>
      <c r="I115" s="167" t="s">
        <v>364</v>
      </c>
      <c r="J115" s="167" t="s">
        <v>368</v>
      </c>
      <c r="K115" s="167" t="s">
        <v>418</v>
      </c>
      <c r="L115" s="167" t="s">
        <v>456</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2636</v>
      </c>
      <c r="B116" s="151" t="s">
        <v>2690</v>
      </c>
      <c r="C116" s="152" t="s">
        <v>2707</v>
      </c>
      <c r="D116" s="155" t="s">
        <v>2708</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2636</v>
      </c>
      <c r="B117" s="151" t="s">
        <v>2690</v>
      </c>
      <c r="C117" s="152" t="s">
        <v>2709</v>
      </c>
      <c r="D117" s="155" t="s">
        <v>2710</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2636</v>
      </c>
      <c r="B118" s="151" t="s">
        <v>2690</v>
      </c>
      <c r="C118" s="152" t="s">
        <v>2711</v>
      </c>
      <c r="D118" s="155" t="s">
        <v>2712</v>
      </c>
      <c r="E118" s="158" t="s">
        <v>2713</v>
      </c>
      <c r="F118" s="161" t="s">
        <v>2413</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2636</v>
      </c>
      <c r="B119" s="151" t="s">
        <v>2690</v>
      </c>
      <c r="C119" s="152" t="s">
        <v>2714</v>
      </c>
      <c r="D119" s="155" t="s">
        <v>2715</v>
      </c>
      <c r="E119" s="158" t="s">
        <v>2716</v>
      </c>
      <c r="F119" s="161" t="s">
        <v>2413</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2636</v>
      </c>
      <c r="B120" s="150" t="s">
        <v>2717</v>
      </c>
      <c r="C120" s="148" t="s">
        <v>2718</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2636</v>
      </c>
      <c r="B121" s="151" t="s">
        <v>2717</v>
      </c>
      <c r="C121" s="152" t="s">
        <v>2719</v>
      </c>
      <c r="D121" s="155" t="s">
        <v>2720</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2636</v>
      </c>
      <c r="B122" s="151" t="s">
        <v>2717</v>
      </c>
      <c r="C122" s="152" t="s">
        <v>2721</v>
      </c>
      <c r="D122" s="155" t="s">
        <v>2722</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2636</v>
      </c>
      <c r="B123" s="151" t="s">
        <v>2717</v>
      </c>
      <c r="C123" s="152" t="s">
        <v>2723</v>
      </c>
      <c r="D123" s="155" t="s">
        <v>2724</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2636</v>
      </c>
      <c r="B124" s="151" t="s">
        <v>2717</v>
      </c>
      <c r="C124" s="152" t="s">
        <v>2725</v>
      </c>
      <c r="D124" s="155" t="s">
        <v>2726</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2636</v>
      </c>
      <c r="B125" s="151" t="s">
        <v>2717</v>
      </c>
      <c r="C125" s="152" t="s">
        <v>2727</v>
      </c>
      <c r="D125" s="155" t="s">
        <v>2728</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2636</v>
      </c>
      <c r="B126" s="151" t="s">
        <v>2717</v>
      </c>
      <c r="C126" s="152" t="s">
        <v>2729</v>
      </c>
      <c r="D126" s="155" t="s">
        <v>2730</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2636</v>
      </c>
      <c r="B127" s="151" t="s">
        <v>2717</v>
      </c>
      <c r="C127" s="152" t="s">
        <v>2731</v>
      </c>
      <c r="D127" s="155" t="s">
        <v>2732</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2636</v>
      </c>
      <c r="B128" s="151" t="s">
        <v>2717</v>
      </c>
      <c r="C128" s="152" t="s">
        <v>2733</v>
      </c>
      <c r="D128" s="155" t="s">
        <v>2734</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2636</v>
      </c>
      <c r="B129" s="151" t="s">
        <v>2717</v>
      </c>
      <c r="C129" s="152" t="s">
        <v>2735</v>
      </c>
      <c r="D129" s="155" t="s">
        <v>2736</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2636</v>
      </c>
      <c r="B130" s="151" t="s">
        <v>2717</v>
      </c>
      <c r="C130" s="152" t="s">
        <v>2737</v>
      </c>
      <c r="D130" s="155" t="s">
        <v>2738</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2636</v>
      </c>
      <c r="B131" s="151" t="s">
        <v>2717</v>
      </c>
      <c r="C131" s="152" t="s">
        <v>2739</v>
      </c>
      <c r="D131" s="155" t="s">
        <v>2740</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2636</v>
      </c>
      <c r="B132" s="151" t="s">
        <v>2717</v>
      </c>
      <c r="C132" s="152" t="s">
        <v>2741</v>
      </c>
      <c r="D132" s="155" t="s">
        <v>2742</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2636</v>
      </c>
      <c r="B133" s="150" t="s">
        <v>2743</v>
      </c>
      <c r="C133" s="148" t="s">
        <v>2744</v>
      </c>
      <c r="D133" s="154" t="s">
        <v>2745</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2636</v>
      </c>
      <c r="B134" s="151" t="s">
        <v>2743</v>
      </c>
      <c r="C134" s="152" t="s">
        <v>2746</v>
      </c>
      <c r="D134" s="155" t="s">
        <v>2747</v>
      </c>
      <c r="E134" s="158" t="s">
        <v>2748</v>
      </c>
      <c r="F134" s="161" t="s">
        <v>2417</v>
      </c>
      <c r="G134" s="164">
        <f>IF(COUNTIF(H134:AU134,"&lt;&gt;")=0,"",SUMPRODUCT(((Recommendations[ImplStatus]="Implemented")+(Recommendations[ImplStatus]="Compensated"))*ISNUMBER(MATCH(Recommendations[Id],H134:AU134,0)))/COUNTIF(H134:AU134,"&lt;&gt;"))</f>
        <v>0</v>
      </c>
      <c r="H134" s="167" t="s">
        <v>466</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2636</v>
      </c>
      <c r="B135" s="151" t="s">
        <v>2743</v>
      </c>
      <c r="C135" s="152" t="s">
        <v>2749</v>
      </c>
      <c r="D135" s="155" t="s">
        <v>2750</v>
      </c>
      <c r="E135" s="158" t="s">
        <v>2751</v>
      </c>
      <c r="F135" s="161" t="s">
        <v>2417</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2636</v>
      </c>
      <c r="B136" s="151" t="s">
        <v>2743</v>
      </c>
      <c r="C136" s="152" t="s">
        <v>2752</v>
      </c>
      <c r="D136" s="155" t="s">
        <v>2753</v>
      </c>
      <c r="E136" s="158" t="s">
        <v>2754</v>
      </c>
      <c r="F136" s="161" t="s">
        <v>2413</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2636</v>
      </c>
      <c r="B137" s="151" t="s">
        <v>2743</v>
      </c>
      <c r="C137" s="152" t="s">
        <v>2755</v>
      </c>
      <c r="D137" s="155" t="s">
        <v>2756</v>
      </c>
      <c r="E137" s="158" t="s">
        <v>2757</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2636</v>
      </c>
      <c r="B138" s="150" t="s">
        <v>2053</v>
      </c>
      <c r="C138" s="148" t="s">
        <v>2758</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2636</v>
      </c>
      <c r="B139" s="151" t="s">
        <v>2053</v>
      </c>
      <c r="C139" s="152" t="s">
        <v>2759</v>
      </c>
      <c r="D139" s="155" t="s">
        <v>2760</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2636</v>
      </c>
      <c r="B140" s="151" t="s">
        <v>2053</v>
      </c>
      <c r="C140" s="152" t="s">
        <v>2761</v>
      </c>
      <c r="D140" s="155" t="s">
        <v>2762</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2636</v>
      </c>
      <c r="B141" s="150" t="s">
        <v>2763</v>
      </c>
      <c r="C141" s="148" t="s">
        <v>2764</v>
      </c>
      <c r="D141" s="154" t="s">
        <v>2765</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2636</v>
      </c>
      <c r="B142" s="151" t="s">
        <v>2763</v>
      </c>
      <c r="C142" s="152" t="s">
        <v>2766</v>
      </c>
      <c r="D142" s="155" t="s">
        <v>2767</v>
      </c>
      <c r="E142" s="158" t="s">
        <v>2768</v>
      </c>
      <c r="F142" s="161" t="s">
        <v>2413</v>
      </c>
      <c r="G142" s="164">
        <f>IF(COUNTIF(H142:AU142,"&lt;&gt;")=0,"",SUMPRODUCT(((Recommendations[ImplStatus]="Implemented")+(Recommendations[ImplStatus]="Compensated"))*ISNUMBER(MATCH(Recommendations[Id],H142:AU142,0)))/COUNTIF(H142:AU142,"&lt;&gt;"))</f>
        <v>0</v>
      </c>
      <c r="H142" s="167" t="s">
        <v>76</v>
      </c>
      <c r="I142" s="167" t="s">
        <v>81</v>
      </c>
      <c r="J142" s="167" t="s">
        <v>86</v>
      </c>
      <c r="K142" s="167" t="s">
        <v>300</v>
      </c>
      <c r="L142" s="167" t="s">
        <v>304</v>
      </c>
      <c r="M142" s="167" t="s">
        <v>308</v>
      </c>
      <c r="N142" s="167" t="s">
        <v>312</v>
      </c>
      <c r="O142" s="167" t="s">
        <v>315</v>
      </c>
      <c r="P142" s="167" t="s">
        <v>323</v>
      </c>
      <c r="Q142" s="167" t="s">
        <v>348</v>
      </c>
      <c r="R142" s="167" t="s">
        <v>352</v>
      </c>
      <c r="S142" s="167" t="s">
        <v>356</v>
      </c>
      <c r="T142" s="167" t="s">
        <v>418</v>
      </c>
      <c r="U142" s="167" t="s">
        <v>482</v>
      </c>
      <c r="V142" s="167" t="s">
        <v>485</v>
      </c>
      <c r="W142" s="167" t="s">
        <v>488</v>
      </c>
      <c r="X142" s="167" t="s">
        <v>497</v>
      </c>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2636</v>
      </c>
      <c r="B143" s="151" t="s">
        <v>2763</v>
      </c>
      <c r="C143" s="152" t="s">
        <v>2769</v>
      </c>
      <c r="D143" s="155" t="s">
        <v>2770</v>
      </c>
      <c r="E143" s="158" t="s">
        <v>2771</v>
      </c>
      <c r="F143" s="161" t="s">
        <v>2413</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2636</v>
      </c>
      <c r="B144" s="151" t="s">
        <v>2763</v>
      </c>
      <c r="C144" s="152" t="s">
        <v>2772</v>
      </c>
      <c r="D144" s="155" t="s">
        <v>2773</v>
      </c>
      <c r="E144" s="158" t="s">
        <v>2774</v>
      </c>
      <c r="F144" s="161" t="s">
        <v>2417</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2636</v>
      </c>
      <c r="B145" s="151" t="s">
        <v>2763</v>
      </c>
      <c r="C145" s="152" t="s">
        <v>2775</v>
      </c>
      <c r="D145" s="155" t="s">
        <v>2776</v>
      </c>
      <c r="E145" s="158" t="s">
        <v>2777</v>
      </c>
      <c r="F145" s="161" t="s">
        <v>2413</v>
      </c>
      <c r="G145" s="164">
        <f>IF(COUNTIF(H145:AU145,"&lt;&gt;")=0,"",SUMPRODUCT(((Recommendations[ImplStatus]="Implemented")+(Recommendations[ImplStatus]="Compensated"))*ISNUMBER(MATCH(Recommendations[Id],H145:AU145,0)))/COUNTIF(H145:AU145,"&lt;&gt;"))</f>
        <v>0</v>
      </c>
      <c r="H145" s="167" t="s">
        <v>91</v>
      </c>
      <c r="I145" s="167" t="s">
        <v>96</v>
      </c>
      <c r="J145" s="167" t="s">
        <v>140</v>
      </c>
      <c r="K145" s="167" t="s">
        <v>145</v>
      </c>
      <c r="L145" s="167" t="s">
        <v>150</v>
      </c>
      <c r="M145" s="167" t="s">
        <v>155</v>
      </c>
      <c r="N145" s="167" t="s">
        <v>160</v>
      </c>
      <c r="O145" s="167" t="s">
        <v>165</v>
      </c>
      <c r="P145" s="167" t="s">
        <v>170</v>
      </c>
      <c r="Q145" s="167" t="s">
        <v>175</v>
      </c>
      <c r="R145" s="167" t="s">
        <v>180</v>
      </c>
      <c r="S145" s="167" t="s">
        <v>185</v>
      </c>
      <c r="T145" s="167" t="s">
        <v>190</v>
      </c>
      <c r="U145" s="167" t="s">
        <v>195</v>
      </c>
      <c r="V145" s="167" t="s">
        <v>200</v>
      </c>
      <c r="W145" s="167" t="s">
        <v>205</v>
      </c>
      <c r="X145" s="167" t="s">
        <v>210</v>
      </c>
      <c r="Y145" s="167" t="s">
        <v>441</v>
      </c>
      <c r="Z145" s="167" t="s">
        <v>446</v>
      </c>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2636</v>
      </c>
      <c r="B146" s="151" t="s">
        <v>2763</v>
      </c>
      <c r="C146" s="152" t="s">
        <v>2778</v>
      </c>
      <c r="D146" s="155" t="s">
        <v>2779</v>
      </c>
      <c r="E146" s="158" t="s">
        <v>2780</v>
      </c>
      <c r="F146" s="161" t="s">
        <v>2413</v>
      </c>
      <c r="G146" s="164">
        <f>IF(COUNTIF(H146:AU146,"&lt;&gt;")=0,"",SUMPRODUCT(((Recommendations[ImplStatus]="Implemented")+(Recommendations[ImplStatus]="Compensated"))*ISNUMBER(MATCH(Recommendations[Id],H146:AU146,0)))/COUNTIF(H146:AU146,"&lt;&gt;"))</f>
        <v>0</v>
      </c>
      <c r="H146" s="167" t="s">
        <v>60</v>
      </c>
      <c r="I146" s="167" t="s">
        <v>360</v>
      </c>
      <c r="J146" s="167" t="s">
        <v>364</v>
      </c>
      <c r="K146" s="167" t="s">
        <v>368</v>
      </c>
      <c r="L146" s="167" t="s">
        <v>382</v>
      </c>
      <c r="M146" s="167" t="s">
        <v>456</v>
      </c>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2636</v>
      </c>
      <c r="B147" s="151" t="s">
        <v>2763</v>
      </c>
      <c r="C147" s="152" t="s">
        <v>2781</v>
      </c>
      <c r="D147" s="155" t="s">
        <v>2782</v>
      </c>
      <c r="E147" s="158" t="s">
        <v>2783</v>
      </c>
      <c r="F147" s="161" t="s">
        <v>2413</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2636</v>
      </c>
      <c r="B148" s="150" t="s">
        <v>2784</v>
      </c>
      <c r="C148" s="148" t="s">
        <v>2785</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2636</v>
      </c>
      <c r="B149" s="151" t="s">
        <v>2784</v>
      </c>
      <c r="C149" s="152" t="s">
        <v>2786</v>
      </c>
      <c r="D149" s="155" t="s">
        <v>2787</v>
      </c>
      <c r="E149" s="158"/>
      <c r="F149" s="161" t="s">
        <v>19</v>
      </c>
      <c r="G149" s="164">
        <f>IF(COUNTIF(H149:AU149,"&lt;&gt;")=0,"",SUMPRODUCT(((Recommendations[ImplStatus]="Implemented")+(Recommendations[ImplStatus]="Compensated"))*ISNUMBER(MATCH(Recommendations[Id],H149:AU149,0)))/COUNTIF(H149:AU149,"&lt;&gt;"))</f>
        <v>0</v>
      </c>
      <c r="H149" s="167" t="s">
        <v>55</v>
      </c>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2636</v>
      </c>
      <c r="B150" s="151" t="s">
        <v>2784</v>
      </c>
      <c r="C150" s="152" t="s">
        <v>2788</v>
      </c>
      <c r="D150" s="155" t="s">
        <v>2789</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2636</v>
      </c>
      <c r="B151" s="151" t="s">
        <v>2784</v>
      </c>
      <c r="C151" s="152" t="s">
        <v>2790</v>
      </c>
      <c r="D151" s="155" t="s">
        <v>2791</v>
      </c>
      <c r="E151" s="158"/>
      <c r="F151" s="161" t="s">
        <v>19</v>
      </c>
      <c r="G151" s="164">
        <f>IF(COUNTIF(H151:AU151,"&lt;&gt;")=0,"",SUMPRODUCT(((Recommendations[ImplStatus]="Implemented")+(Recommendations[ImplStatus]="Compensated"))*ISNUMBER(MATCH(Recommendations[Id],H151:AU151,0)))/COUNTIF(H151:AU151,"&lt;&gt;"))</f>
        <v>0</v>
      </c>
      <c r="H151" s="167" t="s">
        <v>224</v>
      </c>
      <c r="I151" s="167" t="s">
        <v>229</v>
      </c>
      <c r="J151" s="167" t="s">
        <v>239</v>
      </c>
      <c r="K151" s="167" t="s">
        <v>243</v>
      </c>
      <c r="L151" s="167" t="s">
        <v>248</v>
      </c>
      <c r="M151" s="167" t="s">
        <v>252</v>
      </c>
      <c r="N151" s="167" t="s">
        <v>257</v>
      </c>
      <c r="O151" s="167" t="s">
        <v>262</v>
      </c>
      <c r="P151" s="167" t="s">
        <v>266</v>
      </c>
      <c r="Q151" s="167" t="s">
        <v>270</v>
      </c>
      <c r="R151" s="167" t="s">
        <v>274</v>
      </c>
      <c r="S151" s="167" t="s">
        <v>278</v>
      </c>
      <c r="T151" s="167" t="s">
        <v>286</v>
      </c>
      <c r="U151" s="167" t="s">
        <v>295</v>
      </c>
      <c r="V151" s="167" t="s">
        <v>318</v>
      </c>
      <c r="W151" s="167" t="s">
        <v>327</v>
      </c>
      <c r="X151" s="167" t="s">
        <v>331</v>
      </c>
      <c r="Y151" s="167" t="s">
        <v>335</v>
      </c>
      <c r="Z151" s="167" t="s">
        <v>339</v>
      </c>
      <c r="AA151" s="167" t="s">
        <v>343</v>
      </c>
      <c r="AB151" s="167" t="s">
        <v>470</v>
      </c>
      <c r="AC151" s="167" t="s">
        <v>478</v>
      </c>
      <c r="AD151" s="167" t="s">
        <v>491</v>
      </c>
      <c r="AE151" s="167" t="s">
        <v>500</v>
      </c>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2636</v>
      </c>
      <c r="B152" s="151" t="s">
        <v>2784</v>
      </c>
      <c r="C152" s="152" t="s">
        <v>2792</v>
      </c>
      <c r="D152" s="155" t="s">
        <v>2793</v>
      </c>
      <c r="E152" s="158"/>
      <c r="F152" s="161" t="s">
        <v>19</v>
      </c>
      <c r="G152" s="164">
        <f>IF(COUNTIF(H152:AU152,"&lt;&gt;")=0,"",SUMPRODUCT(((Recommendations[ImplStatus]="Implemented")+(Recommendations[ImplStatus]="Compensated"))*ISNUMBER(MATCH(Recommendations[Id],H152:AU152,0)))/COUNTIF(H152:AU152,"&lt;&gt;"))</f>
        <v>0</v>
      </c>
      <c r="H152" s="167" t="s">
        <v>466</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2636</v>
      </c>
      <c r="B153" s="151" t="s">
        <v>2784</v>
      </c>
      <c r="C153" s="152" t="s">
        <v>2794</v>
      </c>
      <c r="D153" s="155" t="s">
        <v>2795</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2796</v>
      </c>
      <c r="B154" s="149" t="s">
        <v>19</v>
      </c>
      <c r="C154" s="147" t="s">
        <v>2797</v>
      </c>
      <c r="D154" s="153" t="s">
        <v>2798</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2796</v>
      </c>
      <c r="B155" s="150" t="s">
        <v>2799</v>
      </c>
      <c r="C155" s="148" t="s">
        <v>2800</v>
      </c>
      <c r="D155" s="154" t="s">
        <v>2801</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2796</v>
      </c>
      <c r="B156" s="151" t="s">
        <v>2799</v>
      </c>
      <c r="C156" s="152" t="s">
        <v>2802</v>
      </c>
      <c r="D156" s="155" t="s">
        <v>2803</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2796</v>
      </c>
      <c r="B157" s="151" t="s">
        <v>2799</v>
      </c>
      <c r="C157" s="152" t="s">
        <v>2804</v>
      </c>
      <c r="D157" s="155" t="s">
        <v>2805</v>
      </c>
      <c r="E157" s="158" t="s">
        <v>2806</v>
      </c>
      <c r="F157" s="161" t="s">
        <v>2413</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2796</v>
      </c>
      <c r="B158" s="151" t="s">
        <v>2799</v>
      </c>
      <c r="C158" s="152" t="s">
        <v>2807</v>
      </c>
      <c r="D158" s="155" t="s">
        <v>2808</v>
      </c>
      <c r="E158" s="158" t="s">
        <v>2809</v>
      </c>
      <c r="F158" s="161" t="s">
        <v>2413</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2796</v>
      </c>
      <c r="B159" s="151" t="s">
        <v>2799</v>
      </c>
      <c r="C159" s="152" t="s">
        <v>2810</v>
      </c>
      <c r="D159" s="155" t="s">
        <v>2811</v>
      </c>
      <c r="E159" s="158" t="s">
        <v>2812</v>
      </c>
      <c r="F159" s="161" t="s">
        <v>2413</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2796</v>
      </c>
      <c r="B160" s="151" t="s">
        <v>2799</v>
      </c>
      <c r="C160" s="152" t="s">
        <v>2813</v>
      </c>
      <c r="D160" s="155" t="s">
        <v>2814</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2796</v>
      </c>
      <c r="B161" s="151" t="s">
        <v>2799</v>
      </c>
      <c r="C161" s="152" t="s">
        <v>2815</v>
      </c>
      <c r="D161" s="155" t="s">
        <v>2816</v>
      </c>
      <c r="E161" s="158" t="s">
        <v>2817</v>
      </c>
      <c r="F161" s="161" t="s">
        <v>2413</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2796</v>
      </c>
      <c r="B162" s="151" t="s">
        <v>2799</v>
      </c>
      <c r="C162" s="152" t="s">
        <v>2818</v>
      </c>
      <c r="D162" s="155" t="s">
        <v>2819</v>
      </c>
      <c r="E162" s="158" t="s">
        <v>2820</v>
      </c>
      <c r="F162" s="161" t="s">
        <v>2413</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2796</v>
      </c>
      <c r="B163" s="151" t="s">
        <v>2799</v>
      </c>
      <c r="C163" s="152" t="s">
        <v>2821</v>
      </c>
      <c r="D163" s="155" t="s">
        <v>2822</v>
      </c>
      <c r="E163" s="158" t="s">
        <v>2823</v>
      </c>
      <c r="F163" s="161" t="s">
        <v>2413</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2796</v>
      </c>
      <c r="B164" s="150" t="s">
        <v>2217</v>
      </c>
      <c r="C164" s="148" t="s">
        <v>2824</v>
      </c>
      <c r="D164" s="154" t="s">
        <v>2825</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2796</v>
      </c>
      <c r="B165" s="151" t="s">
        <v>2217</v>
      </c>
      <c r="C165" s="152" t="s">
        <v>2826</v>
      </c>
      <c r="D165" s="155" t="s">
        <v>2827</v>
      </c>
      <c r="E165" s="158" t="s">
        <v>2828</v>
      </c>
      <c r="F165" s="161" t="s">
        <v>2413</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2796</v>
      </c>
      <c r="B166" s="151" t="s">
        <v>2217</v>
      </c>
      <c r="C166" s="152" t="s">
        <v>2829</v>
      </c>
      <c r="D166" s="155" t="s">
        <v>2830</v>
      </c>
      <c r="E166" s="158" t="s">
        <v>2831</v>
      </c>
      <c r="F166" s="161" t="s">
        <v>2413</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2796</v>
      </c>
      <c r="B167" s="151" t="s">
        <v>2217</v>
      </c>
      <c r="C167" s="152" t="s">
        <v>2832</v>
      </c>
      <c r="D167" s="155" t="s">
        <v>2833</v>
      </c>
      <c r="E167" s="158" t="s">
        <v>2834</v>
      </c>
      <c r="F167" s="161" t="s">
        <v>2413</v>
      </c>
      <c r="G167" s="164">
        <f>IF(COUNTIF(H167:AU167,"&lt;&gt;")=0,"",SUMPRODUCT(((Recommendations[ImplStatus]="Implemented")+(Recommendations[ImplStatus]="Compensated"))*ISNUMBER(MATCH(Recommendations[Id],H167:AU167,0)))/COUNTIF(H167:AU167,"&lt;&gt;"))</f>
        <v>0</v>
      </c>
      <c r="H167" s="167" t="s">
        <v>140</v>
      </c>
      <c r="I167" s="167" t="s">
        <v>145</v>
      </c>
      <c r="J167" s="167" t="s">
        <v>150</v>
      </c>
      <c r="K167" s="167" t="s">
        <v>190</v>
      </c>
      <c r="L167" s="167" t="s">
        <v>210</v>
      </c>
      <c r="M167" s="167" t="s">
        <v>234</v>
      </c>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2796</v>
      </c>
      <c r="B168" s="151" t="s">
        <v>2217</v>
      </c>
      <c r="C168" s="152" t="s">
        <v>2835</v>
      </c>
      <c r="D168" s="155" t="s">
        <v>2836</v>
      </c>
      <c r="E168" s="158"/>
      <c r="F168" s="161" t="s">
        <v>19</v>
      </c>
      <c r="G168" s="164">
        <f>IF(COUNTIF(H168:AU168,"&lt;&gt;")=0,"",SUMPRODUCT(((Recommendations[ImplStatus]="Implemented")+(Recommendations[ImplStatus]="Compensated"))*ISNUMBER(MATCH(Recommendations[Id],H168:AU168,0)))/COUNTIF(H168:AU168,"&lt;&gt;"))</f>
        <v>0</v>
      </c>
      <c r="H168" s="167" t="s">
        <v>60</v>
      </c>
      <c r="I168" s="167" t="s">
        <v>382</v>
      </c>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2796</v>
      </c>
      <c r="B169" s="151" t="s">
        <v>2217</v>
      </c>
      <c r="C169" s="152" t="s">
        <v>2837</v>
      </c>
      <c r="D169" s="155" t="s">
        <v>2838</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2796</v>
      </c>
      <c r="B170" s="151" t="s">
        <v>2217</v>
      </c>
      <c r="C170" s="152" t="s">
        <v>2839</v>
      </c>
      <c r="D170" s="155" t="s">
        <v>2840</v>
      </c>
      <c r="E170" s="158" t="s">
        <v>2841</v>
      </c>
      <c r="F170" s="161" t="s">
        <v>2427</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2796</v>
      </c>
      <c r="B171" s="151" t="s">
        <v>2217</v>
      </c>
      <c r="C171" s="152" t="s">
        <v>2842</v>
      </c>
      <c r="D171" s="155" t="s">
        <v>2843</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2796</v>
      </c>
      <c r="B172" s="151" t="s">
        <v>2217</v>
      </c>
      <c r="C172" s="152" t="s">
        <v>2844</v>
      </c>
      <c r="D172" s="155" t="s">
        <v>2845</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2796</v>
      </c>
      <c r="B173" s="151" t="s">
        <v>2217</v>
      </c>
      <c r="C173" s="152" t="s">
        <v>2846</v>
      </c>
      <c r="D173" s="155" t="s">
        <v>2847</v>
      </c>
      <c r="E173" s="158" t="s">
        <v>2848</v>
      </c>
      <c r="F173" s="161" t="s">
        <v>2413</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2796</v>
      </c>
      <c r="B174" s="150" t="s">
        <v>2849</v>
      </c>
      <c r="C174" s="148" t="s">
        <v>2850</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2796</v>
      </c>
      <c r="B175" s="151" t="s">
        <v>2849</v>
      </c>
      <c r="C175" s="152" t="s">
        <v>2851</v>
      </c>
      <c r="D175" s="155" t="s">
        <v>2852</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2796</v>
      </c>
      <c r="B176" s="151" t="s">
        <v>2849</v>
      </c>
      <c r="C176" s="152" t="s">
        <v>2853</v>
      </c>
      <c r="D176" s="155" t="s">
        <v>2854</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2796</v>
      </c>
      <c r="B177" s="151" t="s">
        <v>2849</v>
      </c>
      <c r="C177" s="152" t="s">
        <v>2855</v>
      </c>
      <c r="D177" s="155" t="s">
        <v>2856</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2796</v>
      </c>
      <c r="B178" s="151" t="s">
        <v>2849</v>
      </c>
      <c r="C178" s="152" t="s">
        <v>2857</v>
      </c>
      <c r="D178" s="155" t="s">
        <v>2858</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2796</v>
      </c>
      <c r="B179" s="151" t="s">
        <v>2849</v>
      </c>
      <c r="C179" s="152" t="s">
        <v>2859</v>
      </c>
      <c r="D179" s="155" t="s">
        <v>2860</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2861</v>
      </c>
      <c r="B180" s="149" t="s">
        <v>19</v>
      </c>
      <c r="C180" s="147" t="s">
        <v>2862</v>
      </c>
      <c r="D180" s="153" t="s">
        <v>2863</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2861</v>
      </c>
      <c r="B181" s="150" t="s">
        <v>2864</v>
      </c>
      <c r="C181" s="148" t="s">
        <v>2865</v>
      </c>
      <c r="D181" s="154" t="s">
        <v>2866</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2861</v>
      </c>
      <c r="B182" s="151" t="s">
        <v>2864</v>
      </c>
      <c r="C182" s="152" t="s">
        <v>2867</v>
      </c>
      <c r="D182" s="155" t="s">
        <v>2868</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2861</v>
      </c>
      <c r="B183" s="151" t="s">
        <v>2864</v>
      </c>
      <c r="C183" s="152" t="s">
        <v>2869</v>
      </c>
      <c r="D183" s="155" t="s">
        <v>2870</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2861</v>
      </c>
      <c r="B184" s="151" t="s">
        <v>2864</v>
      </c>
      <c r="C184" s="152" t="s">
        <v>2871</v>
      </c>
      <c r="D184" s="155" t="s">
        <v>2872</v>
      </c>
      <c r="E184" s="158" t="s">
        <v>2873</v>
      </c>
      <c r="F184" s="161" t="s">
        <v>2413</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2861</v>
      </c>
      <c r="B185" s="151" t="s">
        <v>2864</v>
      </c>
      <c r="C185" s="152" t="s">
        <v>2874</v>
      </c>
      <c r="D185" s="155" t="s">
        <v>2875</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2861</v>
      </c>
      <c r="B186" s="151" t="s">
        <v>2864</v>
      </c>
      <c r="C186" s="152" t="s">
        <v>2876</v>
      </c>
      <c r="D186" s="155" t="s">
        <v>2877</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2861</v>
      </c>
      <c r="B187" s="151" t="s">
        <v>2864</v>
      </c>
      <c r="C187" s="152" t="s">
        <v>2878</v>
      </c>
      <c r="D187" s="155" t="s">
        <v>2879</v>
      </c>
      <c r="E187" s="158" t="s">
        <v>2880</v>
      </c>
      <c r="F187" s="161" t="s">
        <v>2413</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2861</v>
      </c>
      <c r="B188" s="151" t="s">
        <v>2864</v>
      </c>
      <c r="C188" s="152" t="s">
        <v>2881</v>
      </c>
      <c r="D188" s="155" t="s">
        <v>2882</v>
      </c>
      <c r="E188" s="158" t="s">
        <v>2883</v>
      </c>
      <c r="F188" s="161" t="s">
        <v>2413</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2861</v>
      </c>
      <c r="B189" s="151" t="s">
        <v>2864</v>
      </c>
      <c r="C189" s="152" t="s">
        <v>2884</v>
      </c>
      <c r="D189" s="155" t="s">
        <v>2885</v>
      </c>
      <c r="E189" s="158" t="s">
        <v>2886</v>
      </c>
      <c r="F189" s="161" t="s">
        <v>2413</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2861</v>
      </c>
      <c r="B190" s="150" t="s">
        <v>2887</v>
      </c>
      <c r="C190" s="148" t="s">
        <v>2888</v>
      </c>
      <c r="D190" s="154" t="s">
        <v>2889</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2861</v>
      </c>
      <c r="B191" s="151" t="s">
        <v>2887</v>
      </c>
      <c r="C191" s="152" t="s">
        <v>2890</v>
      </c>
      <c r="D191" s="155" t="s">
        <v>2891</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2861</v>
      </c>
      <c r="B192" s="151" t="s">
        <v>2887</v>
      </c>
      <c r="C192" s="152" t="s">
        <v>2892</v>
      </c>
      <c r="D192" s="155" t="s">
        <v>2893</v>
      </c>
      <c r="E192" s="158" t="s">
        <v>2894</v>
      </c>
      <c r="F192" s="161" t="s">
        <v>2417</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2861</v>
      </c>
      <c r="B193" s="151" t="s">
        <v>2887</v>
      </c>
      <c r="C193" s="152" t="s">
        <v>2895</v>
      </c>
      <c r="D193" s="155" t="s">
        <v>2896</v>
      </c>
      <c r="E193" s="158" t="s">
        <v>2897</v>
      </c>
      <c r="F193" s="161" t="s">
        <v>2417</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2861</v>
      </c>
      <c r="B194" s="151" t="s">
        <v>2887</v>
      </c>
      <c r="C194" s="152" t="s">
        <v>2898</v>
      </c>
      <c r="D194" s="155" t="s">
        <v>2899</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2861</v>
      </c>
      <c r="B195" s="151" t="s">
        <v>2887</v>
      </c>
      <c r="C195" s="152" t="s">
        <v>2900</v>
      </c>
      <c r="D195" s="155" t="s">
        <v>2901</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2861</v>
      </c>
      <c r="B196" s="150" t="s">
        <v>2902</v>
      </c>
      <c r="C196" s="148" t="s">
        <v>2903</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2861</v>
      </c>
      <c r="B197" s="151" t="s">
        <v>2902</v>
      </c>
      <c r="C197" s="152" t="s">
        <v>2904</v>
      </c>
      <c r="D197" s="155" t="s">
        <v>2905</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2861</v>
      </c>
      <c r="B198" s="151" t="s">
        <v>2902</v>
      </c>
      <c r="C198" s="152" t="s">
        <v>2906</v>
      </c>
      <c r="D198" s="155" t="s">
        <v>2907</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2861</v>
      </c>
      <c r="B199" s="150" t="s">
        <v>2908</v>
      </c>
      <c r="C199" s="148" t="s">
        <v>2909</v>
      </c>
      <c r="D199" s="154" t="s">
        <v>2910</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2861</v>
      </c>
      <c r="B200" s="151" t="s">
        <v>2908</v>
      </c>
      <c r="C200" s="152" t="s">
        <v>2911</v>
      </c>
      <c r="D200" s="155" t="s">
        <v>2912</v>
      </c>
      <c r="E200" s="158" t="s">
        <v>2913</v>
      </c>
      <c r="F200" s="161" t="s">
        <v>2427</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2861</v>
      </c>
      <c r="B201" s="151" t="s">
        <v>2908</v>
      </c>
      <c r="C201" s="152" t="s">
        <v>2914</v>
      </c>
      <c r="D201" s="155" t="s">
        <v>2915</v>
      </c>
      <c r="E201" s="158" t="s">
        <v>2916</v>
      </c>
      <c r="F201" s="161" t="s">
        <v>2413</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2861</v>
      </c>
      <c r="B202" s="151" t="s">
        <v>2908</v>
      </c>
      <c r="C202" s="152" t="s">
        <v>2917</v>
      </c>
      <c r="D202" s="155" t="s">
        <v>2918</v>
      </c>
      <c r="E202" s="158" t="s">
        <v>2919</v>
      </c>
      <c r="F202" s="161" t="s">
        <v>2413</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2861</v>
      </c>
      <c r="B203" s="151" t="s">
        <v>2908</v>
      </c>
      <c r="C203" s="152" t="s">
        <v>2920</v>
      </c>
      <c r="D203" s="155" t="s">
        <v>2921</v>
      </c>
      <c r="E203" s="158" t="s">
        <v>2922</v>
      </c>
      <c r="F203" s="161" t="s">
        <v>2413</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2861</v>
      </c>
      <c r="B204" s="151" t="s">
        <v>2908</v>
      </c>
      <c r="C204" s="152" t="s">
        <v>2923</v>
      </c>
      <c r="D204" s="155" t="s">
        <v>2924</v>
      </c>
      <c r="E204" s="158" t="s">
        <v>2925</v>
      </c>
      <c r="F204" s="161" t="s">
        <v>2413</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2861</v>
      </c>
      <c r="B205" s="150" t="s">
        <v>2926</v>
      </c>
      <c r="C205" s="148" t="s">
        <v>2927</v>
      </c>
      <c r="D205" s="154" t="s">
        <v>2928</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2861</v>
      </c>
      <c r="B206" s="151" t="s">
        <v>2926</v>
      </c>
      <c r="C206" s="152" t="s">
        <v>2929</v>
      </c>
      <c r="D206" s="155" t="s">
        <v>2930</v>
      </c>
      <c r="E206" s="158" t="s">
        <v>2931</v>
      </c>
      <c r="F206" s="161" t="s">
        <v>2417</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2861</v>
      </c>
      <c r="B207" s="151" t="s">
        <v>2926</v>
      </c>
      <c r="C207" s="152" t="s">
        <v>2932</v>
      </c>
      <c r="D207" s="155" t="s">
        <v>2933</v>
      </c>
      <c r="E207" s="158" t="s">
        <v>2934</v>
      </c>
      <c r="F207" s="161" t="s">
        <v>2417</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2861</v>
      </c>
      <c r="B208" s="151" t="s">
        <v>2926</v>
      </c>
      <c r="C208" s="152" t="s">
        <v>2935</v>
      </c>
      <c r="D208" s="155" t="s">
        <v>2936</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2861</v>
      </c>
      <c r="B209" s="150" t="s">
        <v>2937</v>
      </c>
      <c r="C209" s="148" t="s">
        <v>2938</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2861</v>
      </c>
      <c r="B210" s="151" t="s">
        <v>2937</v>
      </c>
      <c r="C210" s="152" t="s">
        <v>2939</v>
      </c>
      <c r="D210" s="155" t="s">
        <v>2940</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2941</v>
      </c>
      <c r="B211" s="149" t="s">
        <v>19</v>
      </c>
      <c r="C211" s="147" t="s">
        <v>2942</v>
      </c>
      <c r="D211" s="153" t="s">
        <v>2943</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2941</v>
      </c>
      <c r="B212" s="150" t="s">
        <v>2944</v>
      </c>
      <c r="C212" s="148" t="s">
        <v>2945</v>
      </c>
      <c r="D212" s="154" t="s">
        <v>2946</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2941</v>
      </c>
      <c r="B213" s="151" t="s">
        <v>2944</v>
      </c>
      <c r="C213" s="152" t="s">
        <v>2947</v>
      </c>
      <c r="D213" s="155" t="s">
        <v>2948</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2941</v>
      </c>
      <c r="B214" s="151" t="s">
        <v>2944</v>
      </c>
      <c r="C214" s="152" t="s">
        <v>2949</v>
      </c>
      <c r="D214" s="155" t="s">
        <v>2950</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2941</v>
      </c>
      <c r="B215" s="151" t="s">
        <v>2944</v>
      </c>
      <c r="C215" s="152" t="s">
        <v>2951</v>
      </c>
      <c r="D215" s="155" t="s">
        <v>2952</v>
      </c>
      <c r="E215" s="158" t="s">
        <v>2953</v>
      </c>
      <c r="F215" s="161" t="s">
        <v>2417</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2941</v>
      </c>
      <c r="B216" s="151" t="s">
        <v>2944</v>
      </c>
      <c r="C216" s="152" t="s">
        <v>2954</v>
      </c>
      <c r="D216" s="155" t="s">
        <v>2955</v>
      </c>
      <c r="E216" s="158" t="s">
        <v>2956</v>
      </c>
      <c r="F216" s="161" t="s">
        <v>2413</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2941</v>
      </c>
      <c r="B217" s="150" t="s">
        <v>2902</v>
      </c>
      <c r="C217" s="148" t="s">
        <v>2957</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2941</v>
      </c>
      <c r="B218" s="151" t="s">
        <v>2902</v>
      </c>
      <c r="C218" s="152" t="s">
        <v>2958</v>
      </c>
      <c r="D218" s="155" t="s">
        <v>2959</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2941</v>
      </c>
      <c r="B219" s="151" t="s">
        <v>2902</v>
      </c>
      <c r="C219" s="152" t="s">
        <v>2960</v>
      </c>
      <c r="D219" s="155" t="s">
        <v>2961</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2941</v>
      </c>
      <c r="B220" s="150" t="s">
        <v>2962</v>
      </c>
      <c r="C220" s="148" t="s">
        <v>2963</v>
      </c>
      <c r="D220" s="154" t="s">
        <v>2964</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2941</v>
      </c>
      <c r="B221" s="151" t="s">
        <v>2962</v>
      </c>
      <c r="C221" s="152" t="s">
        <v>2965</v>
      </c>
      <c r="D221" s="155" t="s">
        <v>2966</v>
      </c>
      <c r="E221" s="158" t="s">
        <v>2967</v>
      </c>
      <c r="F221" s="161" t="s">
        <v>2413</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2941</v>
      </c>
      <c r="B222" s="151" t="s">
        <v>2962</v>
      </c>
      <c r="C222" s="152" t="s">
        <v>2968</v>
      </c>
      <c r="D222" s="155" t="s">
        <v>2969</v>
      </c>
      <c r="E222" s="158" t="s">
        <v>2970</v>
      </c>
      <c r="F222" s="161" t="s">
        <v>2413</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2941</v>
      </c>
      <c r="B223" s="151" t="s">
        <v>2962</v>
      </c>
      <c r="C223" s="152" t="s">
        <v>2971</v>
      </c>
      <c r="D223" s="155" t="s">
        <v>2972</v>
      </c>
      <c r="E223" s="158" t="s">
        <v>2973</v>
      </c>
      <c r="F223" s="161" t="s">
        <v>2413</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2941</v>
      </c>
      <c r="B224" s="151" t="s">
        <v>2962</v>
      </c>
      <c r="C224" s="152" t="s">
        <v>2974</v>
      </c>
      <c r="D224" s="155" t="s">
        <v>2975</v>
      </c>
      <c r="E224" s="158" t="s">
        <v>2976</v>
      </c>
      <c r="F224" s="161" t="s">
        <v>2413</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2941</v>
      </c>
      <c r="B225" s="151" t="s">
        <v>2962</v>
      </c>
      <c r="C225" s="152" t="s">
        <v>2977</v>
      </c>
      <c r="D225" s="155" t="s">
        <v>2978</v>
      </c>
      <c r="E225" s="158" t="s">
        <v>2979</v>
      </c>
      <c r="F225" s="161" t="s">
        <v>2413</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2941</v>
      </c>
      <c r="B226" s="168" t="s">
        <v>2962</v>
      </c>
      <c r="C226" s="169" t="s">
        <v>2980</v>
      </c>
      <c r="D226" s="170" t="s">
        <v>2981</v>
      </c>
      <c r="E226" s="171" t="s">
        <v>2982</v>
      </c>
      <c r="F226" s="172" t="s">
        <v>2413</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523</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IFERROR(INDEX('Recommendations'!$G$2:$G$113, MATCH(H2,'Recommendations'!$A$2:$A$113,0))="Implemented", FALSE))</xm:f>
            <x14:dxf>
              <font>
                <color rgb="FF000000"/>
              </font>
              <fill>
                <patternFill>
                  <bgColor rgb="FF3C7D22"/>
                </patternFill>
              </fill>
            </x14:dxf>
          </x14:cfRule>
          <x14:cfRule type="expression" priority="2" id="{00000000-000E-0000-0700-000002000000}">
            <xm:f>AND(H2&lt;&gt;"", IFERROR(INDEX('Recommendations'!$G$2:$G$113, MATCH(H2,'Recommendations'!$A$2:$A$113,0))="Compensated", FALSE))</xm:f>
            <x14:dxf>
              <font>
                <color rgb="FF000000"/>
              </font>
              <fill>
                <patternFill>
                  <bgColor rgb="FFC6E0B4"/>
                </patternFill>
              </fill>
            </x14:dxf>
          </x14:cfRule>
          <x14:cfRule type="expression" priority="3" id="{00000000-000E-0000-0700-000003000000}">
            <xm:f>AND(H2&lt;&gt;"", IFERROR(INDEX('Recommendations'!$G$2:$G$113, MATCH(H2,'Recommendations'!$A$2:$A$113,0))="Testing", FALSE))</xm:f>
            <x14:dxf>
              <font>
                <color rgb="FF000000"/>
              </font>
              <fill>
                <patternFill>
                  <bgColor rgb="FFFFC000"/>
                </patternFill>
              </fill>
            </x14:dxf>
          </x14:cfRule>
          <x14:cfRule type="expression" priority="4" id="{00000000-000E-0000-0700-000004000000}">
            <xm:f>AND(H2&lt;&gt;"", IFERROR(INDEX('Recommendations'!$G$2:$G$113, MATCH(H2,'Recommendations'!$A$2:$A$113,0))="Failed", FALSE))</xm:f>
            <x14:dxf>
              <font>
                <color rgb="FF000000"/>
              </font>
              <fill>
                <patternFill>
                  <bgColor rgb="FFD82891"/>
                </patternFill>
              </fill>
            </x14:dxf>
          </x14:cfRule>
          <x14:cfRule type="expression" priority="5" id="{00000000-000E-0000-0700-000005000000}">
            <xm:f>AND(H2&lt;&gt;"", IFERROR(INDEX('Recommendations'!$G$2:$G$113, MATCH(H2,'Recommendations'!$A$2:$A$113,0))="Risk Accepted", FALSE))</xm:f>
            <x14:dxf>
              <font>
                <color rgb="FF000000"/>
              </font>
              <fill>
                <patternFill>
                  <bgColor rgb="FFD9D9D9"/>
                </patternFill>
              </fill>
            </x14:dxf>
          </x14:cfRule>
          <x14:cfRule type="expression" priority="6" id="{00000000-000E-0000-0700-000006000000}">
            <xm:f>AND(H2&lt;&gt;"", IFERROR(INDEX('Recommendations'!$G$2:$G$113, MATCH(H2,'Recommendations'!$A$2:$A$113,0))="N/A",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2400</v>
      </c>
      <c r="B1" s="207" t="s">
        <v>2983</v>
      </c>
      <c r="C1" s="207" t="s">
        <v>2984</v>
      </c>
      <c r="D1" s="207" t="s">
        <v>2985</v>
      </c>
      <c r="E1" s="207" t="s">
        <v>1709</v>
      </c>
      <c r="F1" s="207" t="s">
        <v>768</v>
      </c>
      <c r="G1" s="207" t="s">
        <v>769</v>
      </c>
      <c r="H1" s="207" t="s">
        <v>770</v>
      </c>
      <c r="I1" s="207" t="s">
        <v>771</v>
      </c>
      <c r="J1" s="207" t="s">
        <v>772</v>
      </c>
      <c r="K1" s="207" t="s">
        <v>773</v>
      </c>
      <c r="L1" s="207" t="s">
        <v>774</v>
      </c>
      <c r="M1" s="207" t="s">
        <v>775</v>
      </c>
      <c r="N1" s="207" t="s">
        <v>776</v>
      </c>
      <c r="O1" s="207" t="s">
        <v>777</v>
      </c>
      <c r="P1" s="207" t="s">
        <v>778</v>
      </c>
      <c r="Q1" s="207" t="s">
        <v>779</v>
      </c>
      <c r="R1" s="207" t="s">
        <v>780</v>
      </c>
      <c r="S1" s="207" t="s">
        <v>781</v>
      </c>
      <c r="T1" s="207" t="s">
        <v>782</v>
      </c>
      <c r="U1" s="207" t="s">
        <v>783</v>
      </c>
      <c r="V1" s="207" t="s">
        <v>784</v>
      </c>
      <c r="W1" s="207" t="s">
        <v>785</v>
      </c>
      <c r="X1" s="207" t="s">
        <v>786</v>
      </c>
      <c r="Y1" s="207" t="s">
        <v>787</v>
      </c>
      <c r="Z1" s="207" t="s">
        <v>788</v>
      </c>
      <c r="AA1" s="207" t="s">
        <v>789</v>
      </c>
      <c r="AB1" s="207" t="s">
        <v>790</v>
      </c>
      <c r="AC1" s="207" t="s">
        <v>791</v>
      </c>
      <c r="AD1" s="207" t="s">
        <v>792</v>
      </c>
      <c r="AE1" s="207" t="s">
        <v>793</v>
      </c>
      <c r="AF1" s="207" t="s">
        <v>794</v>
      </c>
      <c r="AG1" s="207" t="s">
        <v>795</v>
      </c>
      <c r="AH1" s="207" t="s">
        <v>796</v>
      </c>
      <c r="AI1" s="207" t="s">
        <v>797</v>
      </c>
      <c r="AJ1" s="207" t="s">
        <v>798</v>
      </c>
      <c r="AK1" s="207" t="s">
        <v>799</v>
      </c>
      <c r="AL1" s="207" t="s">
        <v>800</v>
      </c>
      <c r="AM1" s="207" t="s">
        <v>801</v>
      </c>
      <c r="AN1" s="207" t="s">
        <v>802</v>
      </c>
      <c r="AO1" s="207" t="s">
        <v>803</v>
      </c>
      <c r="AP1" s="207" t="s">
        <v>804</v>
      </c>
      <c r="AQ1" s="207" t="s">
        <v>805</v>
      </c>
      <c r="AR1" s="207" t="s">
        <v>806</v>
      </c>
      <c r="AS1" s="207" t="s">
        <v>807</v>
      </c>
      <c r="AT1" s="208" t="s">
        <v>808</v>
      </c>
    </row>
    <row r="2" spans="1:46" ht="60" customHeight="1" outlineLevel="1" x14ac:dyDescent="0.35">
      <c r="A2" s="200" t="s">
        <v>610</v>
      </c>
      <c r="B2" s="186" t="s">
        <v>2986</v>
      </c>
      <c r="C2" s="186"/>
      <c r="D2" s="189" t="s">
        <v>2987</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610</v>
      </c>
      <c r="B3" s="187" t="s">
        <v>2986</v>
      </c>
      <c r="C3" s="188" t="s">
        <v>2988</v>
      </c>
      <c r="D3" s="190" t="s">
        <v>2989</v>
      </c>
      <c r="E3" s="190" t="s">
        <v>2990</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610</v>
      </c>
      <c r="B4" s="187" t="s">
        <v>2986</v>
      </c>
      <c r="C4" s="188" t="s">
        <v>2991</v>
      </c>
      <c r="D4" s="190" t="s">
        <v>2992</v>
      </c>
      <c r="E4" s="190" t="s">
        <v>2993</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610</v>
      </c>
      <c r="B5" s="187" t="s">
        <v>2986</v>
      </c>
      <c r="C5" s="188" t="s">
        <v>2994</v>
      </c>
      <c r="D5" s="190" t="s">
        <v>2995</v>
      </c>
      <c r="E5" s="190" t="s">
        <v>2996</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610</v>
      </c>
      <c r="B6" s="187" t="s">
        <v>2986</v>
      </c>
      <c r="C6" s="188" t="s">
        <v>2997</v>
      </c>
      <c r="D6" s="190" t="s">
        <v>2998</v>
      </c>
      <c r="E6" s="190" t="s">
        <v>2999</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610</v>
      </c>
      <c r="B7" s="187" t="s">
        <v>2986</v>
      </c>
      <c r="C7" s="188" t="s">
        <v>3000</v>
      </c>
      <c r="D7" s="190" t="s">
        <v>3001</v>
      </c>
      <c r="E7" s="190" t="s">
        <v>3002</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610</v>
      </c>
      <c r="B8" s="187" t="s">
        <v>2986</v>
      </c>
      <c r="C8" s="188" t="s">
        <v>3003</v>
      </c>
      <c r="D8" s="190" t="s">
        <v>3004</v>
      </c>
      <c r="E8" s="190" t="s">
        <v>3005</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610</v>
      </c>
      <c r="B9" s="187" t="s">
        <v>2986</v>
      </c>
      <c r="C9" s="188" t="s">
        <v>3006</v>
      </c>
      <c r="D9" s="190" t="s">
        <v>3007</v>
      </c>
      <c r="E9" s="190" t="s">
        <v>3008</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610</v>
      </c>
      <c r="B10" s="187" t="s">
        <v>2986</v>
      </c>
      <c r="C10" s="188" t="s">
        <v>3009</v>
      </c>
      <c r="D10" s="190" t="s">
        <v>3010</v>
      </c>
      <c r="E10" s="190" t="s">
        <v>3011</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610</v>
      </c>
      <c r="B11" s="187" t="s">
        <v>2986</v>
      </c>
      <c r="C11" s="188" t="s">
        <v>3012</v>
      </c>
      <c r="D11" s="190" t="s">
        <v>3013</v>
      </c>
      <c r="E11" s="190" t="s">
        <v>3014</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610</v>
      </c>
      <c r="B12" s="187" t="s">
        <v>2986</v>
      </c>
      <c r="C12" s="188" t="s">
        <v>3015</v>
      </c>
      <c r="D12" s="190" t="s">
        <v>3016</v>
      </c>
      <c r="E12" s="190" t="s">
        <v>3017</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610</v>
      </c>
      <c r="B13" s="187" t="s">
        <v>2986</v>
      </c>
      <c r="C13" s="188" t="s">
        <v>3018</v>
      </c>
      <c r="D13" s="190" t="s">
        <v>3019</v>
      </c>
      <c r="E13" s="190" t="s">
        <v>3020</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610</v>
      </c>
      <c r="B14" s="187" t="s">
        <v>2986</v>
      </c>
      <c r="C14" s="188" t="s">
        <v>3021</v>
      </c>
      <c r="D14" s="190" t="s">
        <v>3022</v>
      </c>
      <c r="E14" s="190" t="s">
        <v>3023</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610</v>
      </c>
      <c r="B15" s="187" t="s">
        <v>2986</v>
      </c>
      <c r="C15" s="188" t="s">
        <v>3024</v>
      </c>
      <c r="D15" s="190" t="s">
        <v>3025</v>
      </c>
      <c r="E15" s="190" t="s">
        <v>3026</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610</v>
      </c>
      <c r="B16" s="187" t="s">
        <v>2986</v>
      </c>
      <c r="C16" s="188" t="s">
        <v>3027</v>
      </c>
      <c r="D16" s="190" t="s">
        <v>3028</v>
      </c>
      <c r="E16" s="190" t="s">
        <v>3029</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610</v>
      </c>
      <c r="B17" s="187" t="s">
        <v>2986</v>
      </c>
      <c r="C17" s="188" t="s">
        <v>3030</v>
      </c>
      <c r="D17" s="190" t="s">
        <v>3031</v>
      </c>
      <c r="E17" s="190" t="s">
        <v>3032</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610</v>
      </c>
      <c r="B18" s="187" t="s">
        <v>2986</v>
      </c>
      <c r="C18" s="188" t="s">
        <v>3033</v>
      </c>
      <c r="D18" s="190" t="s">
        <v>3034</v>
      </c>
      <c r="E18" s="190" t="s">
        <v>3035</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610</v>
      </c>
      <c r="B19" s="186" t="s">
        <v>3036</v>
      </c>
      <c r="C19" s="186"/>
      <c r="D19" s="189" t="s">
        <v>3037</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610</v>
      </c>
      <c r="B20" s="187" t="s">
        <v>3036</v>
      </c>
      <c r="C20" s="188" t="s">
        <v>3038</v>
      </c>
      <c r="D20" s="190" t="s">
        <v>3039</v>
      </c>
      <c r="E20" s="190" t="s">
        <v>3040</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610</v>
      </c>
      <c r="B21" s="187" t="s">
        <v>3036</v>
      </c>
      <c r="C21" s="188" t="s">
        <v>3041</v>
      </c>
      <c r="D21" s="190" t="s">
        <v>3042</v>
      </c>
      <c r="E21" s="190" t="s">
        <v>3043</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610</v>
      </c>
      <c r="B22" s="187" t="s">
        <v>3036</v>
      </c>
      <c r="C22" s="188" t="s">
        <v>3044</v>
      </c>
      <c r="D22" s="190" t="s">
        <v>3045</v>
      </c>
      <c r="E22" s="190" t="s">
        <v>3046</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610</v>
      </c>
      <c r="B23" s="187" t="s">
        <v>3036</v>
      </c>
      <c r="C23" s="188" t="s">
        <v>3047</v>
      </c>
      <c r="D23" s="190" t="s">
        <v>3048</v>
      </c>
      <c r="E23" s="190" t="s">
        <v>3049</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610</v>
      </c>
      <c r="B24" s="187" t="s">
        <v>3036</v>
      </c>
      <c r="C24" s="188" t="s">
        <v>3050</v>
      </c>
      <c r="D24" s="190" t="s">
        <v>3051</v>
      </c>
      <c r="E24" s="190" t="s">
        <v>3052</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610</v>
      </c>
      <c r="B25" s="187" t="s">
        <v>3036</v>
      </c>
      <c r="C25" s="188" t="s">
        <v>3053</v>
      </c>
      <c r="D25" s="190" t="s">
        <v>3054</v>
      </c>
      <c r="E25" s="190" t="s">
        <v>3055</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610</v>
      </c>
      <c r="B26" s="187" t="s">
        <v>3036</v>
      </c>
      <c r="C26" s="188" t="s">
        <v>3056</v>
      </c>
      <c r="D26" s="190" t="s">
        <v>3057</v>
      </c>
      <c r="E26" s="190" t="s">
        <v>3058</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610</v>
      </c>
      <c r="B27" s="187" t="s">
        <v>3036</v>
      </c>
      <c r="C27" s="188" t="s">
        <v>3059</v>
      </c>
      <c r="D27" s="190" t="s">
        <v>3060</v>
      </c>
      <c r="E27" s="190" t="s">
        <v>3061</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610</v>
      </c>
      <c r="B28" s="187" t="s">
        <v>3036</v>
      </c>
      <c r="C28" s="188" t="s">
        <v>3062</v>
      </c>
      <c r="D28" s="190" t="s">
        <v>3063</v>
      </c>
      <c r="E28" s="190" t="s">
        <v>3064</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610</v>
      </c>
      <c r="B29" s="187" t="s">
        <v>3036</v>
      </c>
      <c r="C29" s="188" t="s">
        <v>3065</v>
      </c>
      <c r="D29" s="190" t="s">
        <v>3066</v>
      </c>
      <c r="E29" s="190" t="s">
        <v>3067</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610</v>
      </c>
      <c r="B30" s="187" t="s">
        <v>3036</v>
      </c>
      <c r="C30" s="188" t="s">
        <v>3068</v>
      </c>
      <c r="D30" s="190" t="s">
        <v>3069</v>
      </c>
      <c r="E30" s="190" t="s">
        <v>3070</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610</v>
      </c>
      <c r="B31" s="187" t="s">
        <v>3036</v>
      </c>
      <c r="C31" s="188" t="s">
        <v>3071</v>
      </c>
      <c r="D31" s="190" t="s">
        <v>3072</v>
      </c>
      <c r="E31" s="190" t="s">
        <v>3073</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3074</v>
      </c>
      <c r="B32" s="186"/>
      <c r="C32" s="186"/>
      <c r="D32" s="189" t="s">
        <v>3075</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3074</v>
      </c>
      <c r="B33" s="187"/>
      <c r="C33" s="188" t="s">
        <v>3076</v>
      </c>
      <c r="D33" s="190" t="s">
        <v>3077</v>
      </c>
      <c r="E33" s="190" t="s">
        <v>3078</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3074</v>
      </c>
      <c r="B34" s="187"/>
      <c r="C34" s="188" t="s">
        <v>3079</v>
      </c>
      <c r="D34" s="190" t="s">
        <v>3080</v>
      </c>
      <c r="E34" s="190" t="s">
        <v>3081</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3074</v>
      </c>
      <c r="B35" s="187"/>
      <c r="C35" s="188" t="s">
        <v>3082</v>
      </c>
      <c r="D35" s="190" t="s">
        <v>3083</v>
      </c>
      <c r="E35" s="190" t="s">
        <v>3084</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3074</v>
      </c>
      <c r="B36" s="186" t="s">
        <v>3085</v>
      </c>
      <c r="C36" s="186"/>
      <c r="D36" s="189" t="s">
        <v>3086</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3074</v>
      </c>
      <c r="B37" s="187" t="s">
        <v>3085</v>
      </c>
      <c r="C37" s="188" t="s">
        <v>3087</v>
      </c>
      <c r="D37" s="190" t="s">
        <v>3088</v>
      </c>
      <c r="E37" s="190" t="s">
        <v>3089</v>
      </c>
      <c r="F37" s="192">
        <f>IF(COUNTIF(G37:AT37,"&lt;&gt;")=0,"",SUMPRODUCT(((Recommendations[ImplStatus]="Implemented")+(Recommendations[ImplStatus]="Compensated"))*ISNUMBER(MATCH(Recommendations[Id],G37:AT37,0)))/COUNTIF(G37:AT37,"&lt;&gt;"))</f>
        <v>0</v>
      </c>
      <c r="G37" s="194" t="s">
        <v>466</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3074</v>
      </c>
      <c r="B38" s="187" t="s">
        <v>3085</v>
      </c>
      <c r="C38" s="188" t="s">
        <v>3090</v>
      </c>
      <c r="D38" s="190" t="s">
        <v>3091</v>
      </c>
      <c r="E38" s="190" t="s">
        <v>3092</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3074</v>
      </c>
      <c r="B39" s="187" t="s">
        <v>3085</v>
      </c>
      <c r="C39" s="188" t="s">
        <v>3093</v>
      </c>
      <c r="D39" s="190" t="s">
        <v>3094</v>
      </c>
      <c r="E39" s="190" t="s">
        <v>3095</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3074</v>
      </c>
      <c r="B40" s="187" t="s">
        <v>3085</v>
      </c>
      <c r="C40" s="188" t="s">
        <v>3096</v>
      </c>
      <c r="D40" s="190" t="s">
        <v>3097</v>
      </c>
      <c r="E40" s="190" t="s">
        <v>3098</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3074</v>
      </c>
      <c r="B41" s="187" t="s">
        <v>3085</v>
      </c>
      <c r="C41" s="188" t="s">
        <v>3099</v>
      </c>
      <c r="D41" s="190" t="s">
        <v>3100</v>
      </c>
      <c r="E41" s="190" t="s">
        <v>3101</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3074</v>
      </c>
      <c r="B42" s="187" t="s">
        <v>3085</v>
      </c>
      <c r="C42" s="188" t="s">
        <v>3102</v>
      </c>
      <c r="D42" s="190" t="s">
        <v>3103</v>
      </c>
      <c r="E42" s="190" t="s">
        <v>3104</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3074</v>
      </c>
      <c r="B43" s="187" t="s">
        <v>3085</v>
      </c>
      <c r="C43" s="188" t="s">
        <v>3105</v>
      </c>
      <c r="D43" s="190" t="s">
        <v>3106</v>
      </c>
      <c r="E43" s="190" t="s">
        <v>3107</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3074</v>
      </c>
      <c r="B44" s="187" t="s">
        <v>3085</v>
      </c>
      <c r="C44" s="188" t="s">
        <v>3108</v>
      </c>
      <c r="D44" s="190" t="s">
        <v>3109</v>
      </c>
      <c r="E44" s="190" t="s">
        <v>3110</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3074</v>
      </c>
      <c r="B45" s="187" t="s">
        <v>3085</v>
      </c>
      <c r="C45" s="188" t="s">
        <v>3111</v>
      </c>
      <c r="D45" s="190" t="s">
        <v>3112</v>
      </c>
      <c r="E45" s="190" t="s">
        <v>3113</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3074</v>
      </c>
      <c r="B46" s="187" t="s">
        <v>3085</v>
      </c>
      <c r="C46" s="188" t="s">
        <v>3114</v>
      </c>
      <c r="D46" s="190" t="s">
        <v>3115</v>
      </c>
      <c r="E46" s="190" t="s">
        <v>3116</v>
      </c>
      <c r="F46" s="192">
        <f>IF(COUNTIF(G46:AT46,"&lt;&gt;")=0,"",SUMPRODUCT(((Recommendations[ImplStatus]="Implemented")+(Recommendations[ImplStatus]="Compensated"))*ISNUMBER(MATCH(Recommendations[Id],G46:AT46,0)))/COUNTIF(G46:AT46,"&lt;&gt;"))</f>
        <v>0</v>
      </c>
      <c r="G46" s="194" t="s">
        <v>466</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3074</v>
      </c>
      <c r="B47" s="187" t="s">
        <v>3085</v>
      </c>
      <c r="C47" s="188" t="s">
        <v>3117</v>
      </c>
      <c r="D47" s="190" t="s">
        <v>3118</v>
      </c>
      <c r="E47" s="190" t="s">
        <v>3119</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3074</v>
      </c>
      <c r="B48" s="187" t="s">
        <v>3085</v>
      </c>
      <c r="C48" s="188" t="s">
        <v>3120</v>
      </c>
      <c r="D48" s="190" t="s">
        <v>3121</v>
      </c>
      <c r="E48" s="190" t="s">
        <v>3122</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3074</v>
      </c>
      <c r="B49" s="187" t="s">
        <v>3085</v>
      </c>
      <c r="C49" s="188" t="s">
        <v>3123</v>
      </c>
      <c r="D49" s="190" t="s">
        <v>3124</v>
      </c>
      <c r="E49" s="190" t="s">
        <v>3125</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3074</v>
      </c>
      <c r="B50" s="187" t="s">
        <v>3085</v>
      </c>
      <c r="C50" s="188" t="s">
        <v>3126</v>
      </c>
      <c r="D50" s="190" t="s">
        <v>3127</v>
      </c>
      <c r="E50" s="190" t="s">
        <v>3128</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3074</v>
      </c>
      <c r="B51" s="186" t="s">
        <v>3129</v>
      </c>
      <c r="C51" s="186"/>
      <c r="D51" s="189" t="s">
        <v>3130</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3074</v>
      </c>
      <c r="B52" s="187" t="s">
        <v>3129</v>
      </c>
      <c r="C52" s="188" t="s">
        <v>3131</v>
      </c>
      <c r="D52" s="190" t="s">
        <v>3132</v>
      </c>
      <c r="E52" s="190" t="s">
        <v>3133</v>
      </c>
      <c r="F52" s="192">
        <f>IF(COUNTIF(G52:AT52,"&lt;&gt;")=0,"",SUMPRODUCT(((Recommendations[ImplStatus]="Implemented")+(Recommendations[ImplStatus]="Compensated"))*ISNUMBER(MATCH(Recommendations[Id],G52:AT52,0)))/COUNTIF(G52:AT52,"&lt;&gt;"))</f>
        <v>0</v>
      </c>
      <c r="G52" s="194" t="s">
        <v>224</v>
      </c>
      <c r="H52" s="194" t="s">
        <v>229</v>
      </c>
      <c r="I52" s="194" t="s">
        <v>239</v>
      </c>
      <c r="J52" s="194" t="s">
        <v>243</v>
      </c>
      <c r="K52" s="194" t="s">
        <v>248</v>
      </c>
      <c r="L52" s="194" t="s">
        <v>252</v>
      </c>
      <c r="M52" s="194" t="s">
        <v>257</v>
      </c>
      <c r="N52" s="194" t="s">
        <v>295</v>
      </c>
      <c r="O52" s="194" t="s">
        <v>318</v>
      </c>
      <c r="P52" s="194" t="s">
        <v>343</v>
      </c>
      <c r="Q52" s="194" t="s">
        <v>500</v>
      </c>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3074</v>
      </c>
      <c r="B53" s="187" t="s">
        <v>3129</v>
      </c>
      <c r="C53" s="188" t="s">
        <v>3134</v>
      </c>
      <c r="D53" s="190" t="s">
        <v>3135</v>
      </c>
      <c r="E53" s="190" t="s">
        <v>3136</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3074</v>
      </c>
      <c r="B54" s="187" t="s">
        <v>3129</v>
      </c>
      <c r="C54" s="188" t="s">
        <v>3137</v>
      </c>
      <c r="D54" s="190" t="s">
        <v>3138</v>
      </c>
      <c r="E54" s="190" t="s">
        <v>3139</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3074</v>
      </c>
      <c r="B55" s="187" t="s">
        <v>3129</v>
      </c>
      <c r="C55" s="188" t="s">
        <v>3140</v>
      </c>
      <c r="D55" s="190" t="s">
        <v>3141</v>
      </c>
      <c r="E55" s="190" t="s">
        <v>3142</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3074</v>
      </c>
      <c r="B56" s="187" t="s">
        <v>3129</v>
      </c>
      <c r="C56" s="188" t="s">
        <v>3143</v>
      </c>
      <c r="D56" s="190" t="s">
        <v>3144</v>
      </c>
      <c r="E56" s="190" t="s">
        <v>3145</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3074</v>
      </c>
      <c r="B57" s="187" t="s">
        <v>3129</v>
      </c>
      <c r="C57" s="188" t="s">
        <v>3146</v>
      </c>
      <c r="D57" s="190" t="s">
        <v>3147</v>
      </c>
      <c r="E57" s="190" t="s">
        <v>3148</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3074</v>
      </c>
      <c r="B58" s="187" t="s">
        <v>3129</v>
      </c>
      <c r="C58" s="188" t="s">
        <v>3149</v>
      </c>
      <c r="D58" s="190" t="s">
        <v>3150</v>
      </c>
      <c r="E58" s="190" t="s">
        <v>3151</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3074</v>
      </c>
      <c r="B59" s="187" t="s">
        <v>3129</v>
      </c>
      <c r="C59" s="188" t="s">
        <v>3152</v>
      </c>
      <c r="D59" s="190" t="s">
        <v>3153</v>
      </c>
      <c r="E59" s="190" t="s">
        <v>3154</v>
      </c>
      <c r="F59" s="192">
        <f>IF(COUNTIF(G59:AT59,"&lt;&gt;")=0,"",SUMPRODUCT(((Recommendations[ImplStatus]="Implemented")+(Recommendations[ImplStatus]="Compensated"))*ISNUMBER(MATCH(Recommendations[Id],G59:AT59,0)))/COUNTIF(G59:AT59,"&lt;&gt;"))</f>
        <v>0</v>
      </c>
      <c r="G59" s="194" t="s">
        <v>60</v>
      </c>
      <c r="H59" s="194" t="s">
        <v>360</v>
      </c>
      <c r="I59" s="194" t="s">
        <v>364</v>
      </c>
      <c r="J59" s="194" t="s">
        <v>368</v>
      </c>
      <c r="K59" s="194" t="s">
        <v>382</v>
      </c>
      <c r="L59" s="194" t="s">
        <v>456</v>
      </c>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3074</v>
      </c>
      <c r="B60" s="187" t="s">
        <v>3155</v>
      </c>
      <c r="C60" s="188" t="s">
        <v>3156</v>
      </c>
      <c r="D60" s="190" t="s">
        <v>3157</v>
      </c>
      <c r="E60" s="190" t="s">
        <v>3158</v>
      </c>
      <c r="F60" s="192">
        <f>IF(COUNTIF(G60:AT60,"&lt;&gt;")=0,"",SUMPRODUCT(((Recommendations[ImplStatus]="Implemented")+(Recommendations[ImplStatus]="Compensated"))*ISNUMBER(MATCH(Recommendations[Id],G60:AT60,0)))/COUNTIF(G60:AT60,"&lt;&gt;"))</f>
        <v>0</v>
      </c>
      <c r="G60" s="194" t="s">
        <v>461</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3074</v>
      </c>
      <c r="B61" s="187" t="s">
        <v>3155</v>
      </c>
      <c r="C61" s="188" t="s">
        <v>3159</v>
      </c>
      <c r="D61" s="190" t="s">
        <v>3160</v>
      </c>
      <c r="E61" s="190" t="s">
        <v>3161</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3074</v>
      </c>
      <c r="B62" s="186" t="s">
        <v>3162</v>
      </c>
      <c r="C62" s="186"/>
      <c r="D62" s="189" t="s">
        <v>3163</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3074</v>
      </c>
      <c r="B63" s="187" t="s">
        <v>3162</v>
      </c>
      <c r="C63" s="188" t="s">
        <v>3164</v>
      </c>
      <c r="D63" s="190" t="s">
        <v>3165</v>
      </c>
      <c r="E63" s="190" t="s">
        <v>3166</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3074</v>
      </c>
      <c r="B64" s="187" t="s">
        <v>3162</v>
      </c>
      <c r="C64" s="188" t="s">
        <v>3167</v>
      </c>
      <c r="D64" s="190" t="s">
        <v>3168</v>
      </c>
      <c r="E64" s="190" t="s">
        <v>3169</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3074</v>
      </c>
      <c r="B65" s="187" t="s">
        <v>3162</v>
      </c>
      <c r="C65" s="188" t="s">
        <v>3170</v>
      </c>
      <c r="D65" s="190" t="s">
        <v>3171</v>
      </c>
      <c r="E65" s="190" t="s">
        <v>3172</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3074</v>
      </c>
      <c r="B66" s="187" t="s">
        <v>3162</v>
      </c>
      <c r="C66" s="188" t="s">
        <v>3173</v>
      </c>
      <c r="D66" s="190" t="s">
        <v>3174</v>
      </c>
      <c r="E66" s="190" t="s">
        <v>3175</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3074</v>
      </c>
      <c r="B67" s="187" t="s">
        <v>3162</v>
      </c>
      <c r="C67" s="188" t="s">
        <v>3176</v>
      </c>
      <c r="D67" s="190" t="s">
        <v>3177</v>
      </c>
      <c r="E67" s="190" t="s">
        <v>3178</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3074</v>
      </c>
      <c r="B68" s="187" t="s">
        <v>3162</v>
      </c>
      <c r="C68" s="188" t="s">
        <v>3179</v>
      </c>
      <c r="D68" s="190" t="s">
        <v>3180</v>
      </c>
      <c r="E68" s="190" t="s">
        <v>3181</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3074</v>
      </c>
      <c r="B69" s="187" t="s">
        <v>3162</v>
      </c>
      <c r="C69" s="188" t="s">
        <v>3182</v>
      </c>
      <c r="D69" s="190" t="s">
        <v>3183</v>
      </c>
      <c r="E69" s="190" t="s">
        <v>3184</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3074</v>
      </c>
      <c r="B70" s="187" t="s">
        <v>3162</v>
      </c>
      <c r="C70" s="188" t="s">
        <v>3185</v>
      </c>
      <c r="D70" s="190" t="s">
        <v>3186</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3074</v>
      </c>
      <c r="B71" s="187" t="s">
        <v>3162</v>
      </c>
      <c r="C71" s="188" t="s">
        <v>3187</v>
      </c>
      <c r="D71" s="190" t="s">
        <v>3188</v>
      </c>
      <c r="E71" s="190" t="s">
        <v>3189</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3074</v>
      </c>
      <c r="B72" s="187" t="s">
        <v>3162</v>
      </c>
      <c r="C72" s="188" t="s">
        <v>3190</v>
      </c>
      <c r="D72" s="190" t="s">
        <v>3191</v>
      </c>
      <c r="E72" s="190" t="s">
        <v>3192</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3074</v>
      </c>
      <c r="B73" s="187" t="s">
        <v>3162</v>
      </c>
      <c r="C73" s="188" t="s">
        <v>3193</v>
      </c>
      <c r="D73" s="190" t="s">
        <v>3194</v>
      </c>
      <c r="E73" s="190" t="s">
        <v>3195</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3074</v>
      </c>
      <c r="B74" s="187" t="s">
        <v>3162</v>
      </c>
      <c r="C74" s="188" t="s">
        <v>3196</v>
      </c>
      <c r="D74" s="190" t="s">
        <v>3197</v>
      </c>
      <c r="E74" s="190" t="s">
        <v>3198</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3074</v>
      </c>
      <c r="B75" s="187" t="s">
        <v>3162</v>
      </c>
      <c r="C75" s="188" t="s">
        <v>3199</v>
      </c>
      <c r="D75" s="190" t="s">
        <v>3200</v>
      </c>
      <c r="E75" s="190" t="s">
        <v>3201</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3074</v>
      </c>
      <c r="B76" s="187" t="s">
        <v>3162</v>
      </c>
      <c r="C76" s="188" t="s">
        <v>3202</v>
      </c>
      <c r="D76" s="190" t="s">
        <v>3203</v>
      </c>
      <c r="E76" s="190" t="s">
        <v>3204</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3074</v>
      </c>
      <c r="B77" s="187" t="s">
        <v>3162</v>
      </c>
      <c r="C77" s="188" t="s">
        <v>3205</v>
      </c>
      <c r="D77" s="190" t="s">
        <v>3206</v>
      </c>
      <c r="E77" s="190" t="s">
        <v>3207</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3074</v>
      </c>
      <c r="B78" s="187" t="s">
        <v>3162</v>
      </c>
      <c r="C78" s="188" t="s">
        <v>3208</v>
      </c>
      <c r="D78" s="190" t="s">
        <v>3209</v>
      </c>
      <c r="E78" s="190" t="s">
        <v>3210</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3074</v>
      </c>
      <c r="B79" s="186" t="s">
        <v>3162</v>
      </c>
      <c r="C79" s="186"/>
      <c r="D79" s="189" t="s">
        <v>3211</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3212</v>
      </c>
      <c r="B80" s="187"/>
      <c r="C80" s="188" t="s">
        <v>3213</v>
      </c>
      <c r="D80" s="190" t="s">
        <v>3214</v>
      </c>
      <c r="E80" s="190" t="s">
        <v>3215</v>
      </c>
      <c r="F80" s="192">
        <f>IF(COUNTIF(G80:AT80,"&lt;&gt;")=0,"",SUMPRODUCT(((Recommendations[ImplStatus]="Implemented")+(Recommendations[ImplStatus]="Compensated"))*ISNUMBER(MATCH(Recommendations[Id],G80:AT80,0)))/COUNTIF(G80:AT80,"&lt;&gt;"))</f>
        <v>0</v>
      </c>
      <c r="G80" s="194" t="s">
        <v>50</v>
      </c>
      <c r="H80" s="194" t="s">
        <v>65</v>
      </c>
      <c r="I80" s="194" t="s">
        <v>373</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3212</v>
      </c>
      <c r="B81" s="187"/>
      <c r="C81" s="188" t="s">
        <v>3216</v>
      </c>
      <c r="D81" s="190" t="s">
        <v>3217</v>
      </c>
      <c r="E81" s="190" t="s">
        <v>3218</v>
      </c>
      <c r="F81" s="192">
        <f>IF(COUNTIF(G81:AT81,"&lt;&gt;")=0,"",SUMPRODUCT(((Recommendations[ImplStatus]="Implemented")+(Recommendations[ImplStatus]="Compensated"))*ISNUMBER(MATCH(Recommendations[Id],G81:AT81,0)))/COUNTIF(G81:AT81,"&lt;&gt;"))</f>
        <v>0</v>
      </c>
      <c r="G81" s="194" t="s">
        <v>373</v>
      </c>
      <c r="H81" s="194" t="s">
        <v>474</v>
      </c>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3212</v>
      </c>
      <c r="B82" s="187"/>
      <c r="C82" s="188" t="s">
        <v>3219</v>
      </c>
      <c r="D82" s="190" t="s">
        <v>3220</v>
      </c>
      <c r="E82" s="190" t="s">
        <v>3221</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3212</v>
      </c>
      <c r="B83" s="187"/>
      <c r="C83" s="188" t="s">
        <v>3222</v>
      </c>
      <c r="D83" s="190" t="s">
        <v>3223</v>
      </c>
      <c r="E83" s="190" t="s">
        <v>3224</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3212</v>
      </c>
      <c r="B84" s="186"/>
      <c r="C84" s="186"/>
      <c r="D84" s="189" t="s">
        <v>3225</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3226</v>
      </c>
      <c r="B85" s="187"/>
      <c r="C85" s="188" t="s">
        <v>3227</v>
      </c>
      <c r="D85" s="190" t="s">
        <v>3228</v>
      </c>
      <c r="E85" s="190" t="s">
        <v>3229</v>
      </c>
      <c r="F85" s="192">
        <f>IF(COUNTIF(G85:AT85,"&lt;&gt;")=0,"",SUMPRODUCT(((Recommendations[ImplStatus]="Implemented")+(Recommendations[ImplStatus]="Compensated"))*ISNUMBER(MATCH(Recommendations[Id],G85:AT85,0)))/COUNTIF(G85:AT85,"&lt;&gt;"))</f>
        <v>0</v>
      </c>
      <c r="G85" s="194" t="s">
        <v>101</v>
      </c>
      <c r="H85" s="194" t="s">
        <v>106</v>
      </c>
      <c r="I85" s="194" t="s">
        <v>451</v>
      </c>
      <c r="J85" s="194" t="s">
        <v>505</v>
      </c>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3226</v>
      </c>
      <c r="B86" s="187"/>
      <c r="C86" s="188" t="s">
        <v>3230</v>
      </c>
      <c r="D86" s="190" t="s">
        <v>3231</v>
      </c>
      <c r="E86" s="190" t="s">
        <v>3232</v>
      </c>
      <c r="F86" s="192">
        <f>IF(COUNTIF(G86:AT86,"&lt;&gt;")=0,"",SUMPRODUCT(((Recommendations[ImplStatus]="Implemented")+(Recommendations[ImplStatus]="Compensated"))*ISNUMBER(MATCH(Recommendations[Id],G86:AT86,0)))/COUNTIF(G86:AT86,"&lt;&gt;"))</f>
        <v>0</v>
      </c>
      <c r="G86" s="194" t="s">
        <v>451</v>
      </c>
      <c r="H86" s="194" t="s">
        <v>505</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3226</v>
      </c>
      <c r="B87" s="187"/>
      <c r="C87" s="188" t="s">
        <v>3233</v>
      </c>
      <c r="D87" s="190" t="s">
        <v>3234</v>
      </c>
      <c r="E87" s="190" t="s">
        <v>3235</v>
      </c>
      <c r="F87" s="192">
        <f>IF(COUNTIF(G87:AT87,"&lt;&gt;")=0,"",SUMPRODUCT(((Recommendations[ImplStatus]="Implemented")+(Recommendations[ImplStatus]="Compensated"))*ISNUMBER(MATCH(Recommendations[Id],G87:AT87,0)))/COUNTIF(G87:AT87,"&lt;&gt;"))</f>
        <v>0</v>
      </c>
      <c r="G87" s="194" t="s">
        <v>13</v>
      </c>
      <c r="H87" s="194" t="s">
        <v>23</v>
      </c>
      <c r="I87" s="194" t="s">
        <v>27</v>
      </c>
      <c r="J87" s="194" t="s">
        <v>31</v>
      </c>
      <c r="K87" s="194" t="s">
        <v>40</v>
      </c>
      <c r="L87" s="194" t="s">
        <v>45</v>
      </c>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3226</v>
      </c>
      <c r="B88" s="187"/>
      <c r="C88" s="188" t="s">
        <v>3236</v>
      </c>
      <c r="D88" s="190" t="s">
        <v>3237</v>
      </c>
      <c r="E88" s="190" t="s">
        <v>3238</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3226</v>
      </c>
      <c r="B89" s="187"/>
      <c r="C89" s="188" t="s">
        <v>3239</v>
      </c>
      <c r="D89" s="190" t="s">
        <v>3240</v>
      </c>
      <c r="E89" s="190" t="s">
        <v>3241</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3226</v>
      </c>
      <c r="B90" s="186" t="s">
        <v>3242</v>
      </c>
      <c r="C90" s="186"/>
      <c r="D90" s="189" t="s">
        <v>3243</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3226</v>
      </c>
      <c r="B91" s="187" t="s">
        <v>3242</v>
      </c>
      <c r="C91" s="188" t="s">
        <v>3244</v>
      </c>
      <c r="D91" s="190" t="s">
        <v>3245</v>
      </c>
      <c r="E91" s="190" t="s">
        <v>3246</v>
      </c>
      <c r="F91" s="192">
        <f>IF(COUNTIF(G91:AT91,"&lt;&gt;")=0,"",SUMPRODUCT(((Recommendations[ImplStatus]="Implemented")+(Recommendations[ImplStatus]="Compensated"))*ISNUMBER(MATCH(Recommendations[Id],G91:AT91,0)))/COUNTIF(G91:AT91,"&lt;&gt;"))</f>
        <v>0</v>
      </c>
      <c r="G91" s="194" t="s">
        <v>35</v>
      </c>
      <c r="H91" s="194" t="s">
        <v>215</v>
      </c>
      <c r="I91" s="194" t="s">
        <v>219</v>
      </c>
      <c r="J91" s="194" t="s">
        <v>392</v>
      </c>
      <c r="K91" s="194" t="s">
        <v>397</v>
      </c>
      <c r="L91" s="194" t="s">
        <v>401</v>
      </c>
      <c r="M91" s="194" t="s">
        <v>405</v>
      </c>
      <c r="N91" s="194" t="s">
        <v>409</v>
      </c>
      <c r="O91" s="194" t="s">
        <v>423</v>
      </c>
      <c r="P91" s="194" t="s">
        <v>428</v>
      </c>
      <c r="Q91" s="194" t="s">
        <v>433</v>
      </c>
      <c r="R91" s="194" t="s">
        <v>437</v>
      </c>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3226</v>
      </c>
      <c r="B92" s="187" t="s">
        <v>3242</v>
      </c>
      <c r="C92" s="188" t="s">
        <v>3247</v>
      </c>
      <c r="D92" s="190" t="s">
        <v>3248</v>
      </c>
      <c r="E92" s="190" t="s">
        <v>3249</v>
      </c>
      <c r="F92" s="192">
        <f>IF(COUNTIF(G92:AT92,"&lt;&gt;")=0,"",SUMPRODUCT(((Recommendations[ImplStatus]="Implemented")+(Recommendations[ImplStatus]="Compensated"))*ISNUMBER(MATCH(Recommendations[Id],G92:AT92,0)))/COUNTIF(G92:AT92,"&lt;&gt;"))</f>
        <v>0</v>
      </c>
      <c r="G92" s="194" t="s">
        <v>71</v>
      </c>
      <c r="H92" s="194" t="s">
        <v>401</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3242</v>
      </c>
      <c r="C93" s="188" t="s">
        <v>3250</v>
      </c>
      <c r="D93" s="190" t="s">
        <v>3251</v>
      </c>
      <c r="E93" s="190" t="s">
        <v>3252</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3242</v>
      </c>
      <c r="C94" s="188" t="s">
        <v>3253</v>
      </c>
      <c r="D94" s="190" t="s">
        <v>3254</v>
      </c>
      <c r="E94" s="190" t="s">
        <v>3255</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3242</v>
      </c>
      <c r="C95" s="188" t="s">
        <v>3256</v>
      </c>
      <c r="D95" s="190" t="s">
        <v>3257</v>
      </c>
      <c r="E95" s="190" t="s">
        <v>3258</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3242</v>
      </c>
      <c r="C96" s="188" t="s">
        <v>3259</v>
      </c>
      <c r="D96" s="190" t="s">
        <v>3260</v>
      </c>
      <c r="E96" s="190" t="s">
        <v>3261</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3242</v>
      </c>
      <c r="C97" s="188" t="s">
        <v>3262</v>
      </c>
      <c r="D97" s="190" t="s">
        <v>3263</v>
      </c>
      <c r="E97" s="190" t="s">
        <v>3264</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3242</v>
      </c>
      <c r="C98" s="188" t="s">
        <v>3265</v>
      </c>
      <c r="D98" s="190" t="s">
        <v>3266</v>
      </c>
      <c r="E98" s="190" t="s">
        <v>3267</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3268</v>
      </c>
      <c r="C99" s="186"/>
      <c r="D99" s="189" t="s">
        <v>3269</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3268</v>
      </c>
      <c r="C100" s="188" t="s">
        <v>3270</v>
      </c>
      <c r="D100" s="190" t="s">
        <v>3271</v>
      </c>
      <c r="E100" s="190" t="s">
        <v>3272</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3268</v>
      </c>
      <c r="C101" s="188" t="s">
        <v>3273</v>
      </c>
      <c r="D101" s="190" t="s">
        <v>3274</v>
      </c>
      <c r="E101" s="190" t="s">
        <v>3275</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3268</v>
      </c>
      <c r="C102" s="188" t="s">
        <v>3276</v>
      </c>
      <c r="D102" s="190" t="s">
        <v>3277</v>
      </c>
      <c r="E102" s="190" t="s">
        <v>3278</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3268</v>
      </c>
      <c r="C103" s="188" t="s">
        <v>3279</v>
      </c>
      <c r="D103" s="190" t="s">
        <v>3280</v>
      </c>
      <c r="E103" s="190" t="s">
        <v>3281</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3268</v>
      </c>
      <c r="C104" s="196" t="s">
        <v>3282</v>
      </c>
      <c r="D104" s="197" t="s">
        <v>3283</v>
      </c>
      <c r="E104" s="197" t="s">
        <v>3284</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523</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IFERROR(INDEX('Recommendations'!$G$2:$G$113, MATCH(G2,'Recommendations'!$A$2:$A$113,0))="Implemented", FALSE))</xm:f>
            <x14:dxf>
              <font>
                <color rgb="FF000000"/>
              </font>
              <fill>
                <patternFill>
                  <bgColor rgb="FF3C7D22"/>
                </patternFill>
              </fill>
            </x14:dxf>
          </x14:cfRule>
          <x14:cfRule type="expression" priority="2" id="{00000000-000E-0000-0800-000002000000}">
            <xm:f>AND(G2&lt;&gt;"", IFERROR(INDEX('Recommendations'!$G$2:$G$113, MATCH(G2,'Recommendations'!$A$2:$A$113,0))="Compensated", FALSE))</xm:f>
            <x14:dxf>
              <font>
                <color rgb="FF000000"/>
              </font>
              <fill>
                <patternFill>
                  <bgColor rgb="FFC6E0B4"/>
                </patternFill>
              </fill>
            </x14:dxf>
          </x14:cfRule>
          <x14:cfRule type="expression" priority="3" id="{00000000-000E-0000-0800-000003000000}">
            <xm:f>AND(G2&lt;&gt;"", IFERROR(INDEX('Recommendations'!$G$2:$G$113, MATCH(G2,'Recommendations'!$A$2:$A$113,0))="Testing", FALSE))</xm:f>
            <x14:dxf>
              <font>
                <color rgb="FF000000"/>
              </font>
              <fill>
                <patternFill>
                  <bgColor rgb="FFFFC000"/>
                </patternFill>
              </fill>
            </x14:dxf>
          </x14:cfRule>
          <x14:cfRule type="expression" priority="4" id="{00000000-000E-0000-0800-000004000000}">
            <xm:f>AND(G2&lt;&gt;"", IFERROR(INDEX('Recommendations'!$G$2:$G$113, MATCH(G2,'Recommendations'!$A$2:$A$113,0))="Failed", FALSE))</xm:f>
            <x14:dxf>
              <font>
                <color rgb="FF000000"/>
              </font>
              <fill>
                <patternFill>
                  <bgColor rgb="FFD82891"/>
                </patternFill>
              </fill>
            </x14:dxf>
          </x14:cfRule>
          <x14:cfRule type="expression" priority="5" id="{00000000-000E-0000-0800-000005000000}">
            <xm:f>AND(G2&lt;&gt;"", IFERROR(INDEX('Recommendations'!$G$2:$G$113, MATCH(G2,'Recommendations'!$A$2:$A$113,0))="Risk Accepted", FALSE))</xm:f>
            <x14:dxf>
              <font>
                <color rgb="FF000000"/>
              </font>
              <fill>
                <patternFill>
                  <bgColor rgb="FFD9D9D9"/>
                </patternFill>
              </fill>
            </x14:dxf>
          </x14:cfRule>
          <x14:cfRule type="expression" priority="6" id="{00000000-000E-0000-0800-000006000000}">
            <xm:f>AND(G2&lt;&gt;"", IFERROR(INDEX('Recommendations'!$G$2:$G$113, MATCH(G2,'Recommendations'!$A$2:$A$113,0))="N/A",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Apple macOS 12 (Monterey) Security Technical Implementation Guide - SHGIR</dc:title>
  <dc:subject>Generated on: 2026-06-08 14:32:21</dc:subject>
  <dc:creator>Anicet Fopa Tchoffo</dc:creator>
  <cp:keywords>Baseline;Hardening;DISA;STIG</cp:keywords>
  <dc:description>Baseline Developed By: Apple and Defense Information Systems Agency (DISA) for the US DoD</dc:description>
  <cp:lastModifiedBy>Anicet Fopa Tchoffo</cp:lastModifiedBy>
  <dcterms:modified xsi:type="dcterms:W3CDTF">2026-06-08T13:32:30Z</dcterms:modified>
  <cp:category>DISA-STIG</cp:category>
  <cp:contentStatus>Draft</cp:contentStatus>
</cp:coreProperties>
</file>