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56576762F002510BCA4E05014CD96FB4F8312B49" xr6:coauthVersionLast="47" xr6:coauthVersionMax="47" xr10:uidLastSave="{D7763A75-CAC5-45C3-9258-509CF348BB2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F112" i="3" s="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F70" i="3" s="1"/>
  <c r="D70" i="3"/>
  <c r="C70" i="3"/>
  <c r="U123" i="3" s="1"/>
  <c r="F69" i="3"/>
  <c r="T155"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F31" i="3" s="1"/>
  <c r="C31" i="3"/>
  <c r="E30" i="3"/>
  <c r="D30" i="3"/>
  <c r="F30" i="3" s="1"/>
  <c r="C30" i="3"/>
  <c r="E29" i="3"/>
  <c r="D29" i="3"/>
  <c r="C29" i="3"/>
  <c r="F29" i="3" s="1"/>
  <c r="E16" i="3"/>
  <c r="D16" i="3"/>
  <c r="C16" i="3"/>
  <c r="F16" i="3" s="1"/>
  <c r="C9" i="3"/>
  <c r="D9" i="3" s="1"/>
  <c r="C8" i="3"/>
  <c r="D8" i="3" s="1"/>
  <c r="E38" i="3" l="1"/>
  <c r="D38" i="3"/>
  <c r="C38" i="3"/>
  <c r="E59" i="3"/>
  <c r="D59" i="3"/>
  <c r="C59" i="3"/>
  <c r="E81" i="3"/>
  <c r="D81" i="3"/>
  <c r="C81" i="3"/>
  <c r="E60" i="3"/>
  <c r="D60" i="3"/>
  <c r="C60" i="3"/>
  <c r="E97" i="3"/>
  <c r="D97" i="3"/>
  <c r="C97" i="3"/>
  <c r="E98" i="3"/>
  <c r="D98" i="3"/>
  <c r="C98" i="3"/>
  <c r="E39" i="3"/>
  <c r="D39" i="3"/>
  <c r="C39" i="3"/>
  <c r="G112" i="3"/>
  <c r="E58" i="3"/>
  <c r="D58" i="3"/>
  <c r="C58" i="3"/>
  <c r="E41" i="3"/>
  <c r="C41" i="3"/>
  <c r="D41" i="3"/>
  <c r="E99" i="3"/>
  <c r="D99" i="3"/>
  <c r="C99" i="3"/>
  <c r="E42" i="3"/>
  <c r="D42" i="3"/>
  <c r="C42" i="3"/>
  <c r="E100" i="3"/>
  <c r="D100" i="3"/>
  <c r="C100" i="3"/>
  <c r="V155" i="3"/>
  <c r="V150" i="3"/>
  <c r="V145" i="3"/>
  <c r="V140" i="3"/>
  <c r="V135" i="3"/>
  <c r="V130" i="3"/>
  <c r="V125" i="3"/>
  <c r="V154" i="3"/>
  <c r="V149" i="3"/>
  <c r="V144" i="3"/>
  <c r="V139" i="3"/>
  <c r="V134" i="3"/>
  <c r="V129" i="3"/>
  <c r="V153" i="3"/>
  <c r="V148" i="3"/>
  <c r="V143" i="3"/>
  <c r="V138" i="3"/>
  <c r="V133" i="3"/>
  <c r="V128" i="3"/>
  <c r="V152" i="3"/>
  <c r="V147" i="3"/>
  <c r="V142" i="3"/>
  <c r="V137" i="3"/>
  <c r="V132" i="3"/>
  <c r="V127" i="3"/>
  <c r="E78" i="3"/>
  <c r="D78" i="3"/>
  <c r="C78" i="3"/>
  <c r="V151" i="3"/>
  <c r="V146" i="3"/>
  <c r="V141" i="3"/>
  <c r="V136" i="3"/>
  <c r="V131" i="3"/>
  <c r="V126" i="3"/>
  <c r="E43" i="3"/>
  <c r="D43" i="3"/>
  <c r="C43" i="3"/>
  <c r="D40" i="3"/>
  <c r="E40" i="3"/>
  <c r="C40" i="3"/>
  <c r="R151" i="3"/>
  <c r="R146" i="3"/>
  <c r="R141" i="3"/>
  <c r="R136" i="3"/>
  <c r="R131" i="3"/>
  <c r="R126" i="3"/>
  <c r="E20" i="3"/>
  <c r="D20" i="3"/>
  <c r="C20"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C77" i="3"/>
  <c r="T126" i="3"/>
  <c r="T131" i="3"/>
  <c r="T136" i="3"/>
  <c r="T141" i="3"/>
  <c r="T146" i="3"/>
  <c r="T151" i="3"/>
  <c r="D77" i="3"/>
  <c r="E77" i="3"/>
  <c r="T127" i="3"/>
  <c r="T132" i="3"/>
  <c r="T137" i="3"/>
  <c r="T142" i="3"/>
  <c r="T147" i="3"/>
  <c r="T152" i="3"/>
  <c r="C7" i="3"/>
  <c r="D7" i="3" s="1"/>
  <c r="T128" i="3"/>
  <c r="T133" i="3"/>
  <c r="T138" i="3"/>
  <c r="T143" i="3"/>
  <c r="T148" i="3"/>
  <c r="T153" i="3"/>
  <c r="C80" i="3"/>
  <c r="D80" i="3"/>
  <c r="F71" i="3"/>
  <c r="Q123" i="3"/>
  <c r="T129" i="3"/>
  <c r="T134" i="3"/>
  <c r="T139" i="3"/>
  <c r="T144" i="3"/>
  <c r="T149" i="3"/>
  <c r="T154" i="3"/>
  <c r="T125" i="3"/>
  <c r="T130" i="3"/>
  <c r="T135" i="3"/>
  <c r="T140" i="3"/>
  <c r="T145" i="3"/>
  <c r="T150" i="3"/>
  <c r="X155" i="3" l="1"/>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Apple iOS/iPadOS 18 must allow the administrator (MDM) to perform the following management function: enable/disable VPN protection across the device and [selection: on a per-app basis, on a per-group of applications processes basis].</t>
        </r>
      </text>
    </comment>
    <comment ref="K3" authorId="0" shapeId="0" xr:uid="{00000000-0006-0000-0400-000003000000}">
      <text>
        <r>
          <rPr>
            <sz val="11"/>
            <rFont val="Calibri"/>
          </rPr>
          <t>Apple iOS/iPadOS 18 must implement the management setting: approved Apple Watches must be managed by an MDM.</t>
        </r>
      </text>
    </comment>
    <comment ref="L3" authorId="0" shapeId="0" xr:uid="{00000000-0006-0000-0400-000002000000}">
      <text>
        <r>
          <rPr>
            <sz val="11"/>
            <rFont val="Calibri"/>
          </rPr>
          <t>The Apple iOS/iPadOS 18 must be supervised by the MDM.</t>
        </r>
      </text>
    </comment>
    <comment ref="J10" authorId="0" shapeId="0" xr:uid="{00000000-0006-0000-0400-000004000000}">
      <text>
        <r>
          <rPr>
            <sz val="11"/>
            <rFont val="Calibri"/>
          </rPr>
          <t>iPhone and iPad must have the latest available iOS/iPadOS operating system installed.</t>
        </r>
      </text>
    </comment>
    <comment ref="K10" authorId="0" shapeId="0" xr:uid="{00000000-0006-0000-0400-000005000000}">
      <text>
        <r>
          <rPr>
            <sz val="11"/>
            <rFont val="Calibri"/>
          </rPr>
          <t>Apple iOS/iPadOS 18 must disable the download of iOS/iPadOS beta updates.</t>
        </r>
      </text>
    </comment>
    <comment ref="J11" authorId="0" shapeId="0" xr:uid="{00000000-0006-0000-0400-000006000000}">
      <text>
        <r>
          <rPr>
            <sz val="11"/>
            <rFont val="Calibri"/>
          </rPr>
          <t>DOD Apple iOS/iPadOS 18 devices must have a Mobile Threat Detection (MTD) app installed.</t>
        </r>
      </text>
    </comment>
    <comment ref="J13" authorId="0" shapeId="0" xr:uid="{00000000-0006-0000-0400-000007000000}">
      <text>
        <r>
          <rPr>
            <sz val="11"/>
            <rFont val="Calibri"/>
          </rPr>
          <t>Apple iOS/iPadOS 18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B000000}">
      <text>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text>
    </comment>
    <comment ref="L13" authorId="0" shapeId="0" xr:uid="{00000000-0006-0000-0400-00000C000000}">
      <text>
        <r>
          <rPr>
            <sz val="11"/>
            <rFont val="Calibri"/>
          </rPr>
          <t>A managed photo app must be used to take and store work-related photos.</t>
        </r>
      </text>
    </comment>
    <comment ref="M13" authorId="0" shapeId="0" xr:uid="{00000000-0006-0000-0400-000008000000}">
      <text>
        <r>
          <rPr>
            <sz val="11"/>
            <rFont val="Calibri"/>
          </rPr>
          <t>Apple iOS/iPadOS 18 must disable the installation of alternative marketplace apps.</t>
        </r>
      </text>
    </comment>
    <comment ref="N13" authorId="0" shapeId="0" xr:uid="{00000000-0006-0000-0400-000009000000}">
      <text>
        <r>
          <rPr>
            <sz val="11"/>
            <rFont val="Calibri"/>
          </rPr>
          <t>Apple iOS/iPadOS 18 must disable app installation from a website.</t>
        </r>
      </text>
    </comment>
    <comment ref="O13" authorId="0" shapeId="0" xr:uid="{00000000-0006-0000-0400-00000A000000}">
      <text>
        <r>
          <rPr>
            <sz val="11"/>
            <rFont val="Calibri"/>
          </rPr>
          <t>Apple iOS/iPadOS 18 must disable automatic downloads of apps purchased on other Apple devices.</t>
        </r>
      </text>
    </comment>
    <comment ref="J19" authorId="0" shapeId="0" xr:uid="{00000000-0006-0000-0400-00000D000000}">
      <text>
        <r>
          <rPr>
            <sz val="11"/>
            <rFont val="Calibri"/>
          </rPr>
          <t>Apple iOS/iPadOS 18 must not allow non-DOD applications to access DOD data.</t>
        </r>
      </text>
    </comment>
    <comment ref="J22" authorId="0" shapeId="0" xr:uid="{00000000-0006-0000-0400-00000E000000}">
      <text>
        <r>
          <rPr>
            <sz val="11"/>
            <rFont val="Calibri"/>
          </rPr>
          <t>Apple iOS/iPadOS 18 must require a valid password be successfully entered before the mobile device data is unencrypted.</t>
        </r>
      </text>
    </comment>
    <comment ref="J26" authorId="0" shapeId="0" xr:uid="{00000000-0006-0000-0400-00000F000000}">
      <text>
        <r>
          <rPr>
            <sz val="11"/>
            <rFont val="Calibri"/>
          </rPr>
          <t>Apple iOS/iPadOS 18 must implement the management setting: use SSL for Exchange ActiveSync.</t>
        </r>
      </text>
    </comment>
    <comment ref="K26" authorId="0" shapeId="0" xr:uid="{00000000-0006-0000-0400-000010000000}">
      <text>
        <r>
          <rPr>
            <sz val="11"/>
            <rFont val="Calibri"/>
          </rPr>
          <t>Apple iOS/iPadOS 18 must enable AirPrint feature: Disallow AirPrint to destinations with untrusted certificates.</t>
        </r>
      </text>
    </comment>
    <comment ref="J27" authorId="0" shapeId="0" xr:uid="{00000000-0006-0000-0400-000011000000}">
      <text>
        <r>
          <rPr>
            <sz val="11"/>
            <rFont val="Calibri"/>
          </rPr>
          <t>Apple iOS/iPadOS 18 must not allow backup to remote systems (iCloud).</t>
        </r>
      </text>
    </comment>
    <comment ref="K27" authorId="0" shapeId="0" xr:uid="{00000000-0006-0000-0400-000015000000}">
      <text>
        <r>
          <rPr>
            <sz val="11"/>
            <rFont val="Calibri"/>
          </rPr>
          <t>Apple iOS/iPadOS 18 must not allow backup to remote systems (iCloud document and data synchronization).</t>
        </r>
      </text>
    </comment>
    <comment ref="L27" authorId="0" shapeId="0" xr:uid="{00000000-0006-0000-0400-000016000000}">
      <text>
        <r>
          <rPr>
            <sz val="11"/>
            <rFont val="Calibri"/>
          </rPr>
          <t>Apple iOS/iPadOS 18 must not allow backup to remote systems (iCloud Keychain).</t>
        </r>
      </text>
    </comment>
    <comment ref="M27" authorId="0" shapeId="0" xr:uid="{00000000-0006-0000-0400-000017000000}">
      <text>
        <r>
          <rPr>
            <sz val="11"/>
            <rFont val="Calibri"/>
          </rPr>
          <t>Apple iOS/iPadOS 18 must not allow backup to remote systems (Cloud Photo Library).</t>
        </r>
      </text>
    </comment>
    <comment ref="N27" authorId="0" shapeId="0" xr:uid="{00000000-0006-0000-0400-000018000000}">
      <text>
        <r>
          <rPr>
            <sz val="11"/>
            <rFont val="Calibri"/>
          </rPr>
          <t>Apple iOS/iPadOS 18 must not allow backup to remote systems (iCloud Photo Sharing, also known as Shared Stream or Shared Photo Stream).</t>
        </r>
      </text>
    </comment>
    <comment ref="O27" authorId="0" shapeId="0" xr:uid="{00000000-0006-0000-0400-000019000000}">
      <text>
        <r>
          <rPr>
            <sz val="11"/>
            <rFont val="Calibri"/>
          </rPr>
          <t>Apple iOS/iPadOS 18 must not allow backup to remote systems (managed applications data stored in iCloud).</t>
        </r>
      </text>
    </comment>
    <comment ref="P27" authorId="0" shapeId="0" xr:uid="{00000000-0006-0000-0400-000012000000}">
      <text>
        <r>
          <rPr>
            <sz val="11"/>
            <rFont val="Calibri"/>
          </rPr>
          <t>Apple iOS/iPadOS 18 must not allow backup to remote systems (enterprise books).</t>
        </r>
      </text>
    </comment>
    <comment ref="Q27" authorId="0" shapeId="0" xr:uid="{00000000-0006-0000-0400-000013000000}">
      <text>
        <r>
          <rPr>
            <sz val="11"/>
            <rFont val="Calibri"/>
          </rPr>
          <t>Apple iOS/iPadOS 18 must be configured to not allow backup of [all applications, configuration data] to locally connected systems.</t>
        </r>
      </text>
    </comment>
    <comment ref="R27" authorId="0" shapeId="0" xr:uid="{00000000-0006-0000-0400-000014000000}">
      <text>
        <r>
          <rPr>
            <sz val="11"/>
            <rFont val="Calibri"/>
          </rPr>
          <t>Apple iOS/iPadOS 18 must implement the management setting: encrypt backups/Encrypt local backup.</t>
        </r>
      </text>
    </comment>
    <comment ref="J32" authorId="0" shapeId="0" xr:uid="{00000000-0006-0000-0400-00001A000000}">
      <text>
        <r>
          <rPr>
            <sz val="11"/>
            <rFont val="Calibri"/>
          </rPr>
          <t>Apple iOS/iPadOS 18 must be configured to display the DOD advisory warning message at startup or each time the user unlocks the device.</t>
        </r>
      </text>
    </comment>
    <comment ref="K32" authorId="0" shapeId="0" xr:uid="{00000000-0006-0000-0400-00001B000000}">
      <text>
        <r>
          <rPr>
            <sz val="11"/>
            <rFont val="Calibri"/>
          </rPr>
          <t>Apple iOS must implement the management setting: not allow a user to remove Apple iOS configuration profiles that enforce DOD security requirements.</t>
        </r>
      </text>
    </comment>
    <comment ref="J34" authorId="0" shapeId="0" xr:uid="{00000000-0006-0000-0400-00001C000000}">
      <text>
        <r>
          <rPr>
            <sz val="11"/>
            <rFont val="Calibri"/>
          </rPr>
          <t>Apple iOS/iPadOS 18 must be configured to lock the display after 15 minutes (or less) of inactivity.</t>
        </r>
      </text>
    </comment>
    <comment ref="K34" authorId="0" shapeId="0" xr:uid="{00000000-0006-0000-0400-00001D000000}">
      <text>
        <r>
          <rPr>
            <sz val="11"/>
            <rFont val="Calibri"/>
          </rPr>
          <t>Apple iOS/iPadOS 18 must be configured to not allow more than 10 consecutive failed authentication attempts.</t>
        </r>
      </text>
    </comment>
    <comment ref="L34" authorId="0" shapeId="0" xr:uid="{00000000-0006-0000-0400-00001E000000}">
      <text>
        <r>
          <rPr>
            <sz val="11"/>
            <rFont val="Calibri"/>
          </rPr>
          <t>Apple iOS/iPadOS 18 must not include applications with the following characteristics: access to Siri when the device is locked.</t>
        </r>
      </text>
    </comment>
    <comment ref="M34" authorId="0" shapeId="0" xr:uid="{00000000-0006-0000-0400-00001F000000}">
      <text>
        <r>
          <rPr>
            <sz val="11"/>
            <rFont val="Calibri"/>
          </rPr>
          <t>Apple iOS/iPadOS 18 must be configured to not display notifications when the device is locked.</t>
        </r>
      </text>
    </comment>
    <comment ref="N34" authorId="0" shapeId="0" xr:uid="{00000000-0006-0000-0400-000020000000}">
      <text>
        <r>
          <rPr>
            <sz val="11"/>
            <rFont val="Calibri"/>
          </rPr>
          <t>Apple iOS/iPadOS 18 must not display notifications (calendar information) when the device is locked.</t>
        </r>
      </text>
    </comment>
    <comment ref="O34" authorId="0" shapeId="0" xr:uid="{00000000-0006-0000-0400-000021000000}">
      <text>
        <r>
          <rPr>
            <sz val="11"/>
            <rFont val="Calibri"/>
          </rPr>
          <t>Apple iOS/iPadOS 18 must implement the management setting: require the user to enter a password when connecting to an AirPlay-enabled device.</t>
        </r>
      </text>
    </comment>
    <comment ref="P34" authorId="0" shapeId="0" xr:uid="{00000000-0006-0000-0400-000022000000}">
      <text>
        <r>
          <rPr>
            <sz val="11"/>
            <rFont val="Calibri"/>
          </rPr>
          <t>Apple iOS/iPadOS 18 must implement the management setting: force Apple Watch wrist detection.</t>
        </r>
      </text>
    </comment>
    <comment ref="Q34" authorId="0" shapeId="0" xr:uid="{00000000-0006-0000-0400-000023000000}">
      <text>
        <r>
          <rPr>
            <sz val="11"/>
            <rFont val="Calibri"/>
          </rPr>
          <t xml:space="preserve">Apple iOS/iPadOS 18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J37" authorId="0" shapeId="0" xr:uid="{00000000-0006-0000-0400-000024000000}">
      <text>
        <r>
          <rPr>
            <sz val="11"/>
            <rFont val="Calibri"/>
          </rPr>
          <t>Apple iOS/iPadOS 18 must implement the management setting: enable USB Restricted Mode.</t>
        </r>
      </text>
    </comment>
    <comment ref="K37" authorId="0" shapeId="0" xr:uid="{00000000-0006-0000-0400-000025000000}">
      <text>
        <r>
          <rPr>
            <sz val="11"/>
            <rFont val="Calibri"/>
          </rPr>
          <t xml:space="preserve">Apple iOS/iPadOS 18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J41" authorId="0" shapeId="0" xr:uid="{00000000-0006-0000-0400-000026000000}">
      <text>
        <r>
          <rPr>
            <sz val="11"/>
            <rFont val="Calibri"/>
          </rPr>
          <t>Apple iOS/iPadOS 18 must be configured to lock the display after 15 minutes (or less) of inactivity.</t>
        </r>
      </text>
    </comment>
    <comment ref="J42" authorId="0" shapeId="0" xr:uid="{00000000-0006-0000-0400-000027000000}">
      <text>
        <r>
          <rPr>
            <sz val="11"/>
            <rFont val="Calibri"/>
          </rPr>
          <t>Apple iOS/iPadOS 18 must be configured to [selection: wipe protected data, wipe sensitive data] upon unenrollment from MDM.</t>
        </r>
      </text>
    </comment>
    <comment ref="K42" authorId="0" shapeId="0" xr:uid="{00000000-0006-0000-0400-000028000000}">
      <text>
        <r>
          <rPr>
            <sz val="11"/>
            <rFont val="Calibri"/>
          </rPr>
          <t>Apple iOS/iPadOS 18 must be configured to [selection: remove Enterprise applications, remove all noncore applications (any nonfactory-installed application)] upon unenrollment from MDM.</t>
        </r>
      </text>
    </comment>
    <comment ref="L42" authorId="0" shapeId="0" xr:uid="{00000000-0006-0000-0400-000029000000}">
      <text>
        <r>
          <rPr>
            <sz val="11"/>
            <rFont val="Calibri"/>
          </rPr>
          <t>Apple iOS/iPadOS 18 must delete eSIM content when the device is erased.</t>
        </r>
      </text>
    </comment>
    <comment ref="M42" authorId="0" shapeId="0" xr:uid="{00000000-0006-0000-0400-00002A000000}">
      <text>
        <r>
          <rPr>
            <sz val="11"/>
            <rFont val="Calibri"/>
          </rPr>
          <t>Apple iOS/iPadOS 18 must disable the ability of the user to wipe the device.</t>
        </r>
      </text>
    </comment>
    <comment ref="J46" authorId="0" shapeId="0" xr:uid="{00000000-0006-0000-0400-00002B000000}">
      <text>
        <r>
          <rPr>
            <sz val="11"/>
            <rFont val="Calibri"/>
          </rPr>
          <t>Apple iOS/iPadOS 18 must be configured to enforce a minimum password length of six characters.</t>
        </r>
      </text>
    </comment>
    <comment ref="K46" authorId="0" shapeId="0" xr:uid="{00000000-0006-0000-0400-00002C000000}">
      <text>
        <r>
          <rPr>
            <sz val="11"/>
            <rFont val="Calibri"/>
          </rPr>
          <t>Apple iOS/iPadOS 18 must be configured to not allow passwords that include more than four repeating or sequential characters.</t>
        </r>
      </text>
    </comment>
    <comment ref="L46" authorId="0" shapeId="0" xr:uid="{00000000-0006-0000-0400-00002D000000}">
      <text>
        <r>
          <rPr>
            <sz val="11"/>
            <rFont val="Calibri"/>
          </rPr>
          <t>Apple iOS/iPadOS 18 must be configured to enforce a passcode reuse prohibition of at least two generations.</t>
        </r>
      </text>
    </comment>
    <comment ref="J47" authorId="0" shapeId="0" xr:uid="{00000000-0006-0000-0400-00002E000000}">
      <text>
        <r>
          <rPr>
            <sz val="11"/>
            <rFont val="Calibri"/>
          </rPr>
          <t>Apple iOS/iPadOS 18 must implement the management setting: not allow automatic completion of Safari browser passcodes.</t>
        </r>
      </text>
    </comment>
    <comment ref="K47" authorId="0" shapeId="0" xr:uid="{00000000-0006-0000-0400-00002F000000}">
      <text>
        <r>
          <rPr>
            <sz val="11"/>
            <rFont val="Calibri"/>
          </rPr>
          <t xml:space="preserve">Apple iOS/iPadOS 18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L47" authorId="0" shapeId="0" xr:uid="{00000000-0006-0000-0400-000030000000}">
      <text>
        <r>
          <rPr>
            <sz val="11"/>
            <rFont val="Calibri"/>
          </rPr>
          <t>Apple iOS/iPadOS 18 must disable password proximity requests.</t>
        </r>
      </text>
    </comment>
    <comment ref="M47" authorId="0" shapeId="0" xr:uid="{00000000-0006-0000-0400-000031000000}">
      <text>
        <r>
          <rPr>
            <sz val="11"/>
            <rFont val="Calibri"/>
          </rPr>
          <t>Apple iOS/iPadOS 18 must disable password sharing.</t>
        </r>
      </text>
    </comment>
    <comment ref="N47" authorId="0" shapeId="0" xr:uid="{00000000-0006-0000-0400-000032000000}">
      <text>
        <r>
          <rPr>
            <sz val="11"/>
            <rFont val="Calibri"/>
          </rPr>
          <t>Apple iOS/iPadOS 18 must disable AirPrint: Allow storage of AirPrint credentials in Keychain.</t>
        </r>
      </text>
    </comment>
    <comment ref="J63" authorId="0" shapeId="0" xr:uid="{00000000-0006-0000-0400-000033000000}">
      <text>
        <r>
          <rPr>
            <sz val="11"/>
            <rFont val="Calibri"/>
          </rPr>
          <t>iPhone and iPad must have the latest available iOS/iPadOS operating system installed.</t>
        </r>
      </text>
    </comment>
    <comment ref="K63" authorId="0" shapeId="0" xr:uid="{00000000-0006-0000-0400-000034000000}">
      <text>
        <r>
          <rPr>
            <sz val="11"/>
            <rFont val="Calibri"/>
          </rPr>
          <t>Apple iOS/iPadOS 18 must disable the download of iOS/iPadOS beta updates.</t>
        </r>
      </text>
    </comment>
    <comment ref="J100" authorId="0" shapeId="0" xr:uid="{00000000-0006-0000-0400-000035000000}">
      <text>
        <r>
          <rPr>
            <sz val="11"/>
            <rFont val="Calibri"/>
          </rPr>
          <t>Apple iOS/iPadOS 18 must implement the management setting: encrypt backups/Encrypt local backup.</t>
        </r>
      </text>
    </comment>
    <comment ref="J133" authorId="0" shapeId="0" xr:uid="{00000000-0006-0000-0400-000036000000}">
      <text>
        <r>
          <rPr>
            <sz val="11"/>
            <rFont val="Calibri"/>
          </rPr>
          <t>Apple iOS/iPadOS 18 users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Apple iOS/iPadOS 18 must be configured to lock the display after 15 minutes (or less) of inactivity.</t>
        </r>
      </text>
    </comment>
    <comment ref="I2" authorId="0" shapeId="0" xr:uid="{00000000-0006-0000-0500-000005000000}">
      <text>
        <r>
          <rPr>
            <sz val="11"/>
            <rFont val="Calibri"/>
          </rPr>
          <t>Apple iOS/iPadOS 18 must be configured to not allow more than 10 consecutive failed authentication attempts.</t>
        </r>
      </text>
    </comment>
    <comment ref="J2" authorId="0" shapeId="0" xr:uid="{00000000-0006-0000-0500-000002000000}">
      <text>
        <r>
          <rPr>
            <sz val="11"/>
            <rFont val="Calibri"/>
          </rPr>
          <t>Apple iOS/iPadOS 18 must implement the management setting: require the user to enter a password when connecting to an AirPlay-enabled device.</t>
        </r>
      </text>
    </comment>
    <comment ref="K2" authorId="0" shapeId="0" xr:uid="{00000000-0006-0000-0500-000003000000}">
      <text>
        <r>
          <rPr>
            <sz val="11"/>
            <rFont val="Calibri"/>
          </rPr>
          <t>Apple iOS/iPadOS 18 must implement the management setting: force Apple Watch wrist detection.</t>
        </r>
      </text>
    </comment>
    <comment ref="L2" authorId="0" shapeId="0" xr:uid="{00000000-0006-0000-0500-000004000000}">
      <text>
        <r>
          <rPr>
            <sz val="11"/>
            <rFont val="Calibri"/>
          </rPr>
          <t xml:space="preserve">Apple iOS/iPadOS 18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H4" authorId="0" shapeId="0" xr:uid="{00000000-0006-0000-0500-000006000000}">
      <text>
        <r>
          <rPr>
            <sz val="11"/>
            <rFont val="Calibri"/>
          </rPr>
          <t>DOD Apple iOS/iPadOS 18 devices must have a Mobile Threat Detection (MTD) app installed.</t>
        </r>
      </text>
    </comment>
    <comment ref="H11" authorId="0" shapeId="0" xr:uid="{00000000-0006-0000-0500-000007000000}">
      <text>
        <r>
          <rPr>
            <sz val="11"/>
            <rFont val="Calibri"/>
          </rPr>
          <t>Apple iOS/iPadOS 18 must implement the management setting: not allow automatic completion of Safari browser passcodes.</t>
        </r>
      </text>
    </comment>
    <comment ref="I11" authorId="0" shapeId="0" xr:uid="{00000000-0006-0000-0500-000008000000}">
      <text>
        <r>
          <rPr>
            <sz val="11"/>
            <rFont val="Calibri"/>
          </rPr>
          <t xml:space="preserve">Apple iOS/iPadOS 18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J11" authorId="0" shapeId="0" xr:uid="{00000000-0006-0000-0500-000009000000}">
      <text>
        <r>
          <rPr>
            <sz val="11"/>
            <rFont val="Calibri"/>
          </rPr>
          <t>Apple iOS/iPadOS 18 must disable password proximity requests.</t>
        </r>
      </text>
    </comment>
    <comment ref="K11" authorId="0" shapeId="0" xr:uid="{00000000-0006-0000-0500-00000A000000}">
      <text>
        <r>
          <rPr>
            <sz val="11"/>
            <rFont val="Calibri"/>
          </rPr>
          <t>Apple iOS/iPadOS 18 must disable password sharing.</t>
        </r>
      </text>
    </comment>
    <comment ref="L11" authorId="0" shapeId="0" xr:uid="{00000000-0006-0000-0500-00000B000000}">
      <text>
        <r>
          <rPr>
            <sz val="11"/>
            <rFont val="Calibri"/>
          </rPr>
          <t>Apple iOS/iPadOS 18 must disable AirPrint: Allow storage of AirPrint credentials in Keychain.</t>
        </r>
      </text>
    </comment>
    <comment ref="H13" authorId="0" shapeId="0" xr:uid="{00000000-0006-0000-0500-00000C000000}">
      <text>
        <r>
          <rPr>
            <sz val="11"/>
            <rFont val="Calibri"/>
          </rPr>
          <t>Apple iOS/iPadOS 18 must not allow backup to remote systems (iCloud).</t>
        </r>
      </text>
    </comment>
    <comment ref="I13" authorId="0" shapeId="0" xr:uid="{00000000-0006-0000-0500-00001E000000}">
      <text>
        <r>
          <rPr>
            <sz val="11"/>
            <rFont val="Calibri"/>
          </rPr>
          <t>Apple iOS/iPadOS 18 must not allow backup to remote systems (iCloud document and data synchronization).</t>
        </r>
      </text>
    </comment>
    <comment ref="J13" authorId="0" shapeId="0" xr:uid="{00000000-0006-0000-0500-00001F000000}">
      <text>
        <r>
          <rPr>
            <sz val="11"/>
            <rFont val="Calibri"/>
          </rPr>
          <t>Apple iOS/iPadOS 18 must not allow backup to remote systems (iCloud Keychain).</t>
        </r>
      </text>
    </comment>
    <comment ref="K13" authorId="0" shapeId="0" xr:uid="{00000000-0006-0000-0500-000020000000}">
      <text>
        <r>
          <rPr>
            <sz val="11"/>
            <rFont val="Calibri"/>
          </rPr>
          <t>Apple iOS/iPadOS 18 must not allow backup to remote systems (Cloud Photo Library).</t>
        </r>
      </text>
    </comment>
    <comment ref="L13" authorId="0" shapeId="0" xr:uid="{00000000-0006-0000-0500-000021000000}">
      <text>
        <r>
          <rPr>
            <sz val="11"/>
            <rFont val="Calibri"/>
          </rPr>
          <t>Apple iOS/iPadOS 18 must not allow backup to remote systems (iCloud Photo Sharing, also known as Shared Stream or Shared Photo Stream).</t>
        </r>
      </text>
    </comment>
    <comment ref="M13" authorId="0" shapeId="0" xr:uid="{00000000-0006-0000-0500-00000D000000}">
      <text>
        <r>
          <rPr>
            <sz val="11"/>
            <rFont val="Calibri"/>
          </rPr>
          <t>Apple iOS/iPadOS 18 must not allow backup to remote systems (managed applications data stored in iCloud).</t>
        </r>
      </text>
    </comment>
    <comment ref="N13" authorId="0" shapeId="0" xr:uid="{00000000-0006-0000-0500-00000E000000}">
      <text>
        <r>
          <rPr>
            <sz val="11"/>
            <rFont val="Calibri"/>
          </rPr>
          <t>Apple iOS/iPadOS 18 must not allow backup to remote systems (enterprise books).</t>
        </r>
      </text>
    </comment>
    <comment ref="O13" authorId="0" shapeId="0" xr:uid="{00000000-0006-0000-0500-00000F000000}">
      <text>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text>
    </comment>
    <comment ref="P13" authorId="0" shapeId="0" xr:uid="{00000000-0006-0000-0500-000010000000}">
      <text>
        <r>
          <rPr>
            <sz val="11"/>
            <rFont val="Calibri"/>
          </rPr>
          <t>Apple iOS/iPadOS 18 must be configured to not allow backup of [all applications, configuration data] to locally connected systems.</t>
        </r>
      </text>
    </comment>
    <comment ref="Q13" authorId="0" shapeId="0" xr:uid="{00000000-0006-0000-0500-000011000000}">
      <text>
        <r>
          <rPr>
            <sz val="11"/>
            <rFont val="Calibri"/>
          </rPr>
          <t>Apple iOS/iPadOS 18 must be configured to [selection: wipe protected data, wipe sensitive data] upon unenrollment from MDM.</t>
        </r>
      </text>
    </comment>
    <comment ref="R13" authorId="0" shapeId="0" xr:uid="{00000000-0006-0000-0500-000012000000}">
      <text>
        <r>
          <rPr>
            <sz val="11"/>
            <rFont val="Calibri"/>
          </rPr>
          <t>Apple iOS/iPadOS 18 must be configured to [selection: remove Enterprise applications, remove all noncore applications (any nonfactory-installed application)] upon unenrollment from MDM.</t>
        </r>
      </text>
    </comment>
    <comment ref="S13" authorId="0" shapeId="0" xr:uid="{00000000-0006-0000-0500-000013000000}">
      <text>
        <r>
          <rPr>
            <sz val="11"/>
            <rFont val="Calibri"/>
          </rPr>
          <t>Apple iOS/iPadOS 18 must implement the management setting: disable Allow MailDrop.</t>
        </r>
      </text>
    </comment>
    <comment ref="T13" authorId="0" shapeId="0" xr:uid="{00000000-0006-0000-0500-000014000000}">
      <text>
        <r>
          <rPr>
            <sz val="11"/>
            <rFont val="Calibri"/>
          </rPr>
          <t>Apple iOS/iPadOS 18 must implement the management setting: not share location data through iCloud.</t>
        </r>
      </text>
    </comment>
    <comment ref="U13" authorId="0" shapeId="0" xr:uid="{00000000-0006-0000-0500-000015000000}">
      <text>
        <r>
          <rPr>
            <sz val="11"/>
            <rFont val="Calibri"/>
          </rPr>
          <t>The Apple iOS must be configured to disable automatic transfer of diagnostic data to an external device other than an MDM service with which the device has enrolled.</t>
        </r>
      </text>
    </comment>
    <comment ref="V13" authorId="0" shapeId="0" xr:uid="{00000000-0006-0000-0500-000016000000}">
      <text>
        <r>
          <rPr>
            <sz val="11"/>
            <rFont val="Calibri"/>
          </rPr>
          <t>Apple iOS/iPadOS 18 must disable connections to Siri servers for the purpose of dictation.</t>
        </r>
      </text>
    </comment>
    <comment ref="W13" authorId="0" shapeId="0" xr:uid="{00000000-0006-0000-0500-000017000000}">
      <text>
        <r>
          <rPr>
            <sz val="11"/>
            <rFont val="Calibri"/>
          </rPr>
          <t>Apple iOS/iPadOS 18 must disable connections to Siri servers for the purpose of translation.</t>
        </r>
      </text>
    </comment>
    <comment ref="X13" authorId="0" shapeId="0" xr:uid="{00000000-0006-0000-0500-000018000000}">
      <text>
        <r>
          <rPr>
            <sz val="11"/>
            <rFont val="Calibri"/>
          </rPr>
          <t>Apple iOS/iPadOS 18 must delete eSIM content when the device is erased.</t>
        </r>
      </text>
    </comment>
    <comment ref="Y13" authorId="0" shapeId="0" xr:uid="{00000000-0006-0000-0500-000019000000}">
      <text>
        <r>
          <rPr>
            <sz val="11"/>
            <rFont val="Calibri"/>
          </rPr>
          <t>Apple iOS/iPadOS 18 must disable ChatGPT and other external AI app connections in Apple Intelligence.</t>
        </r>
      </text>
    </comment>
    <comment ref="Z13" authorId="0" shapeId="0" xr:uid="{00000000-0006-0000-0500-00001A000000}">
      <text>
        <r>
          <rPr>
            <sz val="11"/>
            <rFont val="Calibri"/>
          </rPr>
          <t>Apple iOS/iPadOS 18 must disable the use of voice assistant (Show user-generated content in Siri) unless required to meet Section 508 compliance requirements.</t>
        </r>
      </text>
    </comment>
    <comment ref="AA13" authorId="0" shapeId="0" xr:uid="{00000000-0006-0000-0500-00001B000000}">
      <text>
        <r>
          <rPr>
            <sz val="11"/>
            <rFont val="Calibri"/>
          </rPr>
          <t>Apple iOS/iPadOS 18 must disable the Apple Intelligence feature: Image Wand.</t>
        </r>
      </text>
    </comment>
    <comment ref="AB13" authorId="0" shapeId="0" xr:uid="{00000000-0006-0000-0500-00001C000000}">
      <text>
        <r>
          <rPr>
            <sz val="11"/>
            <rFont val="Calibri"/>
          </rPr>
          <t>Apple iOS/iPadOS 18 must disable the Apple Intelligence feature: Image Generation.</t>
        </r>
      </text>
    </comment>
    <comment ref="AC13" authorId="0" shapeId="0" xr:uid="{00000000-0006-0000-0500-00001D000000}">
      <text>
        <r>
          <rPr>
            <sz val="11"/>
            <rFont val="Calibri"/>
          </rPr>
          <t>Apple iOS/iPadOS 18 must disable the Apple Intelligence feature: generate new Genmoji.</t>
        </r>
      </text>
    </comment>
    <comment ref="H14" authorId="0" shapeId="0" xr:uid="{00000000-0006-0000-0500-000022000000}">
      <text>
        <r>
          <rPr>
            <sz val="11"/>
            <rFont val="Calibri"/>
          </rPr>
          <t>Apple iOS/iPadOS 18 must not include applications with the following characteristics: access to Siri when the device is locked.</t>
        </r>
      </text>
    </comment>
    <comment ref="I14" authorId="0" shapeId="0" xr:uid="{00000000-0006-0000-0500-00002F000000}">
      <text>
        <r>
          <rPr>
            <sz val="11"/>
            <rFont val="Calibri"/>
          </rPr>
          <t>Apple iOS/iPadOS 18 must be configured to not display notifications when the device is locked.</t>
        </r>
      </text>
    </comment>
    <comment ref="J14" authorId="0" shapeId="0" xr:uid="{00000000-0006-0000-0500-000030000000}">
      <text>
        <r>
          <rPr>
            <sz val="11"/>
            <rFont val="Calibri"/>
          </rPr>
          <t>Apple iOS/iPadOS 18 must not display notifications (calendar information) when the device is locked.</t>
        </r>
      </text>
    </comment>
    <comment ref="K14" authorId="0" shapeId="0" xr:uid="{00000000-0006-0000-0500-000031000000}">
      <text>
        <r>
          <rPr>
            <sz val="11"/>
            <rFont val="Calibri"/>
          </rPr>
          <t>Apple iOS/iPadOS 18 must be configured to disable ad hoc wireless client-to-client connection capability.</t>
        </r>
      </text>
    </comment>
    <comment ref="L14" authorId="0" shapeId="0" xr:uid="{00000000-0006-0000-0500-000032000000}">
      <text>
        <r>
          <rPr>
            <sz val="11"/>
            <rFont val="Calibri"/>
          </rPr>
          <t>Apple iOS/iPadOS 18 must implement the management setting: limit Ad Tracking.</t>
        </r>
      </text>
    </comment>
    <comment ref="M14" authorId="0" shapeId="0" xr:uid="{00000000-0006-0000-0500-000033000000}">
      <text>
        <r>
          <rPr>
            <sz val="11"/>
            <rFont val="Calibri"/>
          </rPr>
          <t>Apple iOS/iPadOS 18 must implement the management setting: not allow use of Handoff.</t>
        </r>
      </text>
    </comment>
    <comment ref="N14" authorId="0" shapeId="0" xr:uid="{00000000-0006-0000-0500-000034000000}">
      <text>
        <r>
          <rPr>
            <sz val="11"/>
            <rFont val="Calibri"/>
          </rPr>
          <t>Apple iOS/iPadOS 18 must implement the management setting: not allow use of iPhone widgets on Mac.</t>
        </r>
      </text>
    </comment>
    <comment ref="O14" authorId="0" shapeId="0" xr:uid="{00000000-0006-0000-0500-000035000000}">
      <text>
        <r>
          <rPr>
            <sz val="11"/>
            <rFont val="Calibri"/>
          </rPr>
          <t>Apple iOS/iPadOS 18 must implement the management setting: treat AirDrop as an unmanaged destination.</t>
        </r>
      </text>
    </comment>
    <comment ref="P14" authorId="0" shapeId="0" xr:uid="{00000000-0006-0000-0500-000036000000}">
      <text>
        <r>
          <rPr>
            <sz val="11"/>
            <rFont val="Calibri"/>
          </rPr>
          <t>Apple iOS/iPadOS 18 must implement the management setting: not have any Family Members in Family Sharing.</t>
        </r>
      </text>
    </comment>
    <comment ref="Q14" authorId="0" shapeId="0" xr:uid="{00000000-0006-0000-0500-000037000000}">
      <text>
        <r>
          <rPr>
            <sz val="11"/>
            <rFont val="Calibri"/>
          </rPr>
          <t>Apple iOS/iPadOS 18 must implement the management setting: disable AirDrop.</t>
        </r>
      </text>
    </comment>
    <comment ref="R14" authorId="0" shapeId="0" xr:uid="{00000000-0006-0000-0500-000038000000}">
      <text>
        <r>
          <rPr>
            <sz val="11"/>
            <rFont val="Calibri"/>
          </rPr>
          <t>Apple iOS/iPadOS 18 must implement the management setting: disable paired Apple Watch.</t>
        </r>
      </text>
    </comment>
    <comment ref="S14" authorId="0" shapeId="0" xr:uid="{00000000-0006-0000-0500-000039000000}">
      <text>
        <r>
          <rPr>
            <sz val="11"/>
            <rFont val="Calibri"/>
          </rPr>
          <t xml:space="preserve">Apple iOS/iPadOS 18 must disable </t>
        </r>
        <r>
          <rPr>
            <sz val="11"/>
            <color rgb="FF000000"/>
            <rFont val="Calibri"/>
          </rPr>
          <t>"</t>
        </r>
        <r>
          <rPr>
            <b/>
            <sz val="11"/>
            <color rgb="FF000000"/>
            <rFont val="Calibri"/>
          </rPr>
          <t>Allow setting up new nearby devices</t>
        </r>
        <r>
          <rPr>
            <sz val="11"/>
            <color rgb="FF000000"/>
            <rFont val="Calibri"/>
          </rPr>
          <t>"</t>
        </r>
        <r>
          <rPr>
            <sz val="11"/>
            <color rgb="FF000000"/>
            <rFont val="Calibri"/>
          </rPr>
          <t>.</t>
        </r>
      </text>
    </comment>
    <comment ref="T14" authorId="0" shapeId="0" xr:uid="{00000000-0006-0000-0500-00003A000000}">
      <text>
        <r>
          <rPr>
            <sz val="11"/>
            <rFont val="Calibri"/>
          </rPr>
          <t xml:space="preserve">Apple iOS/iPadOS 18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U14" authorId="0" shapeId="0" xr:uid="{00000000-0006-0000-0500-00003B000000}">
      <text>
        <r>
          <rPr>
            <sz val="11"/>
            <rFont val="Calibri"/>
          </rPr>
          <t>Apple iOS/iPadOS 18 must disable connections to Siri servers for the purpose of dictation.</t>
        </r>
      </text>
    </comment>
    <comment ref="V14" authorId="0" shapeId="0" xr:uid="{00000000-0006-0000-0500-00003C000000}">
      <text>
        <r>
          <rPr>
            <sz val="11"/>
            <rFont val="Calibri"/>
          </rPr>
          <t>Apple iOS/iPadOS 18 must disable connections to Siri servers for the purpose of translation.</t>
        </r>
      </text>
    </comment>
    <comment ref="W14" authorId="0" shapeId="0" xr:uid="{00000000-0006-0000-0500-00003D000000}">
      <text>
        <r>
          <rPr>
            <sz val="11"/>
            <rFont val="Calibri"/>
          </rPr>
          <t>Apple iOS/iPadOS 18 must disable ChatGPT and other external AI app connections in Apple Intelligence.</t>
        </r>
      </text>
    </comment>
    <comment ref="X14" authorId="0" shapeId="0" xr:uid="{00000000-0006-0000-0500-00003E000000}">
      <text>
        <r>
          <rPr>
            <sz val="11"/>
            <rFont val="Calibri"/>
          </rPr>
          <t>Apple iOS/iPadOS 18 must disable the ability to hide apps.</t>
        </r>
      </text>
    </comment>
    <comment ref="Y14" authorId="0" shapeId="0" xr:uid="{00000000-0006-0000-0500-00003F000000}">
      <text>
        <r>
          <rPr>
            <sz val="11"/>
            <rFont val="Calibri"/>
          </rPr>
          <t>Apple iOS/iPadOS 18 must disable recording cell phone calls on the iPhone.</t>
        </r>
      </text>
    </comment>
    <comment ref="Z14" authorId="0" shapeId="0" xr:uid="{00000000-0006-0000-0500-000040000000}">
      <text>
        <r>
          <rPr>
            <sz val="11"/>
            <rFont val="Calibri"/>
          </rPr>
          <t>Apple iOS/iPadOS 18 must disable iPhone Mirroring on Mac.</t>
        </r>
      </text>
    </comment>
    <comment ref="AA14" authorId="0" shapeId="0" xr:uid="{00000000-0006-0000-0500-000041000000}">
      <text>
        <r>
          <rPr>
            <sz val="11"/>
            <rFont val="Calibri"/>
          </rPr>
          <t>DOD Apple iOS/iPadOS 18 devices must disable FaceTime.</t>
        </r>
      </text>
    </comment>
    <comment ref="AB14" authorId="0" shapeId="0" xr:uid="{00000000-0006-0000-0500-000042000000}">
      <text>
        <r>
          <rPr>
            <sz val="11"/>
            <rFont val="Calibri"/>
          </rPr>
          <t>DOD Apple iOS/iPadOS 18 devices must disable eSIM transfers.</t>
        </r>
      </text>
    </comment>
    <comment ref="AC14" authorId="0" shapeId="0" xr:uid="{00000000-0006-0000-0500-000043000000}">
      <text>
        <r>
          <rPr>
            <sz val="11"/>
            <rFont val="Calibri"/>
          </rPr>
          <t>DOD Apple iOS/iPadOS 18 devices must disable screenshots and screen recordings.</t>
        </r>
      </text>
    </comment>
    <comment ref="AD14" authorId="0" shapeId="0" xr:uid="{00000000-0006-0000-0500-000023000000}">
      <text>
        <r>
          <rPr>
            <sz val="11"/>
            <rFont val="Calibri"/>
          </rPr>
          <t>Apple iOS/iPadOS 18 must disable the use of voice assistant (Siri) unless required to meet Section 508 compliance requirements.</t>
        </r>
      </text>
    </comment>
    <comment ref="AE14" authorId="0" shapeId="0" xr:uid="{00000000-0006-0000-0500-000024000000}">
      <text>
        <r>
          <rPr>
            <sz val="11"/>
            <rFont val="Calibri"/>
          </rPr>
          <t>Apple iOS/iPadOS 18 must disable the use of voice assistant (Show user-generated content in Siri) unless required to meet Section 508 compliance requirements.</t>
        </r>
      </text>
    </comment>
    <comment ref="AF14" authorId="0" shapeId="0" xr:uid="{00000000-0006-0000-0500-000025000000}">
      <text>
        <r>
          <rPr>
            <sz val="11"/>
            <rFont val="Calibri"/>
          </rPr>
          <t>Apple iOS/iPadOS 18 must disable the use of voice assistant (Siri suggestions) unless required to meet Section 508 compliance requirements.</t>
        </r>
      </text>
    </comment>
    <comment ref="AG14" authorId="0" shapeId="0" xr:uid="{00000000-0006-0000-0500-000026000000}">
      <text>
        <r>
          <rPr>
            <sz val="11"/>
            <rFont val="Calibri"/>
          </rPr>
          <t>Apple iOS/iPadOS 18 must disable AirPrint.</t>
        </r>
      </text>
    </comment>
    <comment ref="AH14" authorId="0" shapeId="0" xr:uid="{00000000-0006-0000-0500-000027000000}">
      <text>
        <r>
          <rPr>
            <sz val="11"/>
            <rFont val="Calibri"/>
          </rPr>
          <t>Apple iOS/iPadOS 18 must disable AirPrint: Allow discovery of AirPrint printers using iBeacons.</t>
        </r>
      </text>
    </comment>
    <comment ref="AI14" authorId="0" shapeId="0" xr:uid="{00000000-0006-0000-0500-000028000000}">
      <text>
        <r>
          <rPr>
            <sz val="11"/>
            <rFont val="Calibri"/>
          </rPr>
          <t>Apple iOS/iPadOS 18 must disable Allowed Content Ratings (Movies).</t>
        </r>
      </text>
    </comment>
    <comment ref="AJ14" authorId="0" shapeId="0" xr:uid="{00000000-0006-0000-0500-000029000000}">
      <text>
        <r>
          <rPr>
            <sz val="11"/>
            <rFont val="Calibri"/>
          </rPr>
          <t>Apple iOS/iPadOS 18 must disable Allowed Content Ratings (TV Shows).</t>
        </r>
      </text>
    </comment>
    <comment ref="AK14" authorId="0" shapeId="0" xr:uid="{00000000-0006-0000-0500-00002A000000}">
      <text>
        <r>
          <rPr>
            <sz val="11"/>
            <rFont val="Calibri"/>
          </rPr>
          <t>Apple iOS/iPadOS 18 must disable the Apple Intelligence feature: Image Wand.</t>
        </r>
      </text>
    </comment>
    <comment ref="AL14" authorId="0" shapeId="0" xr:uid="{00000000-0006-0000-0500-00002B000000}">
      <text>
        <r>
          <rPr>
            <sz val="11"/>
            <rFont val="Calibri"/>
          </rPr>
          <t>Apple iOS/iPadOS 18 must disable the Apple Intelligence feature: Image Generation.</t>
        </r>
      </text>
    </comment>
    <comment ref="AM14" authorId="0" shapeId="0" xr:uid="{00000000-0006-0000-0500-00002C000000}">
      <text>
        <r>
          <rPr>
            <sz val="11"/>
            <rFont val="Calibri"/>
          </rPr>
          <t>Apple iOS/iPadOS 18 must disable the Apple Intelligence feature: generate new Genmoji.</t>
        </r>
      </text>
    </comment>
    <comment ref="AN14" authorId="0" shapeId="0" xr:uid="{00000000-0006-0000-0500-00002D000000}">
      <text>
        <r>
          <rPr>
            <sz val="11"/>
            <rFont val="Calibri"/>
          </rPr>
          <t>Apple iOS/iPadOS 18 must implement the management setting: disable Camera.</t>
        </r>
      </text>
    </comment>
    <comment ref="AO14" authorId="0" shapeId="0" xr:uid="{00000000-0006-0000-0500-00002E000000}">
      <text>
        <r>
          <rPr>
            <sz val="11"/>
            <rFont val="Calibri"/>
          </rPr>
          <t>Apple iOS/iPadOS 18 must implement the management setting: disable the Bluetooth radio.</t>
        </r>
      </text>
    </comment>
    <comment ref="H16" authorId="0" shapeId="0" xr:uid="{00000000-0006-0000-0500-000044000000}">
      <text>
        <r>
          <rPr>
            <sz val="11"/>
            <rFont val="Calibri"/>
          </rPr>
          <t>Apple iOS/iPadOS 18 must require a valid password be successfully entered before the mobile device data is unencrypted.</t>
        </r>
      </text>
    </comment>
    <comment ref="I16" authorId="0" shapeId="0" xr:uid="{00000000-0006-0000-0500-000045000000}">
      <text>
        <r>
          <rPr>
            <sz val="11"/>
            <rFont val="Calibri"/>
          </rPr>
          <t>Apple iOS/iPadOS 18 must implement the management setting: encrypt backups/Encrypt local backup.</t>
        </r>
      </text>
    </comment>
    <comment ref="J16" authorId="0" shapeId="0" xr:uid="{00000000-0006-0000-0500-000046000000}">
      <text>
        <r>
          <rPr>
            <sz val="11"/>
            <rFont val="Calibri"/>
          </rPr>
          <t>Apple iOS/iPadOS 18 must implement the management setting: not allow messages in an ActiveSync Exchange account to be forwarded or moved to other accounts in the Apple iOS/iPadOS 18 Mail app.</t>
        </r>
      </text>
    </comment>
    <comment ref="H21" authorId="0" shapeId="0" xr:uid="{00000000-0006-0000-0500-000047000000}">
      <text>
        <r>
          <rPr>
            <sz val="11"/>
            <rFont val="Calibri"/>
          </rPr>
          <t>Apple iOS/iPadOS 18 must not allow non-DOD applications to access DOD data.</t>
        </r>
      </text>
    </comment>
    <comment ref="I21" authorId="0" shapeId="0" xr:uid="{00000000-0006-0000-0500-000048000000}">
      <text>
        <r>
          <rPr>
            <sz val="11"/>
            <rFont val="Calibri"/>
          </rPr>
          <t>Apple iOS/iPadOS 18 must not allow managed apps to write contacts to unmanaged contacts accounts.</t>
        </r>
      </text>
    </comment>
    <comment ref="J21" authorId="0" shapeId="0" xr:uid="{00000000-0006-0000-0500-000049000000}">
      <text>
        <r>
          <rPr>
            <sz val="11"/>
            <rFont val="Calibri"/>
          </rPr>
          <t>Apple iOS/iPadOS 18 must not allow unmanaged apps to read contacts from managed contacts accounts.</t>
        </r>
      </text>
    </comment>
    <comment ref="K21" authorId="0" shapeId="0" xr:uid="{00000000-0006-0000-0500-00004A000000}">
      <text>
        <r>
          <rPr>
            <sz val="11"/>
            <rFont val="Calibri"/>
          </rPr>
          <t xml:space="preserve">Apple iOS/iPadOS 18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H22" authorId="0" shapeId="0" xr:uid="{00000000-0006-0000-0500-00004B000000}">
      <text>
        <r>
          <rPr>
            <sz val="11"/>
            <rFont val="Calibri"/>
          </rPr>
          <t>Apple iOS/iPadOS 18 must implement the management setting: enable USB Restricted Mode.</t>
        </r>
      </text>
    </comment>
    <comment ref="I22" authorId="0" shapeId="0" xr:uid="{00000000-0006-0000-0500-00004C000000}">
      <text>
        <r>
          <rPr>
            <sz val="11"/>
            <rFont val="Calibri"/>
          </rPr>
          <t xml:space="preserve">Apple iOS/iPadOS 18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J22" authorId="0" shapeId="0" xr:uid="{00000000-0006-0000-0500-00004D000000}">
      <text>
        <r>
          <rPr>
            <sz val="11"/>
            <rFont val="Calibri"/>
          </rPr>
          <t xml:space="preserve">Apple iOS/iPadOS 18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K22" authorId="0" shapeId="0" xr:uid="{00000000-0006-0000-0500-00004E000000}">
      <text>
        <r>
          <rPr>
            <sz val="11"/>
            <rFont val="Calibri"/>
          </rPr>
          <t>Apple iOS/iPadOS 18 must disable pairing with a host Mac or PC.</t>
        </r>
      </text>
    </comment>
    <comment ref="H23" authorId="0" shapeId="0" xr:uid="{00000000-0006-0000-0500-00004F000000}">
      <text>
        <r>
          <rPr>
            <sz val="11"/>
            <rFont val="Calibri"/>
          </rPr>
          <t>Apple iOS/iPadOS 18 must be configured to enforce an application installation policy by specifying one or more authorized application repositories, including [selection: DOD-approved commercial app repository, MDM server, mobile application store].</t>
        </r>
      </text>
    </comment>
    <comment ref="I23" authorId="0" shapeId="0" xr:uid="{00000000-0006-0000-0500-000050000000}">
      <text>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text>
    </comment>
    <comment ref="J23" authorId="0" shapeId="0" xr:uid="{00000000-0006-0000-0500-000051000000}">
      <text>
        <r>
          <rPr>
            <sz val="11"/>
            <rFont val="Calibri"/>
          </rPr>
          <t>A managed photo app must be used to take and store work-related photos.</t>
        </r>
      </text>
    </comment>
    <comment ref="K23" authorId="0" shapeId="0" xr:uid="{00000000-0006-0000-0500-000052000000}">
      <text>
        <r>
          <rPr>
            <sz val="11"/>
            <rFont val="Calibri"/>
          </rPr>
          <t>Apple iOS/iPadOS 18 must disable the installation of alternative marketplace apps.</t>
        </r>
      </text>
    </comment>
    <comment ref="L23" authorId="0" shapeId="0" xr:uid="{00000000-0006-0000-0500-000053000000}">
      <text>
        <r>
          <rPr>
            <sz val="11"/>
            <rFont val="Calibri"/>
          </rPr>
          <t>Apple iOS/iPadOS 18 must disable app installation from a website.</t>
        </r>
      </text>
    </comment>
    <comment ref="M23" authorId="0" shapeId="0" xr:uid="{00000000-0006-0000-0500-000054000000}">
      <text>
        <r>
          <rPr>
            <sz val="11"/>
            <rFont val="Calibri"/>
          </rPr>
          <t>Apple iOS/iPadOS 18 must disable automatic downloads of apps purchased on other Apple devices.</t>
        </r>
      </text>
    </comment>
    <comment ref="H25" authorId="0" shapeId="0" xr:uid="{00000000-0006-0000-0500-000055000000}">
      <text>
        <r>
          <rPr>
            <sz val="11"/>
            <rFont val="Calibri"/>
          </rPr>
          <t>Apple iOS/iPadOS 18 must implement the management setting: use SSL for Exchange ActiveSync.</t>
        </r>
      </text>
    </comment>
    <comment ref="I25" authorId="0" shapeId="0" xr:uid="{00000000-0006-0000-0500-000056000000}">
      <text>
        <r>
          <rPr>
            <sz val="11"/>
            <rFont val="Calibri"/>
          </rPr>
          <t>Apple iOS/iPadOS 18 must enable AirPrint feature: Disallow AirPrint to destinations with untrusted certificates.</t>
        </r>
      </text>
    </comment>
    <comment ref="H29" authorId="0" shapeId="0" xr:uid="{00000000-0006-0000-0500-000057000000}">
      <text>
        <r>
          <rPr>
            <sz val="11"/>
            <rFont val="Calibri"/>
          </rPr>
          <t>Apple iOS/iPadOS 18 must be configured to enforce a minimum password length of six characters.</t>
        </r>
      </text>
    </comment>
    <comment ref="I29" authorId="0" shapeId="0" xr:uid="{00000000-0006-0000-0500-000058000000}">
      <text>
        <r>
          <rPr>
            <sz val="11"/>
            <rFont val="Calibri"/>
          </rPr>
          <t>Apple iOS/iPadOS 18 must be configured to not allow passwords that include more than four repeating or sequential characters.</t>
        </r>
      </text>
    </comment>
    <comment ref="J29" authorId="0" shapeId="0" xr:uid="{00000000-0006-0000-0500-000059000000}">
      <text>
        <r>
          <rPr>
            <sz val="11"/>
            <rFont val="Calibri"/>
          </rPr>
          <t>Apple iOS/iPadOS 18 must be configured to enforce a passcode reuse prohibition of at least two generations.</t>
        </r>
      </text>
    </comment>
    <comment ref="H38" authorId="0" shapeId="0" xr:uid="{00000000-0006-0000-0500-00005A000000}">
      <text>
        <r>
          <rPr>
            <sz val="11"/>
            <rFont val="Calibri"/>
          </rPr>
          <t>Apple iOS must implement the management setting: not allow a user to remove Apple iOS configuration profiles that enforce DOD security requirements.</t>
        </r>
      </text>
    </comment>
    <comment ref="I38" authorId="0" shapeId="0" xr:uid="{00000000-0006-0000-0500-00005B000000}">
      <text>
        <r>
          <rPr>
            <sz val="11"/>
            <rFont val="Calibri"/>
          </rPr>
          <t>Apple iOS/iPadOS 18 must disable the ability of the user to wipe the device.</t>
        </r>
      </text>
    </comment>
    <comment ref="H41" authorId="0" shapeId="0" xr:uid="{00000000-0006-0000-0500-00005C000000}">
      <text>
        <r>
          <rPr>
            <sz val="11"/>
            <rFont val="Calibri"/>
          </rPr>
          <t>Apple iOS/iPadOS 18 must allow the administrator (MDM) to perform the following management function: enable/disable VPN protection across the device and [selection: on a per-app basis, on a per-group of applications processes basis].</t>
        </r>
      </text>
    </comment>
    <comment ref="I41" authorId="0" shapeId="0" xr:uid="{00000000-0006-0000-0500-00005D000000}">
      <text>
        <r>
          <rPr>
            <sz val="11"/>
            <rFont val="Calibri"/>
          </rPr>
          <t>iPhone and iPad must have the latest available iOS/iPadOS operating system installed.</t>
        </r>
      </text>
    </comment>
    <comment ref="J41" authorId="0" shapeId="0" xr:uid="{00000000-0006-0000-0500-00005E000000}">
      <text>
        <r>
          <rPr>
            <sz val="11"/>
            <rFont val="Calibri"/>
          </rPr>
          <t>Apple iOS/iPadOS 18 must implement the management setting: approved Apple Watches must be managed by an MDM.</t>
        </r>
      </text>
    </comment>
    <comment ref="K41" authorId="0" shapeId="0" xr:uid="{00000000-0006-0000-0500-00005F000000}">
      <text>
        <r>
          <rPr>
            <sz val="11"/>
            <rFont val="Calibri"/>
          </rPr>
          <t>Apple iOS/iPadOS 18 must disable the download of iOS/iPadOS beta updates.</t>
        </r>
      </text>
    </comment>
    <comment ref="H44" authorId="0" shapeId="0" xr:uid="{00000000-0006-0000-0500-000060000000}">
      <text>
        <r>
          <rPr>
            <sz val="11"/>
            <rFont val="Calibri"/>
          </rPr>
          <t>Apple iOS/iPadOS 18 must be configured to display the DOD advisory warning message at startup or each time the user unlocks the device.</t>
        </r>
      </text>
    </comment>
    <comment ref="I44" authorId="0" shapeId="0" xr:uid="{00000000-0006-0000-0500-000061000000}">
      <text>
        <r>
          <rPr>
            <sz val="11"/>
            <rFont val="Calibri"/>
          </rPr>
          <t>Apple iOS/iPadOS 18 users must complete required training.</t>
        </r>
      </text>
    </comment>
    <comment ref="H45" authorId="0" shapeId="0" xr:uid="{00000000-0006-0000-0500-000062000000}">
      <text>
        <r>
          <rPr>
            <sz val="11"/>
            <rFont val="Calibri"/>
          </rPr>
          <t>DOD Apple iOS/iPadOS 18 devices must have a Mobile Threat Detection (MTD) app 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Apple iPadOS 18 must be configured to disable multiuser modes.</t>
        </r>
      </text>
    </comment>
    <comment ref="J5" authorId="0" shapeId="0" xr:uid="{00000000-0006-0000-0600-000002000000}">
      <text>
        <r>
          <rPr>
            <sz val="11"/>
            <rFont val="Calibri"/>
          </rPr>
          <t>Apple iOS/iPadOS 18 must not allow non-DOD applications to access DOD data.</t>
        </r>
      </text>
    </comment>
    <comment ref="K5" authorId="0" shapeId="0" xr:uid="{00000000-0006-0000-0600-000007000000}">
      <text>
        <r>
          <rPr>
            <sz val="11"/>
            <rFont val="Calibri"/>
          </rPr>
          <t>Apple iOS/iPadOS 18 must implement the management setting: treat AirDrop as an unmanaged destination.</t>
        </r>
      </text>
    </comment>
    <comment ref="L5" authorId="0" shapeId="0" xr:uid="{00000000-0006-0000-0600-000003000000}">
      <text>
        <r>
          <rPr>
            <sz val="11"/>
            <rFont val="Calibri"/>
          </rPr>
          <t>A managed photo app must be used to take and store work-related photos.</t>
        </r>
      </text>
    </comment>
    <comment ref="M5" authorId="0" shapeId="0" xr:uid="{00000000-0006-0000-0600-000004000000}">
      <text>
        <r>
          <rPr>
            <sz val="11"/>
            <rFont val="Calibri"/>
          </rPr>
          <t>Apple iOS/iPadOS 18 must not allow managed apps to write contacts to unmanaged contacts accounts.</t>
        </r>
      </text>
    </comment>
    <comment ref="N5" authorId="0" shapeId="0" xr:uid="{00000000-0006-0000-0600-000005000000}">
      <text>
        <r>
          <rPr>
            <sz val="11"/>
            <rFont val="Calibri"/>
          </rPr>
          <t>Apple iOS/iPadOS 18 must not allow unmanaged apps to read contacts from managed contacts accounts.</t>
        </r>
      </text>
    </comment>
    <comment ref="O5" authorId="0" shapeId="0" xr:uid="{00000000-0006-0000-0600-000006000000}">
      <text>
        <r>
          <rPr>
            <sz val="11"/>
            <rFont val="Calibri"/>
          </rPr>
          <t>Apple iOS/iPadOS 18 must disable copy/paste of data from managed to unmanaged applications.</t>
        </r>
      </text>
    </comment>
    <comment ref="J10" authorId="0" shapeId="0" xr:uid="{00000000-0006-0000-0600-000008000000}">
      <text>
        <r>
          <rPr>
            <sz val="11"/>
            <rFont val="Calibri"/>
          </rPr>
          <t>Apple iOS/iPadOS 18 must be configured to not allow more than 10 consecutive failed authentication attempts.</t>
        </r>
      </text>
    </comment>
    <comment ref="J11" authorId="0" shapeId="0" xr:uid="{00000000-0006-0000-0600-000009000000}">
      <text>
        <r>
          <rPr>
            <sz val="11"/>
            <rFont val="Calibri"/>
          </rPr>
          <t>Apple iOS/iPadOS 18 must be configured to display the DOD advisory warning message at startup or each time the user unlocks the device.</t>
        </r>
      </text>
    </comment>
    <comment ref="J12" authorId="0" shapeId="0" xr:uid="{00000000-0006-0000-0600-00000A000000}">
      <text>
        <r>
          <rPr>
            <sz val="11"/>
            <rFont val="Calibri"/>
          </rPr>
          <t>Apple iOS/iPadOS 18 must be configured to lock the display after 15 minutes (or less) of inactivity.</t>
        </r>
      </text>
    </comment>
    <comment ref="K12" authorId="0" shapeId="0" xr:uid="{00000000-0006-0000-0600-00000B000000}">
      <text>
        <r>
          <rPr>
            <sz val="11"/>
            <rFont val="Calibri"/>
          </rPr>
          <t>Apple iOS/iPadOS 18 must require a valid password be successfully entered before the mobile device data is unencrypted.</t>
        </r>
      </text>
    </comment>
    <comment ref="L12" authorId="0" shapeId="0" xr:uid="{00000000-0006-0000-0600-00000C000000}">
      <text>
        <r>
          <rPr>
            <sz val="11"/>
            <rFont val="Calibri"/>
          </rPr>
          <t>Apple iOS/iPadOS 18 must implement the management setting: require the user to enter a password when connecting to an AirPlay-enabled device.</t>
        </r>
      </text>
    </comment>
    <comment ref="M12" authorId="0" shapeId="0" xr:uid="{00000000-0006-0000-0600-00000D000000}">
      <text>
        <r>
          <rPr>
            <sz val="11"/>
            <rFont val="Calibri"/>
          </rPr>
          <t>Apple iOS/iPadOS 18 must implement the management setting: force Apple Watch wrist detection.</t>
        </r>
      </text>
    </comment>
    <comment ref="N12" authorId="0" shapeId="0" xr:uid="{00000000-0006-0000-0600-00000E000000}">
      <text>
        <r>
          <rPr>
            <sz val="11"/>
            <rFont val="Calibri"/>
          </rPr>
          <t xml:space="preserve">Apple iOS/iPadOS 18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J15" authorId="0" shapeId="0" xr:uid="{00000000-0006-0000-0600-00000F000000}">
      <text>
        <r>
          <rPr>
            <sz val="11"/>
            <rFont val="Calibri"/>
          </rPr>
          <t>Apple iOS/iPadOS 18 must be configured to disable ad hoc wireless client-to-client connection capability.</t>
        </r>
      </text>
    </comment>
    <comment ref="J16" authorId="0" shapeId="0" xr:uid="{00000000-0006-0000-0600-000010000000}">
      <text>
        <r>
          <rPr>
            <sz val="11"/>
            <rFont val="Calibri"/>
          </rPr>
          <t>Apple iOS/iPadOS 18 must allow the administrator (MDM) to perform the following management function: enable/disable VPN protection across the device and [selection: on a per-app basis, on a per-group of applications processes basis].</t>
        </r>
      </text>
    </comment>
    <comment ref="K16" authorId="0" shapeId="0" xr:uid="{00000000-0006-0000-0600-000011000000}">
      <text>
        <r>
          <rPr>
            <sz val="11"/>
            <rFont val="Calibri"/>
          </rPr>
          <t>Apple iOS/iPadOS 18 must implement the management setting: approved Apple Watches must be managed by an MDM.</t>
        </r>
      </text>
    </comment>
    <comment ref="L16" authorId="0" shapeId="0" xr:uid="{00000000-0006-0000-0600-000012000000}">
      <text>
        <r>
          <rPr>
            <sz val="11"/>
            <rFont val="Calibri"/>
          </rPr>
          <t>The Apple iOS/iPadOS 18 must be supervised by the MDM.</t>
        </r>
      </text>
    </comment>
    <comment ref="J17" authorId="0" shapeId="0" xr:uid="{00000000-0006-0000-0600-000013000000}">
      <text>
        <r>
          <rPr>
            <sz val="11"/>
            <rFont val="Calibri"/>
          </rPr>
          <t>Apple iOS/iPadOS 18 must not allow backup to remote systems (iCloud).</t>
        </r>
      </text>
    </comment>
    <comment ref="K17" authorId="0" shapeId="0" xr:uid="{00000000-0006-0000-0600-000019000000}">
      <text>
        <r>
          <rPr>
            <sz val="11"/>
            <rFont val="Calibri"/>
          </rPr>
          <t>Apple iOS/iPadOS 18 must not allow backup to remote systems (iCloud document and data synchronization).</t>
        </r>
      </text>
    </comment>
    <comment ref="L17" authorId="0" shapeId="0" xr:uid="{00000000-0006-0000-0600-00001A000000}">
      <text>
        <r>
          <rPr>
            <sz val="11"/>
            <rFont val="Calibri"/>
          </rPr>
          <t>Apple iOS/iPadOS 18 must not allow backup to remote systems (iCloud Keychain).</t>
        </r>
      </text>
    </comment>
    <comment ref="M17" authorId="0" shapeId="0" xr:uid="{00000000-0006-0000-0600-00001B000000}">
      <text>
        <r>
          <rPr>
            <sz val="11"/>
            <rFont val="Calibri"/>
          </rPr>
          <t>Apple iOS/iPadOS 18 must not allow backup to remote systems (Cloud Photo Library).</t>
        </r>
      </text>
    </comment>
    <comment ref="N17" authorId="0" shapeId="0" xr:uid="{00000000-0006-0000-0600-00001C000000}">
      <text>
        <r>
          <rPr>
            <sz val="11"/>
            <rFont val="Calibri"/>
          </rPr>
          <t>Apple iOS/iPadOS 18 must not allow backup to remote systems (iCloud Photo Sharing, also known as Shared Stream or Shared Photo Stream).</t>
        </r>
      </text>
    </comment>
    <comment ref="O17" authorId="0" shapeId="0" xr:uid="{00000000-0006-0000-0600-00001D000000}">
      <text>
        <r>
          <rPr>
            <sz val="11"/>
            <rFont val="Calibri"/>
          </rPr>
          <t>Apple iOS/iPadOS 18 must not allow backup to remote systems (managed applications data stored in iCloud).</t>
        </r>
      </text>
    </comment>
    <comment ref="P17" authorId="0" shapeId="0" xr:uid="{00000000-0006-0000-0600-000014000000}">
      <text>
        <r>
          <rPr>
            <sz val="11"/>
            <rFont val="Calibri"/>
          </rPr>
          <t>Apple iOS/iPadOS 18 must not allow backup to remote systems (enterprise books).</t>
        </r>
      </text>
    </comment>
    <comment ref="Q17" authorId="0" shapeId="0" xr:uid="{00000000-0006-0000-0600-000015000000}">
      <text>
        <r>
          <rPr>
            <sz val="11"/>
            <rFont val="Calibri"/>
          </rPr>
          <t>Apple iOS/iPadOS 18 must be configured to not allow backup of [all applications, configuration data] to locally connected systems.</t>
        </r>
      </text>
    </comment>
    <comment ref="R17" authorId="0" shapeId="0" xr:uid="{00000000-0006-0000-0600-000016000000}">
      <text>
        <r>
          <rPr>
            <sz val="11"/>
            <rFont val="Calibri"/>
          </rPr>
          <t>Apple iOS/iPadOS 18 must implement the management setting: disable Allow MailDrop.</t>
        </r>
      </text>
    </comment>
    <comment ref="S17" authorId="0" shapeId="0" xr:uid="{00000000-0006-0000-0600-000017000000}">
      <text>
        <r>
          <rPr>
            <sz val="11"/>
            <rFont val="Calibri"/>
          </rPr>
          <t>Apple iOS/iPadOS 18 must implement the management setting: not allow messages in an ActiveSync Exchange account to be forwarded or moved to other accounts in the Apple iOS/iPadOS 18 Mail app.</t>
        </r>
      </text>
    </comment>
    <comment ref="T17" authorId="0" shapeId="0" xr:uid="{00000000-0006-0000-0600-000018000000}">
      <text>
        <r>
          <rPr>
            <sz val="11"/>
            <rFont val="Calibri"/>
          </rPr>
          <t>Apple iOS/iPadOS 18 must implement the management setting: not share location data through iCloud.</t>
        </r>
      </text>
    </comment>
    <comment ref="J20" authorId="0" shapeId="0" xr:uid="{00000000-0006-0000-0600-00001E000000}">
      <text>
        <r>
          <rPr>
            <sz val="11"/>
            <rFont val="Calibri"/>
          </rPr>
          <t>Apple iOS/iPadOS 18 users must complete required training.</t>
        </r>
      </text>
    </comment>
    <comment ref="J21" authorId="0" shapeId="0" xr:uid="{00000000-0006-0000-0600-00001F000000}">
      <text>
        <r>
          <rPr>
            <sz val="11"/>
            <rFont val="Calibri"/>
          </rPr>
          <t>Apple iOS/iPadOS 18 users must complete required training.</t>
        </r>
      </text>
    </comment>
    <comment ref="J33" authorId="0" shapeId="0" xr:uid="{00000000-0006-0000-0600-000020000000}">
      <text>
        <r>
          <rPr>
            <sz val="11"/>
            <rFont val="Calibri"/>
          </rPr>
          <t>Apple iOS must implement the management setting: not allow a user to remove Apple iOS configuration profiles that enforce DOD security requirements.</t>
        </r>
      </text>
    </comment>
    <comment ref="J37" authorId="0" shapeId="0" xr:uid="{00000000-0006-0000-0600-000021000000}">
      <text>
        <r>
          <rPr>
            <sz val="11"/>
            <rFont val="Calibri"/>
          </rPr>
          <t>Apple iOS/iPadOS 18 must not include applications with the following characteristics: access to Siri when the device is locked.</t>
        </r>
      </text>
    </comment>
    <comment ref="K37" authorId="0" shapeId="0" xr:uid="{00000000-0006-0000-0600-00003D000000}">
      <text>
        <r>
          <rPr>
            <sz val="11"/>
            <rFont val="Calibri"/>
          </rPr>
          <t>Apple iOS/iPadOS 18 must be configured to not display notifications when the device is locked.</t>
        </r>
      </text>
    </comment>
    <comment ref="L37" authorId="0" shapeId="0" xr:uid="{00000000-0006-0000-0600-00003E000000}">
      <text>
        <r>
          <rPr>
            <sz val="11"/>
            <rFont val="Calibri"/>
          </rPr>
          <t>Apple iOS/iPadOS 18 must not display notifications (calendar information) when the device is locked.</t>
        </r>
      </text>
    </comment>
    <comment ref="M37" authorId="0" shapeId="0" xr:uid="{00000000-0006-0000-0600-00003F000000}">
      <text>
        <r>
          <rPr>
            <sz val="11"/>
            <rFont val="Calibri"/>
          </rPr>
          <t>Apple iPadOS 18 must be configured to disable multiuser modes.</t>
        </r>
      </text>
    </comment>
    <comment ref="N37" authorId="0" shapeId="0" xr:uid="{00000000-0006-0000-0600-000040000000}">
      <text>
        <r>
          <rPr>
            <sz val="11"/>
            <rFont val="Calibri"/>
          </rPr>
          <t>Apple iOS/iPadOS 18 must implement the management setting: limit Ad Tracking.</t>
        </r>
      </text>
    </comment>
    <comment ref="O37" authorId="0" shapeId="0" xr:uid="{00000000-0006-0000-0600-000041000000}">
      <text>
        <r>
          <rPr>
            <sz val="11"/>
            <rFont val="Calibri"/>
          </rPr>
          <t>Apple iOS/iPadOS 18 must implement the management setting: not allow automatic completion of Safari browser passcodes.</t>
        </r>
      </text>
    </comment>
    <comment ref="P37" authorId="0" shapeId="0" xr:uid="{00000000-0006-0000-0600-000042000000}">
      <text>
        <r>
          <rPr>
            <sz val="11"/>
            <rFont val="Calibri"/>
          </rPr>
          <t>Apple iOS/iPadOS 18 must implement the management setting: not allow use of Handoff.</t>
        </r>
      </text>
    </comment>
    <comment ref="Q37" authorId="0" shapeId="0" xr:uid="{00000000-0006-0000-0600-000043000000}">
      <text>
        <r>
          <rPr>
            <sz val="11"/>
            <rFont val="Calibri"/>
          </rPr>
          <t>Apple iOS/iPadOS 18 must implement the management setting: not allow use of iPhone widgets on Mac.</t>
        </r>
      </text>
    </comment>
    <comment ref="R37" authorId="0" shapeId="0" xr:uid="{00000000-0006-0000-0600-000044000000}">
      <text>
        <r>
          <rPr>
            <sz val="11"/>
            <rFont val="Calibri"/>
          </rPr>
          <t>Apple iOS/iPadOS 18 must implement the management setting: not have any Family Members in Family Sharing.</t>
        </r>
      </text>
    </comment>
    <comment ref="S37" authorId="0" shapeId="0" xr:uid="{00000000-0006-0000-0600-000045000000}">
      <text>
        <r>
          <rPr>
            <sz val="11"/>
            <rFont val="Calibri"/>
          </rPr>
          <t>Apple iOS/iPadOS 18 must implement the management setting: disable AirDrop.</t>
        </r>
      </text>
    </comment>
    <comment ref="T37" authorId="0" shapeId="0" xr:uid="{00000000-0006-0000-0600-000046000000}">
      <text>
        <r>
          <rPr>
            <sz val="11"/>
            <rFont val="Calibri"/>
          </rPr>
          <t>Apple iOS/iPadOS 18 must implement the management setting: disable paired Apple Watch.</t>
        </r>
      </text>
    </comment>
    <comment ref="U37" authorId="0" shapeId="0" xr:uid="{00000000-0006-0000-0600-000022000000}">
      <text>
        <r>
          <rPr>
            <sz val="11"/>
            <rFont val="Calibri"/>
          </rPr>
          <t xml:space="preserve">Apple iOS/iPadOS 18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V37" authorId="0" shapeId="0" xr:uid="{00000000-0006-0000-0600-000023000000}">
      <text>
        <r>
          <rPr>
            <sz val="11"/>
            <rFont val="Calibri"/>
          </rPr>
          <t xml:space="preserve">Apple iOS/iPadOS 18 must disable </t>
        </r>
        <r>
          <rPr>
            <sz val="11"/>
            <color rgb="FF000000"/>
            <rFont val="Calibri"/>
          </rPr>
          <t>"</t>
        </r>
        <r>
          <rPr>
            <b/>
            <sz val="11"/>
            <color rgb="FF000000"/>
            <rFont val="Calibri"/>
          </rPr>
          <t>Allow setting up new nearby devices</t>
        </r>
        <r>
          <rPr>
            <sz val="11"/>
            <color rgb="FF000000"/>
            <rFont val="Calibri"/>
          </rPr>
          <t>"</t>
        </r>
        <r>
          <rPr>
            <sz val="11"/>
            <color rgb="FF000000"/>
            <rFont val="Calibri"/>
          </rPr>
          <t>.</t>
        </r>
      </text>
    </comment>
    <comment ref="W37" authorId="0" shapeId="0" xr:uid="{00000000-0006-0000-0600-000024000000}">
      <text>
        <r>
          <rPr>
            <sz val="11"/>
            <rFont val="Calibri"/>
          </rPr>
          <t>Apple iOS/iPadOS 18 must disable password proximity requests.</t>
        </r>
      </text>
    </comment>
    <comment ref="X37" authorId="0" shapeId="0" xr:uid="{00000000-0006-0000-0600-000025000000}">
      <text>
        <r>
          <rPr>
            <sz val="11"/>
            <rFont val="Calibri"/>
          </rPr>
          <t>Apple iOS/iPadOS 18 must disable password sharing.</t>
        </r>
      </text>
    </comment>
    <comment ref="Y37" authorId="0" shapeId="0" xr:uid="{00000000-0006-0000-0600-000026000000}">
      <text>
        <r>
          <rPr>
            <sz val="11"/>
            <rFont val="Calibri"/>
          </rPr>
          <t xml:space="preserve">Apple iOS/iPadOS 18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Z37" authorId="0" shapeId="0" xr:uid="{00000000-0006-0000-0600-000027000000}">
      <text>
        <r>
          <rPr>
            <sz val="11"/>
            <rFont val="Calibri"/>
          </rPr>
          <t>The Apple iOS must be configured to disable automatic transfer of diagnostic data to an external device other than an MDM service with which the device has enrolled.</t>
        </r>
      </text>
    </comment>
    <comment ref="AA37" authorId="0" shapeId="0" xr:uid="{00000000-0006-0000-0600-000028000000}">
      <text>
        <r>
          <rPr>
            <sz val="11"/>
            <rFont val="Calibri"/>
          </rPr>
          <t>Apple iOS/iPadOS 18 must disable connections to Siri servers for the purpose of dictation.</t>
        </r>
      </text>
    </comment>
    <comment ref="AB37" authorId="0" shapeId="0" xr:uid="{00000000-0006-0000-0600-000029000000}">
      <text>
        <r>
          <rPr>
            <sz val="11"/>
            <rFont val="Calibri"/>
          </rPr>
          <t>Apple iOS/iPadOS 18 must disable connections to Siri servers for the purpose of translation.</t>
        </r>
      </text>
    </comment>
    <comment ref="AC37" authorId="0" shapeId="0" xr:uid="{00000000-0006-0000-0600-00002A000000}">
      <text>
        <r>
          <rPr>
            <sz val="11"/>
            <rFont val="Calibri"/>
          </rPr>
          <t>Apple iOS/iPadOS 18 must disable ChatGPT and other external AI app connections in Apple Intelligence.</t>
        </r>
      </text>
    </comment>
    <comment ref="AD37" authorId="0" shapeId="0" xr:uid="{00000000-0006-0000-0600-00002B000000}">
      <text>
        <r>
          <rPr>
            <sz val="11"/>
            <rFont val="Calibri"/>
          </rPr>
          <t>Apple iOS/iPadOS 18 must disable the ability to hide apps.</t>
        </r>
      </text>
    </comment>
    <comment ref="AE37" authorId="0" shapeId="0" xr:uid="{00000000-0006-0000-0600-00002C000000}">
      <text>
        <r>
          <rPr>
            <sz val="11"/>
            <rFont val="Calibri"/>
          </rPr>
          <t>Apple iOS/iPadOS 18 must disable iPhone Mirroring on Mac.</t>
        </r>
      </text>
    </comment>
    <comment ref="AF37" authorId="0" shapeId="0" xr:uid="{00000000-0006-0000-0600-00002D000000}">
      <text>
        <r>
          <rPr>
            <sz val="11"/>
            <rFont val="Calibri"/>
          </rPr>
          <t>DOD Apple iOS/iPadOS 18 devices must disable FaceTime.</t>
        </r>
      </text>
    </comment>
    <comment ref="AG37" authorId="0" shapeId="0" xr:uid="{00000000-0006-0000-0600-00002E000000}">
      <text>
        <r>
          <rPr>
            <sz val="11"/>
            <rFont val="Calibri"/>
          </rPr>
          <t>DOD Apple iOS/iPadOS 18 devices must disable eSIM transfers.</t>
        </r>
      </text>
    </comment>
    <comment ref="AH37" authorId="0" shapeId="0" xr:uid="{00000000-0006-0000-0600-00002F000000}">
      <text>
        <r>
          <rPr>
            <sz val="11"/>
            <rFont val="Calibri"/>
          </rPr>
          <t>DOD Apple iOS/iPadOS 18 devices must disable screenshots and screen recordings.</t>
        </r>
      </text>
    </comment>
    <comment ref="AI37" authorId="0" shapeId="0" xr:uid="{00000000-0006-0000-0600-000030000000}">
      <text>
        <r>
          <rPr>
            <sz val="11"/>
            <rFont val="Calibri"/>
          </rPr>
          <t>Apple iOS/iPadOS 18 must disable the use of voice assistant (Siri) unless required to meet Section 508 compliance requirements.</t>
        </r>
      </text>
    </comment>
    <comment ref="AJ37" authorId="0" shapeId="0" xr:uid="{00000000-0006-0000-0600-000031000000}">
      <text>
        <r>
          <rPr>
            <sz val="11"/>
            <rFont val="Calibri"/>
          </rPr>
          <t>Apple iOS/iPadOS 18 must disable the use of voice assistant (Show user-generated content in Siri) unless required to meet Section 508 compliance requirements.</t>
        </r>
      </text>
    </comment>
    <comment ref="AK37" authorId="0" shapeId="0" xr:uid="{00000000-0006-0000-0600-000032000000}">
      <text>
        <r>
          <rPr>
            <sz val="11"/>
            <rFont val="Calibri"/>
          </rPr>
          <t>Apple iOS/iPadOS 18 must disable the use of voice assistant (Siri suggestions) unless required to meet Section 508 compliance requirements.</t>
        </r>
      </text>
    </comment>
    <comment ref="AL37" authorId="0" shapeId="0" xr:uid="{00000000-0006-0000-0600-000033000000}">
      <text>
        <r>
          <rPr>
            <sz val="11"/>
            <rFont val="Calibri"/>
          </rPr>
          <t>Apple iOS/iPadOS 18 must disable AirPrint.</t>
        </r>
      </text>
    </comment>
    <comment ref="AM37" authorId="0" shapeId="0" xr:uid="{00000000-0006-0000-0600-000034000000}">
      <text>
        <r>
          <rPr>
            <sz val="11"/>
            <rFont val="Calibri"/>
          </rPr>
          <t>Apple iOS/iPadOS 18 must disable AirPrint: Allow discovery of AirPrint printers using iBeacons.</t>
        </r>
      </text>
    </comment>
    <comment ref="AN37" authorId="0" shapeId="0" xr:uid="{00000000-0006-0000-0600-000035000000}">
      <text>
        <r>
          <rPr>
            <sz val="11"/>
            <rFont val="Calibri"/>
          </rPr>
          <t>Apple iOS/iPadOS 18 must disable AirPrint: Allow storage of AirPrint credentials in Keychain.</t>
        </r>
      </text>
    </comment>
    <comment ref="AO37" authorId="0" shapeId="0" xr:uid="{00000000-0006-0000-0600-000036000000}">
      <text>
        <r>
          <rPr>
            <sz val="11"/>
            <rFont val="Calibri"/>
          </rPr>
          <t>Apple iOS/iPadOS 18 must disable Allowed Content Ratings (Movies).</t>
        </r>
      </text>
    </comment>
    <comment ref="AP37" authorId="0" shapeId="0" xr:uid="{00000000-0006-0000-0600-000037000000}">
      <text>
        <r>
          <rPr>
            <sz val="11"/>
            <rFont val="Calibri"/>
          </rPr>
          <t>Apple iOS/iPadOS 18 must disable Allowed Content Ratings (TV Shows).</t>
        </r>
      </text>
    </comment>
    <comment ref="AQ37" authorId="0" shapeId="0" xr:uid="{00000000-0006-0000-0600-000038000000}">
      <text>
        <r>
          <rPr>
            <sz val="11"/>
            <rFont val="Calibri"/>
          </rPr>
          <t>Apple iOS/iPadOS 18 must disable the Apple Intelligence feature: Image Wand.</t>
        </r>
      </text>
    </comment>
    <comment ref="AR37" authorId="0" shapeId="0" xr:uid="{00000000-0006-0000-0600-000039000000}">
      <text>
        <r>
          <rPr>
            <sz val="11"/>
            <rFont val="Calibri"/>
          </rPr>
          <t>Apple iOS/iPadOS 18 must disable the Apple Intelligence feature: Image Generation.</t>
        </r>
      </text>
    </comment>
    <comment ref="AS37" authorId="0" shapeId="0" xr:uid="{00000000-0006-0000-0600-00003A000000}">
      <text>
        <r>
          <rPr>
            <sz val="11"/>
            <rFont val="Calibri"/>
          </rPr>
          <t>Apple iOS/iPadOS 18 must disable the Apple Intelligence feature: generate new Genmoji.</t>
        </r>
      </text>
    </comment>
    <comment ref="AT37" authorId="0" shapeId="0" xr:uid="{00000000-0006-0000-0600-00003B000000}">
      <text>
        <r>
          <rPr>
            <sz val="11"/>
            <rFont val="Calibri"/>
          </rPr>
          <t>Apple iOS/iPadOS 18 must implement the management setting: disable Camera.</t>
        </r>
      </text>
    </comment>
    <comment ref="AU37" authorId="0" shapeId="0" xr:uid="{00000000-0006-0000-0600-00003C000000}">
      <text>
        <r>
          <rPr>
            <sz val="11"/>
            <rFont val="Calibri"/>
          </rPr>
          <t>Apple iOS/iPadOS 18 must implement the management setting: disable the Bluetooth radio.</t>
        </r>
      </text>
    </comment>
    <comment ref="J38" authorId="0" shapeId="0" xr:uid="{00000000-0006-0000-0600-000047000000}">
      <text>
        <r>
          <rPr>
            <sz val="11"/>
            <rFont val="Calibri"/>
          </rPr>
          <t>Apple iOS/iPadOS 18 must be configured to enforce an application installation policy by specifying one or more authorized application repositories, including [selection: DOD-approved commercial app repository, MDM server, mobile application store].</t>
        </r>
      </text>
    </comment>
    <comment ref="K38" authorId="0" shapeId="0" xr:uid="{00000000-0006-0000-0600-000048000000}">
      <text>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text>
    </comment>
    <comment ref="L38" authorId="0" shapeId="0" xr:uid="{00000000-0006-0000-0600-000049000000}">
      <text>
        <r>
          <rPr>
            <sz val="11"/>
            <rFont val="Calibri"/>
          </rPr>
          <t>Apple iOS/iPadOS 18 must disable the installation of alternative marketplace apps.</t>
        </r>
      </text>
    </comment>
    <comment ref="M38" authorId="0" shapeId="0" xr:uid="{00000000-0006-0000-0600-00004A000000}">
      <text>
        <r>
          <rPr>
            <sz val="11"/>
            <rFont val="Calibri"/>
          </rPr>
          <t>Apple iOS/iPadOS 18 must disable app installation from a website.</t>
        </r>
      </text>
    </comment>
    <comment ref="N38" authorId="0" shapeId="0" xr:uid="{00000000-0006-0000-0600-00004B000000}">
      <text>
        <r>
          <rPr>
            <sz val="11"/>
            <rFont val="Calibri"/>
          </rPr>
          <t>Apple iOS/iPadOS 18 must disable automatic downloads of apps purchased on other Apple devices.</t>
        </r>
      </text>
    </comment>
    <comment ref="J48" authorId="0" shapeId="0" xr:uid="{00000000-0006-0000-0600-00004C000000}">
      <text>
        <r>
          <rPr>
            <sz val="11"/>
            <rFont val="Calibri"/>
          </rPr>
          <t>Apple iOS/iPadOS 18 must be configured to enforce a minimum password length of six characters.</t>
        </r>
      </text>
    </comment>
    <comment ref="K48" authorId="0" shapeId="0" xr:uid="{00000000-0006-0000-0600-00004D000000}">
      <text>
        <r>
          <rPr>
            <sz val="11"/>
            <rFont val="Calibri"/>
          </rPr>
          <t>Apple iOS/iPadOS 18 must be configured to not allow passwords that include more than four repeating or sequential characters.</t>
        </r>
      </text>
    </comment>
    <comment ref="L48" authorId="0" shapeId="0" xr:uid="{00000000-0006-0000-0600-00004E000000}">
      <text>
        <r>
          <rPr>
            <sz val="11"/>
            <rFont val="Calibri"/>
          </rPr>
          <t>Apple iOS/iPadOS 18 must be configured to enforce a passcode reuse prohibition of at least two generations.</t>
        </r>
      </text>
    </comment>
    <comment ref="J67" authorId="0" shapeId="0" xr:uid="{00000000-0006-0000-0600-00004F000000}">
      <text>
        <r>
          <rPr>
            <sz val="11"/>
            <rFont val="Calibri"/>
          </rPr>
          <t>Apple iOS/iPadOS 18 must implement the management setting: enable USB Restricted Mode.</t>
        </r>
      </text>
    </comment>
    <comment ref="K67" authorId="0" shapeId="0" xr:uid="{00000000-0006-0000-0600-000050000000}">
      <text>
        <r>
          <rPr>
            <sz val="11"/>
            <rFont val="Calibri"/>
          </rPr>
          <t xml:space="preserve">Apple iOS/iPadOS 18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L67" authorId="0" shapeId="0" xr:uid="{00000000-0006-0000-0600-000051000000}">
      <text>
        <r>
          <rPr>
            <sz val="11"/>
            <rFont val="Calibri"/>
          </rPr>
          <t xml:space="preserve">Apple iOS/iPadOS 18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M67" authorId="0" shapeId="0" xr:uid="{00000000-0006-0000-0600-000052000000}">
      <text>
        <r>
          <rPr>
            <sz val="11"/>
            <rFont val="Calibri"/>
          </rPr>
          <t>Apple iOS/iPadOS 18 must disable pairing with a host Mac or PC.</t>
        </r>
      </text>
    </comment>
    <comment ref="J68" authorId="0" shapeId="0" xr:uid="{00000000-0006-0000-0600-000053000000}">
      <text>
        <r>
          <rPr>
            <sz val="11"/>
            <rFont val="Calibri"/>
          </rPr>
          <t>Apple iOS/iPadOS 18 must implement the management setting: encrypt backups/Encrypt local backup.</t>
        </r>
      </text>
    </comment>
    <comment ref="J71" authorId="0" shapeId="0" xr:uid="{00000000-0006-0000-0600-000054000000}">
      <text>
        <r>
          <rPr>
            <sz val="11"/>
            <rFont val="Calibri"/>
          </rPr>
          <t>Apple iOS/iPadOS 18 must be configured to [selection: wipe protected data, wipe sensitive data] upon unenrollment from MDM.</t>
        </r>
      </text>
    </comment>
    <comment ref="K71" authorId="0" shapeId="0" xr:uid="{00000000-0006-0000-0600-000055000000}">
      <text>
        <r>
          <rPr>
            <sz val="11"/>
            <rFont val="Calibri"/>
          </rPr>
          <t>Apple iOS/iPadOS 18 must be configured to [selection: remove Enterprise applications, remove all noncore applications (any nonfactory-installed application)] upon unenrollment from MDM.</t>
        </r>
      </text>
    </comment>
    <comment ref="L71" authorId="0" shapeId="0" xr:uid="{00000000-0006-0000-0600-000056000000}">
      <text>
        <r>
          <rPr>
            <sz val="11"/>
            <rFont val="Calibri"/>
          </rPr>
          <t>Apple iOS/iPadOS 18 must delete eSIM content when the device is erased.</t>
        </r>
      </text>
    </comment>
    <comment ref="M71" authorId="0" shapeId="0" xr:uid="{00000000-0006-0000-0600-000057000000}">
      <text>
        <r>
          <rPr>
            <sz val="11"/>
            <rFont val="Calibri"/>
          </rPr>
          <t>Apple iOS/iPadOS 18 must disable the ability of the user to wipe the device.</t>
        </r>
      </text>
    </comment>
    <comment ref="J91" authorId="0" shapeId="0" xr:uid="{00000000-0006-0000-0600-000058000000}">
      <text>
        <r>
          <rPr>
            <sz val="11"/>
            <rFont val="Calibri"/>
          </rPr>
          <t>Apple iOS/iPadOS 18 must implement the management setting: use SSL for Exchange ActiveSync.</t>
        </r>
      </text>
    </comment>
    <comment ref="K91" authorId="0" shapeId="0" xr:uid="{00000000-0006-0000-0600-000059000000}">
      <text>
        <r>
          <rPr>
            <sz val="11"/>
            <rFont val="Calibri"/>
          </rPr>
          <t>Apple iOS/iPadOS 18 must enable AirPrint feature: Disallow AirPrint to destinations with untrusted certificates.</t>
        </r>
      </text>
    </comment>
    <comment ref="J93" authorId="0" shapeId="0" xr:uid="{00000000-0006-0000-0600-00005A000000}">
      <text>
        <r>
          <rPr>
            <sz val="11"/>
            <rFont val="Calibri"/>
          </rPr>
          <t>Apple iOS/iPadOS 18 must have DOD root and intermediate PKI certificates installed.</t>
        </r>
      </text>
    </comment>
    <comment ref="J95" authorId="0" shapeId="0" xr:uid="{00000000-0006-0000-0600-00005B000000}">
      <text>
        <r>
          <rPr>
            <sz val="11"/>
            <rFont val="Calibri"/>
          </rPr>
          <t>Apple iOS/iPadOS 18 must disable recording cell phone calls on the iPhone.</t>
        </r>
      </text>
    </comment>
    <comment ref="K95" authorId="0" shapeId="0" xr:uid="{00000000-0006-0000-0600-00005C000000}">
      <text>
        <r>
          <rPr>
            <sz val="11"/>
            <rFont val="Calibri"/>
          </rPr>
          <t>Apple iOS/iPadOS 18 must implement the management setting: disable Camera.</t>
        </r>
      </text>
    </comment>
    <comment ref="J99" authorId="0" shapeId="0" xr:uid="{00000000-0006-0000-0600-00005D000000}">
      <text>
        <r>
          <rPr>
            <sz val="11"/>
            <rFont val="Calibri"/>
          </rPr>
          <t>iPhone and iPad must have the latest available iOS/iPadOS operating system installed.</t>
        </r>
      </text>
    </comment>
    <comment ref="K99" authorId="0" shapeId="0" xr:uid="{00000000-0006-0000-0600-00005E000000}">
      <text>
        <r>
          <rPr>
            <sz val="11"/>
            <rFont val="Calibri"/>
          </rPr>
          <t>Apple iOS/iPadOS 18 must disable the download of iOS/iPadOS beta updates.</t>
        </r>
      </text>
    </comment>
    <comment ref="J100" authorId="0" shapeId="0" xr:uid="{00000000-0006-0000-0600-00005F000000}">
      <text>
        <r>
          <rPr>
            <sz val="11"/>
            <rFont val="Calibri"/>
          </rPr>
          <t>DOD Apple iOS/iPadOS 18 devices must have a Mobile Threat Detection (MTD) app installed.</t>
        </r>
      </text>
    </comment>
    <comment ref="J110" authorId="0" shapeId="0" xr:uid="{00000000-0006-0000-0600-000060000000}">
      <text>
        <r>
          <rPr>
            <sz val="11"/>
            <rFont val="Calibri"/>
          </rPr>
          <t>iPhone and iPad must have the latest available iOS/iPadOS operating system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Apple iOS/iPadOS 18 must allow the administrator (MDM) to perform the following management function: enable/disable VPN protection across the device and [selection: on a per-app basis, on a per-group of applications processes basis].</t>
        </r>
      </text>
    </comment>
    <comment ref="I14" authorId="0" shapeId="0" xr:uid="{00000000-0006-0000-0700-000004000000}">
      <text>
        <r>
          <rPr>
            <sz val="11"/>
            <rFont val="Calibri"/>
          </rPr>
          <t>Apple iOS/iPadOS 18 must be configured to display the DOD advisory warning message at startup or each time the user unlocks the device.</t>
        </r>
      </text>
    </comment>
    <comment ref="J14" authorId="0" shapeId="0" xr:uid="{00000000-0006-0000-0700-000002000000}">
      <text>
        <r>
          <rPr>
            <sz val="11"/>
            <rFont val="Calibri"/>
          </rPr>
          <t>Apple iOS/iPadOS 18 must implement the management setting: approved Apple Watches must be managed by an MDM.</t>
        </r>
      </text>
    </comment>
    <comment ref="K14" authorId="0" shapeId="0" xr:uid="{00000000-0006-0000-0700-000003000000}">
      <text>
        <r>
          <rPr>
            <sz val="11"/>
            <rFont val="Calibri"/>
          </rPr>
          <t>The Apple iOS/iPadOS 18 must be supervised by the MDM.</t>
        </r>
      </text>
    </comment>
    <comment ref="H89" authorId="0" shapeId="0" xr:uid="{00000000-0006-0000-0700-000005000000}">
      <text>
        <r>
          <rPr>
            <sz val="11"/>
            <rFont val="Calibri"/>
          </rPr>
          <t>Apple iOS/iPadOS 18 must be configured to enforce a minimum password length of six characters.</t>
        </r>
      </text>
    </comment>
    <comment ref="I89" authorId="0" shapeId="0" xr:uid="{00000000-0006-0000-0700-00000D000000}">
      <text>
        <r>
          <rPr>
            <sz val="11"/>
            <rFont val="Calibri"/>
          </rPr>
          <t>Apple iOS/iPadOS 18 must be configured to not allow passwords that include more than four repeating or sequential characters.</t>
        </r>
      </text>
    </comment>
    <comment ref="J89" authorId="0" shapeId="0" xr:uid="{00000000-0006-0000-0700-00000E000000}">
      <text>
        <r>
          <rPr>
            <sz val="11"/>
            <rFont val="Calibri"/>
          </rPr>
          <t>Apple iOS/iPadOS 18 must be configured to not allow more than 10 consecutive failed authentication attempts.</t>
        </r>
      </text>
    </comment>
    <comment ref="K89" authorId="0" shapeId="0" xr:uid="{00000000-0006-0000-0700-00000F000000}">
      <text>
        <r>
          <rPr>
            <sz val="11"/>
            <rFont val="Calibri"/>
          </rPr>
          <t>Apple iOS/iPadOS 18 must be configured to enforce a passcode reuse prohibition of at least two generations.</t>
        </r>
      </text>
    </comment>
    <comment ref="L89" authorId="0" shapeId="0" xr:uid="{00000000-0006-0000-0700-000006000000}">
      <text>
        <r>
          <rPr>
            <sz val="11"/>
            <rFont val="Calibri"/>
          </rPr>
          <t>Apple iPadOS 18 must be configured to disable multiuser modes.</t>
        </r>
      </text>
    </comment>
    <comment ref="M89" authorId="0" shapeId="0" xr:uid="{00000000-0006-0000-0700-000007000000}">
      <text>
        <r>
          <rPr>
            <sz val="11"/>
            <rFont val="Calibri"/>
          </rPr>
          <t>Apple iOS/iPadOS 18 must implement the management setting: not allow automatic completion of Safari browser passcodes.</t>
        </r>
      </text>
    </comment>
    <comment ref="N89" authorId="0" shapeId="0" xr:uid="{00000000-0006-0000-0700-000008000000}">
      <text>
        <r>
          <rPr>
            <sz val="11"/>
            <rFont val="Calibri"/>
          </rPr>
          <t>Apple iOS/iPadOS 18 must implement the management setting: require the user to enter a password when connecting to an AirPlay-enabled device.</t>
        </r>
      </text>
    </comment>
    <comment ref="O89" authorId="0" shapeId="0" xr:uid="{00000000-0006-0000-0700-000009000000}">
      <text>
        <r>
          <rPr>
            <sz val="11"/>
            <rFont val="Calibri"/>
          </rPr>
          <t xml:space="preserve">Apple iOS/iPadOS 18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P89" authorId="0" shapeId="0" xr:uid="{00000000-0006-0000-0700-00000A000000}">
      <text>
        <r>
          <rPr>
            <sz val="11"/>
            <rFont val="Calibri"/>
          </rPr>
          <t>Apple iOS/iPadOS 18 must disable password proximity requests.</t>
        </r>
      </text>
    </comment>
    <comment ref="Q89" authorId="0" shapeId="0" xr:uid="{00000000-0006-0000-0700-00000B000000}">
      <text>
        <r>
          <rPr>
            <sz val="11"/>
            <rFont val="Calibri"/>
          </rPr>
          <t>Apple iOS/iPadOS 18 must disable password sharing.</t>
        </r>
      </text>
    </comment>
    <comment ref="R89" authorId="0" shapeId="0" xr:uid="{00000000-0006-0000-0700-00000C000000}">
      <text>
        <r>
          <rPr>
            <sz val="11"/>
            <rFont val="Calibri"/>
          </rPr>
          <t>Apple iOS/iPadOS 18 must disable AirPrint: Allow storage of AirPrint credentials in Keychain.</t>
        </r>
      </text>
    </comment>
    <comment ref="H93" authorId="0" shapeId="0" xr:uid="{00000000-0006-0000-0700-000010000000}">
      <text>
        <r>
          <rPr>
            <sz val="11"/>
            <rFont val="Calibri"/>
          </rPr>
          <t>Apple iOS/iPadOS 18 must be configured to lock the display after 15 minutes (or less) of inactivity.</t>
        </r>
      </text>
    </comment>
    <comment ref="I93" authorId="0" shapeId="0" xr:uid="{00000000-0006-0000-0700-000017000000}">
      <text>
        <r>
          <rPr>
            <sz val="11"/>
            <rFont val="Calibri"/>
          </rPr>
          <t>Apple iOS/iPadOS 18 must be configured to not display notifications when the device is locked.</t>
        </r>
      </text>
    </comment>
    <comment ref="J93" authorId="0" shapeId="0" xr:uid="{00000000-0006-0000-0700-000018000000}">
      <text>
        <r>
          <rPr>
            <sz val="11"/>
            <rFont val="Calibri"/>
          </rPr>
          <t>Apple iOS/iPadOS 18 must not display notifications (calendar information) when the device is locked.</t>
        </r>
      </text>
    </comment>
    <comment ref="K93" authorId="0" shapeId="0" xr:uid="{00000000-0006-0000-0700-000019000000}">
      <text>
        <r>
          <rPr>
            <sz val="11"/>
            <rFont val="Calibri"/>
          </rPr>
          <t>Apple iOS/iPadOS 18 must be configured to disable ad hoc wireless client-to-client connection capability.</t>
        </r>
      </text>
    </comment>
    <comment ref="L93" authorId="0" shapeId="0" xr:uid="{00000000-0006-0000-0700-00001A000000}">
      <text>
        <r>
          <rPr>
            <sz val="11"/>
            <rFont val="Calibri"/>
          </rPr>
          <t>Apple iOS/iPadOS 18 must implement the management setting: not have any Family Members in Family Sharing.</t>
        </r>
      </text>
    </comment>
    <comment ref="M93" authorId="0" shapeId="0" xr:uid="{00000000-0006-0000-0700-00001B000000}">
      <text>
        <r>
          <rPr>
            <sz val="11"/>
            <rFont val="Calibri"/>
          </rPr>
          <t>Apple iOS/iPadOS 18 must implement the management setting: force Apple Watch wrist detection.</t>
        </r>
      </text>
    </comment>
    <comment ref="N93" authorId="0" shapeId="0" xr:uid="{00000000-0006-0000-0700-00001C000000}">
      <text>
        <r>
          <rPr>
            <sz val="11"/>
            <rFont val="Calibri"/>
          </rPr>
          <t>Apple iOS/iPadOS 18 must implement the management setting: enable USB Restricted Mode.</t>
        </r>
      </text>
    </comment>
    <comment ref="O93" authorId="0" shapeId="0" xr:uid="{00000000-0006-0000-0700-00001D000000}">
      <text>
        <r>
          <rPr>
            <sz val="11"/>
            <rFont val="Calibri"/>
          </rPr>
          <t>Apple iOS/iPadOS 18 must implement the management setting: disable paired Apple Watch.</t>
        </r>
      </text>
    </comment>
    <comment ref="P93" authorId="0" shapeId="0" xr:uid="{00000000-0006-0000-0700-00001E000000}">
      <text>
        <r>
          <rPr>
            <sz val="11"/>
            <rFont val="Calibri"/>
          </rPr>
          <t xml:space="preserve">Apple iOS/iPadOS 18 must disable </t>
        </r>
        <r>
          <rPr>
            <sz val="11"/>
            <color rgb="FF000000"/>
            <rFont val="Calibri"/>
          </rPr>
          <t>"</t>
        </r>
        <r>
          <rPr>
            <b/>
            <sz val="11"/>
            <color rgb="FF000000"/>
            <rFont val="Calibri"/>
          </rPr>
          <t>Allow setting up new nearby devices</t>
        </r>
        <r>
          <rPr>
            <sz val="11"/>
            <color rgb="FF000000"/>
            <rFont val="Calibri"/>
          </rPr>
          <t>"</t>
        </r>
        <r>
          <rPr>
            <sz val="11"/>
            <color rgb="FF000000"/>
            <rFont val="Calibri"/>
          </rPr>
          <t>.</t>
        </r>
      </text>
    </comment>
    <comment ref="Q93" authorId="0" shapeId="0" xr:uid="{00000000-0006-0000-0700-00001F000000}">
      <text>
        <r>
          <rPr>
            <sz val="11"/>
            <rFont val="Calibri"/>
          </rPr>
          <t xml:space="preserve">Apple iOS/iPadOS 18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R93" authorId="0" shapeId="0" xr:uid="{00000000-0006-0000-0700-000020000000}">
      <text>
        <r>
          <rPr>
            <sz val="11"/>
            <rFont val="Calibri"/>
          </rPr>
          <t xml:space="preserve">Apple iOS/iPadOS 18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S93" authorId="0" shapeId="0" xr:uid="{00000000-0006-0000-0700-000011000000}">
      <text>
        <r>
          <rPr>
            <sz val="11"/>
            <rFont val="Calibri"/>
          </rPr>
          <t>DOD Apple iOS/iPadOS 18 devices must disable eSIM transfers.</t>
        </r>
      </text>
    </comment>
    <comment ref="T93" authorId="0" shapeId="0" xr:uid="{00000000-0006-0000-0700-000012000000}">
      <text>
        <r>
          <rPr>
            <sz val="11"/>
            <rFont val="Calibri"/>
          </rPr>
          <t>Apple iOS/iPadOS 18 must disable pairing with a host Mac or PC.</t>
        </r>
      </text>
    </comment>
    <comment ref="U93" authorId="0" shapeId="0" xr:uid="{00000000-0006-0000-0700-000013000000}">
      <text>
        <r>
          <rPr>
            <sz val="11"/>
            <rFont val="Calibri"/>
          </rPr>
          <t>Apple iOS/iPadOS 18 must disable AirPrint.</t>
        </r>
      </text>
    </comment>
    <comment ref="V93" authorId="0" shapeId="0" xr:uid="{00000000-0006-0000-0700-000014000000}">
      <text>
        <r>
          <rPr>
            <sz val="11"/>
            <rFont val="Calibri"/>
          </rPr>
          <t>Apple iOS/iPadOS 18 must disable AirPrint: Allow discovery of AirPrint printers using iBeacons.</t>
        </r>
      </text>
    </comment>
    <comment ref="W93" authorId="0" shapeId="0" xr:uid="{00000000-0006-0000-0700-000015000000}">
      <text>
        <r>
          <rPr>
            <sz val="11"/>
            <rFont val="Calibri"/>
          </rPr>
          <t>Apple iOS/iPadOS 18 must implement the management setting: disable Camera.</t>
        </r>
      </text>
    </comment>
    <comment ref="X93" authorId="0" shapeId="0" xr:uid="{00000000-0006-0000-0700-000016000000}">
      <text>
        <r>
          <rPr>
            <sz val="11"/>
            <rFont val="Calibri"/>
          </rPr>
          <t>Apple iOS/iPadOS 18 must implement the management setting: disable the Bluetooth radio.</t>
        </r>
      </text>
    </comment>
    <comment ref="H104" authorId="0" shapeId="0" xr:uid="{00000000-0006-0000-0700-000021000000}">
      <text>
        <r>
          <rPr>
            <sz val="11"/>
            <rFont val="Calibri"/>
          </rPr>
          <t>Apple iOS/iPadOS 18 users must complete required training.</t>
        </r>
      </text>
    </comment>
    <comment ref="H110" authorId="0" shapeId="0" xr:uid="{00000000-0006-0000-0700-000022000000}">
      <text>
        <r>
          <rPr>
            <sz val="11"/>
            <rFont val="Calibri"/>
          </rPr>
          <t>Apple iOS/iPadOS 18 must not allow backup to remote systems (iCloud).</t>
        </r>
      </text>
    </comment>
    <comment ref="I110" authorId="0" shapeId="0" xr:uid="{00000000-0006-0000-0700-000038000000}">
      <text>
        <r>
          <rPr>
            <sz val="11"/>
            <rFont val="Calibri"/>
          </rPr>
          <t>Apple iOS/iPadOS 18 must not allow backup to remote systems (iCloud document and data synchronization).</t>
        </r>
      </text>
    </comment>
    <comment ref="J110" authorId="0" shapeId="0" xr:uid="{00000000-0006-0000-0700-000039000000}">
      <text>
        <r>
          <rPr>
            <sz val="11"/>
            <rFont val="Calibri"/>
          </rPr>
          <t>Apple iOS/iPadOS 18 must not allow backup to remote systems (iCloud Keychain).</t>
        </r>
      </text>
    </comment>
    <comment ref="K110" authorId="0" shapeId="0" xr:uid="{00000000-0006-0000-0700-00003A000000}">
      <text>
        <r>
          <rPr>
            <sz val="11"/>
            <rFont val="Calibri"/>
          </rPr>
          <t>Apple iOS/iPadOS 18 must not allow backup to remote systems (Cloud Photo Library).</t>
        </r>
      </text>
    </comment>
    <comment ref="L110" authorId="0" shapeId="0" xr:uid="{00000000-0006-0000-0700-00003B000000}">
      <text>
        <r>
          <rPr>
            <sz val="11"/>
            <rFont val="Calibri"/>
          </rPr>
          <t>Apple iOS/iPadOS 18 must not allow backup to remote systems (iCloud Photo Sharing, also known as Shared Stream or Shared Photo Stream).</t>
        </r>
      </text>
    </comment>
    <comment ref="M110" authorId="0" shapeId="0" xr:uid="{00000000-0006-0000-0700-00003C000000}">
      <text>
        <r>
          <rPr>
            <sz val="11"/>
            <rFont val="Calibri"/>
          </rPr>
          <t>Apple iOS/iPadOS 18 must not allow backup to remote systems (managed applications data stored in iCloud).</t>
        </r>
      </text>
    </comment>
    <comment ref="N110" authorId="0" shapeId="0" xr:uid="{00000000-0006-0000-0700-00003D000000}">
      <text>
        <r>
          <rPr>
            <sz val="11"/>
            <rFont val="Calibri"/>
          </rPr>
          <t>Apple iOS/iPadOS 18 must not allow backup to remote systems (enterprise books).</t>
        </r>
      </text>
    </comment>
    <comment ref="O110" authorId="0" shapeId="0" xr:uid="{00000000-0006-0000-0700-00003E000000}">
      <text>
        <r>
          <rPr>
            <sz val="11"/>
            <rFont val="Calibri"/>
          </rPr>
          <t>Apple iOS/iPadOS 18 must be configured to not allow backup of [all applications, configuration data] to locally connected systems.</t>
        </r>
      </text>
    </comment>
    <comment ref="P110" authorId="0" shapeId="0" xr:uid="{00000000-0006-0000-0700-00003F000000}">
      <text>
        <r>
          <rPr>
            <sz val="11"/>
            <rFont val="Calibri"/>
          </rPr>
          <t>Apple iOS/iPadOS 18 must not allow non-DOD applications to access DOD data.</t>
        </r>
      </text>
    </comment>
    <comment ref="Q110" authorId="0" shapeId="0" xr:uid="{00000000-0006-0000-0700-000040000000}">
      <text>
        <r>
          <rPr>
            <sz val="11"/>
            <rFont val="Calibri"/>
          </rPr>
          <t>Apple iOS/iPadOS 18 must require a valid password be successfully entered before the mobile device data is unencrypted.</t>
        </r>
      </text>
    </comment>
    <comment ref="R110" authorId="0" shapeId="0" xr:uid="{00000000-0006-0000-0700-000041000000}">
      <text>
        <r>
          <rPr>
            <sz val="11"/>
            <rFont val="Calibri"/>
          </rPr>
          <t>Apple iOS/iPadOS 18 must implement the management setting: limit Ad Tracking.</t>
        </r>
      </text>
    </comment>
    <comment ref="S110" authorId="0" shapeId="0" xr:uid="{00000000-0006-0000-0700-000042000000}">
      <text>
        <r>
          <rPr>
            <sz val="11"/>
            <rFont val="Calibri"/>
          </rPr>
          <t>Apple iOS/iPadOS 18 must implement the management setting: not allow use of Handoff.</t>
        </r>
      </text>
    </comment>
    <comment ref="T110" authorId="0" shapeId="0" xr:uid="{00000000-0006-0000-0700-000043000000}">
      <text>
        <r>
          <rPr>
            <sz val="11"/>
            <rFont val="Calibri"/>
          </rPr>
          <t>Apple iOS/iPadOS 18 must implement the management setting: not allow use of iPhone widgets on Mac.</t>
        </r>
      </text>
    </comment>
    <comment ref="U110" authorId="0" shapeId="0" xr:uid="{00000000-0006-0000-0700-000044000000}">
      <text>
        <r>
          <rPr>
            <sz val="11"/>
            <rFont val="Calibri"/>
          </rPr>
          <t>Apple iOS/iPadOS 18 must implement the management setting: disable Allow MailDrop.</t>
        </r>
      </text>
    </comment>
    <comment ref="V110" authorId="0" shapeId="0" xr:uid="{00000000-0006-0000-0700-000045000000}">
      <text>
        <r>
          <rPr>
            <sz val="11"/>
            <rFont val="Calibri"/>
          </rPr>
          <t>Apple iOS/iPadOS 18 must implement the management setting: not allow messages in an ActiveSync Exchange account to be forwarded or moved to other accounts in the Apple iOS/iPadOS 18 Mail app.</t>
        </r>
      </text>
    </comment>
    <comment ref="W110" authorId="0" shapeId="0" xr:uid="{00000000-0006-0000-0700-000046000000}">
      <text>
        <r>
          <rPr>
            <sz val="11"/>
            <rFont val="Calibri"/>
          </rPr>
          <t>Apple iOS/iPadOS 18 must implement the management setting: treat AirDrop as an unmanaged destination.</t>
        </r>
      </text>
    </comment>
    <comment ref="X110" authorId="0" shapeId="0" xr:uid="{00000000-0006-0000-0700-000047000000}">
      <text>
        <r>
          <rPr>
            <sz val="11"/>
            <rFont val="Calibri"/>
          </rPr>
          <t>Apple iOS/iPadOS 18 must implement the management setting: not share location data through iCloud.</t>
        </r>
      </text>
    </comment>
    <comment ref="Y110" authorId="0" shapeId="0" xr:uid="{00000000-0006-0000-0700-000023000000}">
      <text>
        <r>
          <rPr>
            <sz val="11"/>
            <rFont val="Calibri"/>
          </rPr>
          <t>A managed photo app must be used to take and store work-related photos.</t>
        </r>
      </text>
    </comment>
    <comment ref="Z110" authorId="0" shapeId="0" xr:uid="{00000000-0006-0000-0700-000024000000}">
      <text>
        <r>
          <rPr>
            <sz val="11"/>
            <rFont val="Calibri"/>
          </rPr>
          <t>Apple iOS/iPadOS 18 must not allow managed apps to write contacts to unmanaged contacts accounts.</t>
        </r>
      </text>
    </comment>
    <comment ref="AA110" authorId="0" shapeId="0" xr:uid="{00000000-0006-0000-0700-000025000000}">
      <text>
        <r>
          <rPr>
            <sz val="11"/>
            <rFont val="Calibri"/>
          </rPr>
          <t>Apple iOS/iPadOS 18 must not allow unmanaged apps to read contacts from managed contacts accounts.</t>
        </r>
      </text>
    </comment>
    <comment ref="AB110" authorId="0" shapeId="0" xr:uid="{00000000-0006-0000-0700-000026000000}">
      <text>
        <r>
          <rPr>
            <sz val="11"/>
            <rFont val="Calibri"/>
          </rPr>
          <t>Apple iOS/iPadOS 18 must implement the management setting: disable AirDrop.</t>
        </r>
      </text>
    </comment>
    <comment ref="AC110" authorId="0" shapeId="0" xr:uid="{00000000-0006-0000-0700-000027000000}">
      <text>
        <r>
          <rPr>
            <sz val="11"/>
            <rFont val="Calibri"/>
          </rPr>
          <t xml:space="preserve">Apple iOS/iPadOS 18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AD110" authorId="0" shapeId="0" xr:uid="{00000000-0006-0000-0700-000028000000}">
      <text>
        <r>
          <rPr>
            <sz val="11"/>
            <rFont val="Calibri"/>
          </rPr>
          <t>The Apple iOS must be configured to disable automatic transfer of diagnostic data to an external device other than an MDM service with which the device has enrolled.</t>
        </r>
      </text>
    </comment>
    <comment ref="AE110" authorId="0" shapeId="0" xr:uid="{00000000-0006-0000-0700-000029000000}">
      <text>
        <r>
          <rPr>
            <sz val="11"/>
            <rFont val="Calibri"/>
          </rPr>
          <t xml:space="preserve">Apple iOS/iPadOS 18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AF110" authorId="0" shapeId="0" xr:uid="{00000000-0006-0000-0700-00002A000000}">
      <text>
        <r>
          <rPr>
            <sz val="11"/>
            <rFont val="Calibri"/>
          </rPr>
          <t>Apple iOS/iPadOS 18 must disable connections to Siri servers for the purpose of dictation.</t>
        </r>
      </text>
    </comment>
    <comment ref="AG110" authorId="0" shapeId="0" xr:uid="{00000000-0006-0000-0700-00002B000000}">
      <text>
        <r>
          <rPr>
            <sz val="11"/>
            <rFont val="Calibri"/>
          </rPr>
          <t>Apple iOS/iPadOS 18 must disable connections to Siri servers for the purpose of translation.</t>
        </r>
      </text>
    </comment>
    <comment ref="AH110" authorId="0" shapeId="0" xr:uid="{00000000-0006-0000-0700-00002C000000}">
      <text>
        <r>
          <rPr>
            <sz val="11"/>
            <rFont val="Calibri"/>
          </rPr>
          <t>Apple iOS/iPadOS 18 must disable copy/paste of data from managed to unmanaged applications.</t>
        </r>
      </text>
    </comment>
    <comment ref="AI110" authorId="0" shapeId="0" xr:uid="{00000000-0006-0000-0700-00002D000000}">
      <text>
        <r>
          <rPr>
            <sz val="11"/>
            <rFont val="Calibri"/>
          </rPr>
          <t>Apple iOS/iPadOS 18 must disable ChatGPT and other external AI app connections in Apple Intelligence.</t>
        </r>
      </text>
    </comment>
    <comment ref="AJ110" authorId="0" shapeId="0" xr:uid="{00000000-0006-0000-0700-00002E000000}">
      <text>
        <r>
          <rPr>
            <sz val="11"/>
            <rFont val="Calibri"/>
          </rPr>
          <t>Apple iOS/iPadOS 18 must disable recording cell phone calls on the iPhone.</t>
        </r>
      </text>
    </comment>
    <comment ref="AK110" authorId="0" shapeId="0" xr:uid="{00000000-0006-0000-0700-00002F000000}">
      <text>
        <r>
          <rPr>
            <sz val="11"/>
            <rFont val="Calibri"/>
          </rPr>
          <t>Apple iOS/iPadOS 18 must disable iPhone Mirroring on Mac.</t>
        </r>
      </text>
    </comment>
    <comment ref="AL110" authorId="0" shapeId="0" xr:uid="{00000000-0006-0000-0700-000030000000}">
      <text>
        <r>
          <rPr>
            <sz val="11"/>
            <rFont val="Calibri"/>
          </rPr>
          <t>DOD Apple iOS/iPadOS 18 devices must disable FaceTime.</t>
        </r>
      </text>
    </comment>
    <comment ref="AM110" authorId="0" shapeId="0" xr:uid="{00000000-0006-0000-0700-000031000000}">
      <text>
        <r>
          <rPr>
            <sz val="11"/>
            <rFont val="Calibri"/>
          </rPr>
          <t>DOD Apple iOS/iPadOS 18 devices must disable screenshots and screen recordings.</t>
        </r>
      </text>
    </comment>
    <comment ref="AN110" authorId="0" shapeId="0" xr:uid="{00000000-0006-0000-0700-000032000000}">
      <text>
        <r>
          <rPr>
            <sz val="11"/>
            <rFont val="Calibri"/>
          </rPr>
          <t>Apple iOS/iPadOS 18 must disable the use of voice assistant (Siri) unless required to meet Section 508 compliance requirements.</t>
        </r>
      </text>
    </comment>
    <comment ref="AO110" authorId="0" shapeId="0" xr:uid="{00000000-0006-0000-0700-000033000000}">
      <text>
        <r>
          <rPr>
            <sz val="11"/>
            <rFont val="Calibri"/>
          </rPr>
          <t>Apple iOS/iPadOS 18 must disable the use of voice assistant (Show user-generated content in Siri) unless required to meet Section 508 compliance requirements.</t>
        </r>
      </text>
    </comment>
    <comment ref="AP110" authorId="0" shapeId="0" xr:uid="{00000000-0006-0000-0700-000034000000}">
      <text>
        <r>
          <rPr>
            <sz val="11"/>
            <rFont val="Calibri"/>
          </rPr>
          <t>Apple iOS/iPadOS 18 must disable the use of voice assistant (Siri suggestions) unless required to meet Section 508 compliance requirements.</t>
        </r>
      </text>
    </comment>
    <comment ref="AQ110" authorId="0" shapeId="0" xr:uid="{00000000-0006-0000-0700-000035000000}">
      <text>
        <r>
          <rPr>
            <sz val="11"/>
            <rFont val="Calibri"/>
          </rPr>
          <t>Apple iOS/iPadOS 18 must disable the Apple Intelligence feature: Image Wand.</t>
        </r>
      </text>
    </comment>
    <comment ref="AR110" authorId="0" shapeId="0" xr:uid="{00000000-0006-0000-0700-000036000000}">
      <text>
        <r>
          <rPr>
            <sz val="11"/>
            <rFont val="Calibri"/>
          </rPr>
          <t>Apple iOS/iPadOS 18 must disable the Apple Intelligence feature: Image Generation.</t>
        </r>
      </text>
    </comment>
    <comment ref="AS110" authorId="0" shapeId="0" xr:uid="{00000000-0006-0000-0700-000037000000}">
      <text>
        <r>
          <rPr>
            <sz val="11"/>
            <rFont val="Calibri"/>
          </rPr>
          <t>Apple iOS/iPadOS 18 must disable the Apple Intelligence feature: generate new Genmoji.</t>
        </r>
      </text>
    </comment>
    <comment ref="H111" authorId="0" shapeId="0" xr:uid="{00000000-0006-0000-0700-000048000000}">
      <text>
        <r>
          <rPr>
            <sz val="11"/>
            <rFont val="Calibri"/>
          </rPr>
          <t>Apple iOS/iPadOS 18 must implement the management setting: use SSL for Exchange ActiveSync.</t>
        </r>
      </text>
    </comment>
    <comment ref="I111" authorId="0" shapeId="0" xr:uid="{00000000-0006-0000-0700-000049000000}">
      <text>
        <r>
          <rPr>
            <sz val="11"/>
            <rFont val="Calibri"/>
          </rPr>
          <t>Apple iOS/iPadOS 18 must have DOD root and intermediate PKI certificates installed.</t>
        </r>
      </text>
    </comment>
    <comment ref="J111" authorId="0" shapeId="0" xr:uid="{00000000-0006-0000-0700-00004A000000}">
      <text>
        <r>
          <rPr>
            <sz val="11"/>
            <rFont val="Calibri"/>
          </rPr>
          <t>Apple iOS/iPadOS 18 must enable AirPrint feature: Disallow AirPrint to destinations with untrusted certificates.</t>
        </r>
      </text>
    </comment>
    <comment ref="H113" authorId="0" shapeId="0" xr:uid="{00000000-0006-0000-0700-00004B000000}">
      <text>
        <r>
          <rPr>
            <sz val="11"/>
            <rFont val="Calibri"/>
          </rPr>
          <t>Apple iOS/iPadOS 18 must be configured to [selection: wipe protected data, wipe sensitive data] upon unenrollment from MDM.</t>
        </r>
      </text>
    </comment>
    <comment ref="I113" authorId="0" shapeId="0" xr:uid="{00000000-0006-0000-0700-00004C000000}">
      <text>
        <r>
          <rPr>
            <sz val="11"/>
            <rFont val="Calibri"/>
          </rPr>
          <t>Apple iOS/iPadOS 18 must be configured to [selection: remove Enterprise applications, remove all noncore applications (any nonfactory-installed application)] upon unenrollment from MDM.</t>
        </r>
      </text>
    </comment>
    <comment ref="J113" authorId="0" shapeId="0" xr:uid="{00000000-0006-0000-0700-00004D000000}">
      <text>
        <r>
          <rPr>
            <sz val="11"/>
            <rFont val="Calibri"/>
          </rPr>
          <t>Apple iOS/iPadOS 18 must delete eSIM content when the device is erased.</t>
        </r>
      </text>
    </comment>
    <comment ref="K113" authorId="0" shapeId="0" xr:uid="{00000000-0006-0000-0700-00004E000000}">
      <text>
        <r>
          <rPr>
            <sz val="11"/>
            <rFont val="Calibri"/>
          </rPr>
          <t>Apple iOS/iPadOS 18 must disable the ability of the user to wipe the device.</t>
        </r>
      </text>
    </comment>
    <comment ref="H119" authorId="0" shapeId="0" xr:uid="{00000000-0006-0000-0700-00004F000000}">
      <text>
        <r>
          <rPr>
            <sz val="11"/>
            <rFont val="Calibri"/>
          </rPr>
          <t>Apple iOS/iPadOS 18 must implement the management setting: encrypt backups/Encrypt local backup.</t>
        </r>
      </text>
    </comment>
    <comment ref="H142" authorId="0" shapeId="0" xr:uid="{00000000-0006-0000-0700-000050000000}">
      <text>
        <r>
          <rPr>
            <sz val="11"/>
            <rFont val="Calibri"/>
          </rPr>
          <t>Apple iOS must implement the management setting: not allow a user to remove Apple iOS configuration profiles that enforce DOD security requirements.</t>
        </r>
      </text>
    </comment>
    <comment ref="H143" authorId="0" shapeId="0" xr:uid="{00000000-0006-0000-0700-000051000000}">
      <text>
        <r>
          <rPr>
            <sz val="11"/>
            <rFont val="Calibri"/>
          </rPr>
          <t>iPhone and iPad must have the latest available iOS/iPadOS operating system installed.</t>
        </r>
      </text>
    </comment>
    <comment ref="I143" authorId="0" shapeId="0" xr:uid="{00000000-0006-0000-0700-000052000000}">
      <text>
        <r>
          <rPr>
            <sz val="11"/>
            <rFont val="Calibri"/>
          </rPr>
          <t>Apple iOS/iPadOS 18 must disable the download of iOS/iPadOS beta updates.</t>
        </r>
      </text>
    </comment>
    <comment ref="H146" authorId="0" shapeId="0" xr:uid="{00000000-0006-0000-0700-000053000000}">
      <text>
        <r>
          <rPr>
            <sz val="11"/>
            <rFont val="Calibri"/>
          </rPr>
          <t>Apple iOS/iPadOS 18 must be configured to enforce an application installation policy by specifying one or more authorized application repositories, including [selection: DOD-approved commercial app repository, MDM server, mobile application store].</t>
        </r>
      </text>
    </comment>
    <comment ref="I146" authorId="0" shapeId="0" xr:uid="{00000000-0006-0000-0700-000054000000}">
      <text>
        <r>
          <rPr>
            <sz val="11"/>
            <rFont val="Calibri"/>
          </rPr>
          <t>Apple iOS/iPadOS 18 must not include applications with the following characteristics: access to Siri when the device is locked.</t>
        </r>
      </text>
    </comment>
    <comment ref="J146" authorId="0" shapeId="0" xr:uid="{00000000-0006-0000-0700-000055000000}">
      <text>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text>
    </comment>
    <comment ref="K146" authorId="0" shapeId="0" xr:uid="{00000000-0006-0000-0700-000056000000}">
      <text>
        <r>
          <rPr>
            <sz val="11"/>
            <rFont val="Calibri"/>
          </rPr>
          <t>Apple iOS/iPadOS 18 must disable the installation of alternative marketplace apps.</t>
        </r>
      </text>
    </comment>
    <comment ref="L146" authorId="0" shapeId="0" xr:uid="{00000000-0006-0000-0700-000057000000}">
      <text>
        <r>
          <rPr>
            <sz val="11"/>
            <rFont val="Calibri"/>
          </rPr>
          <t>Apple iOS/iPadOS 18 must disable app installation from a website.</t>
        </r>
      </text>
    </comment>
    <comment ref="M146" authorId="0" shapeId="0" xr:uid="{00000000-0006-0000-0700-000058000000}">
      <text>
        <r>
          <rPr>
            <sz val="11"/>
            <rFont val="Calibri"/>
          </rPr>
          <t>Apple iOS/iPadOS 18 must disable the ability to hide apps.</t>
        </r>
      </text>
    </comment>
    <comment ref="N146" authorId="0" shapeId="0" xr:uid="{00000000-0006-0000-0700-000059000000}">
      <text>
        <r>
          <rPr>
            <sz val="11"/>
            <rFont val="Calibri"/>
          </rPr>
          <t>Apple iOS/iPadOS 18 must disable automatic downloads of apps purchased on other Apple devices.</t>
        </r>
      </text>
    </comment>
    <comment ref="O146" authorId="0" shapeId="0" xr:uid="{00000000-0006-0000-0700-00005A000000}">
      <text>
        <r>
          <rPr>
            <sz val="11"/>
            <rFont val="Calibri"/>
          </rPr>
          <t>Apple iOS/iPadOS 18 must disable Allowed Content Ratings (Movies).</t>
        </r>
      </text>
    </comment>
    <comment ref="P146" authorId="0" shapeId="0" xr:uid="{00000000-0006-0000-0700-00005B000000}">
      <text>
        <r>
          <rPr>
            <sz val="11"/>
            <rFont val="Calibri"/>
          </rPr>
          <t>Apple iOS/iPadOS 18 must disable Allowed Content Ratings (TV Shows).</t>
        </r>
      </text>
    </comment>
    <comment ref="H173" authorId="0" shapeId="0" xr:uid="{00000000-0006-0000-0700-00005C000000}">
      <text>
        <r>
          <rPr>
            <sz val="11"/>
            <rFont val="Calibri"/>
          </rPr>
          <t>DOD Apple iOS/iPadOS 18 devices must have a Mobile Threat Detection (MTD) app installed.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Apple iOS/iPadOS 18 must allow the administrator (MDM) to perform the following management function: enable/disable VPN protection across the device and [selection: on a per-app basis, on a per-group of applications processes basis].</t>
        </r>
      </text>
    </comment>
    <comment ref="H52" authorId="0" shapeId="0" xr:uid="{00000000-0006-0000-0800-000005000000}">
      <text>
        <r>
          <rPr>
            <sz val="11"/>
            <rFont val="Calibri"/>
          </rPr>
          <t>Apple iOS/iPadOS 18 must not include applications with the following characteristics: access to Siri when the device is locked.</t>
        </r>
      </text>
    </comment>
    <comment ref="I52" authorId="0" shapeId="0" xr:uid="{00000000-0006-0000-0800-000002000000}">
      <text>
        <r>
          <rPr>
            <sz val="11"/>
            <rFont val="Calibri"/>
          </rPr>
          <t>Apple iOS/iPadOS 18 must be configured to display the DOD advisory warning message at startup or each time the user unlocks the device.</t>
        </r>
      </text>
    </comment>
    <comment ref="J52" authorId="0" shapeId="0" xr:uid="{00000000-0006-0000-0800-000003000000}">
      <text>
        <r>
          <rPr>
            <sz val="11"/>
            <rFont val="Calibri"/>
          </rPr>
          <t>The Apple iOS/iPadOS 18 must be supervised by the MDM.</t>
        </r>
      </text>
    </comment>
    <comment ref="K52" authorId="0" shapeId="0" xr:uid="{00000000-0006-0000-0800-000004000000}">
      <text>
        <r>
          <rPr>
            <sz val="11"/>
            <rFont val="Calibri"/>
          </rPr>
          <t>Apple iOS/iPadOS 18 must disable the ability to hide apps.</t>
        </r>
      </text>
    </comment>
    <comment ref="G53" authorId="0" shapeId="0" xr:uid="{00000000-0006-0000-0800-000006000000}">
      <text>
        <r>
          <rPr>
            <sz val="11"/>
            <rFont val="Calibri"/>
          </rPr>
          <t>Apple iOS/iPadOS 18 must allow the administrator (MDM) to perform the following management function: enable/disable VPN protection across the device and [selection: on a per-app basis, on a per-group of applications processes basis].</t>
        </r>
      </text>
    </comment>
    <comment ref="H53" authorId="0" shapeId="0" xr:uid="{00000000-0006-0000-0800-000007000000}">
      <text>
        <r>
          <rPr>
            <sz val="11"/>
            <rFont val="Calibri"/>
          </rPr>
          <t>Apple iOS/iPadOS 18 must not include applications with the following characteristics: access to Siri when the device is locked.</t>
        </r>
      </text>
    </comment>
    <comment ref="I53" authorId="0" shapeId="0" xr:uid="{00000000-0006-0000-0800-000008000000}">
      <text>
        <r>
          <rPr>
            <sz val="11"/>
            <rFont val="Calibri"/>
          </rPr>
          <t>The Apple iOS/iPadOS 18 must be supervised by the MDM.</t>
        </r>
      </text>
    </comment>
    <comment ref="G60" authorId="0" shapeId="0" xr:uid="{00000000-0006-0000-0800-000009000000}">
      <text>
        <r>
          <rPr>
            <sz val="11"/>
            <rFont val="Calibri"/>
          </rPr>
          <t>Apple iOS/iPadOS 18 must be configured to lock the display after 15 minutes (or less) of inactivity.</t>
        </r>
      </text>
    </comment>
    <comment ref="H60" authorId="0" shapeId="0" xr:uid="{00000000-0006-0000-0800-00000A000000}">
      <text>
        <r>
          <rPr>
            <sz val="11"/>
            <rFont val="Calibri"/>
          </rPr>
          <t>Apple iOS/iPadOS 18 must be configured to not display notifications when the device is locked.</t>
        </r>
      </text>
    </comment>
    <comment ref="I60" authorId="0" shapeId="0" xr:uid="{00000000-0006-0000-0800-00000B000000}">
      <text>
        <r>
          <rPr>
            <sz val="11"/>
            <rFont val="Calibri"/>
          </rPr>
          <t>Apple iOS/iPadOS 18 must not display notifications (calendar information) when the device is locked.</t>
        </r>
      </text>
    </comment>
    <comment ref="G61" authorId="0" shapeId="0" xr:uid="{00000000-0006-0000-0800-00000C000000}">
      <text>
        <r>
          <rPr>
            <sz val="11"/>
            <rFont val="Calibri"/>
          </rPr>
          <t>Apple iOS/iPadOS 18 must not allow backup to remote systems (iCloud).</t>
        </r>
      </text>
    </comment>
    <comment ref="H61" authorId="0" shapeId="0" xr:uid="{00000000-0006-0000-0800-000018000000}">
      <text>
        <r>
          <rPr>
            <sz val="11"/>
            <rFont val="Calibri"/>
          </rPr>
          <t>Apple iOS/iPadOS 18 must not allow backup to remote systems (iCloud document and data synchronization).</t>
        </r>
      </text>
    </comment>
    <comment ref="I61" authorId="0" shapeId="0" xr:uid="{00000000-0006-0000-0800-000019000000}">
      <text>
        <r>
          <rPr>
            <sz val="11"/>
            <rFont val="Calibri"/>
          </rPr>
          <t>Apple iOS/iPadOS 18 must not allow backup to remote systems (iCloud Keychain).</t>
        </r>
      </text>
    </comment>
    <comment ref="J61" authorId="0" shapeId="0" xr:uid="{00000000-0006-0000-0800-00001A000000}">
      <text>
        <r>
          <rPr>
            <sz val="11"/>
            <rFont val="Calibri"/>
          </rPr>
          <t>Apple iOS/iPadOS 18 must not allow backup to remote systems (Cloud Photo Library).</t>
        </r>
      </text>
    </comment>
    <comment ref="K61" authorId="0" shapeId="0" xr:uid="{00000000-0006-0000-0800-00001B000000}">
      <text>
        <r>
          <rPr>
            <sz val="11"/>
            <rFont val="Calibri"/>
          </rPr>
          <t>Apple iOS/iPadOS 18 must not allow backup to remote systems (iCloud Photo Sharing, also known as Shared Stream or Shared Photo Stream).</t>
        </r>
      </text>
    </comment>
    <comment ref="L61" authorId="0" shapeId="0" xr:uid="{00000000-0006-0000-0800-00000D000000}">
      <text>
        <r>
          <rPr>
            <sz val="11"/>
            <rFont val="Calibri"/>
          </rPr>
          <t>Apple iOS/iPadOS 18 must not allow backup to remote systems (managed applications data stored in iCloud).</t>
        </r>
      </text>
    </comment>
    <comment ref="M61" authorId="0" shapeId="0" xr:uid="{00000000-0006-0000-0800-00000E000000}">
      <text>
        <r>
          <rPr>
            <sz val="11"/>
            <rFont val="Calibri"/>
          </rPr>
          <t>Apple iOS/iPadOS 18 must not allow backup to remote systems (enterprise books).</t>
        </r>
      </text>
    </comment>
    <comment ref="N61" authorId="0" shapeId="0" xr:uid="{00000000-0006-0000-0800-00000F000000}">
      <text>
        <r>
          <rPr>
            <sz val="11"/>
            <rFont val="Calibri"/>
          </rPr>
          <t>Apple iOS/iPadOS 18 must be configured to not allow backup of [all applications, configuration data] to locally connected systems.</t>
        </r>
      </text>
    </comment>
    <comment ref="O61" authorId="0" shapeId="0" xr:uid="{00000000-0006-0000-0800-000010000000}">
      <text>
        <r>
          <rPr>
            <sz val="11"/>
            <rFont val="Calibri"/>
          </rPr>
          <t>Apple iOS/iPadOS 18 must not allow non-DOD applications to access DOD data.</t>
        </r>
      </text>
    </comment>
    <comment ref="P61" authorId="0" shapeId="0" xr:uid="{00000000-0006-0000-0800-000011000000}">
      <text>
        <r>
          <rPr>
            <sz val="11"/>
            <rFont val="Calibri"/>
          </rPr>
          <t>Apple iOS/iPadOS 18 must be configured to [selection: wipe protected data, wipe sensitive data] upon unenrollment from MDM.</t>
        </r>
      </text>
    </comment>
    <comment ref="Q61" authorId="0" shapeId="0" xr:uid="{00000000-0006-0000-0800-000012000000}">
      <text>
        <r>
          <rPr>
            <sz val="11"/>
            <rFont val="Calibri"/>
          </rPr>
          <t>Apple iOS/iPadOS 18 must be configured to [selection: remove Enterprise applications, remove all noncore applications (any nonfactory-installed application)] upon unenrollment from MDM.</t>
        </r>
      </text>
    </comment>
    <comment ref="R61" authorId="0" shapeId="0" xr:uid="{00000000-0006-0000-0800-000013000000}">
      <text>
        <r>
          <rPr>
            <sz val="11"/>
            <rFont val="Calibri"/>
          </rPr>
          <t>Apple iOS/iPadOS 18 must require a valid password be successfully entered before the mobile device data is unencrypted.</t>
        </r>
      </text>
    </comment>
    <comment ref="S61" authorId="0" shapeId="0" xr:uid="{00000000-0006-0000-0800-000014000000}">
      <text>
        <r>
          <rPr>
            <sz val="11"/>
            <rFont val="Calibri"/>
          </rPr>
          <t>Apple iOS/iPadOS 18 must implement the management setting: encrypt backups/Encrypt local backup.</t>
        </r>
      </text>
    </comment>
    <comment ref="T61" authorId="0" shapeId="0" xr:uid="{00000000-0006-0000-0800-000015000000}">
      <text>
        <r>
          <rPr>
            <sz val="11"/>
            <rFont val="Calibri"/>
          </rPr>
          <t>Apple iOS/iPadOS 18 must implement the management setting: enable USB Restricted Mode.</t>
        </r>
      </text>
    </comment>
    <comment ref="U61" authorId="0" shapeId="0" xr:uid="{00000000-0006-0000-0800-000016000000}">
      <text>
        <r>
          <rPr>
            <sz val="11"/>
            <rFont val="Calibri"/>
          </rPr>
          <t xml:space="preserve">Apple iOS/iPadOS 18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V61" authorId="0" shapeId="0" xr:uid="{00000000-0006-0000-0800-000017000000}">
      <text>
        <r>
          <rPr>
            <sz val="11"/>
            <rFont val="Calibri"/>
          </rPr>
          <t>Apple iOS/iPadOS 18 must disable pairing with a host Mac or PC.</t>
        </r>
      </text>
    </comment>
    <comment ref="G63" authorId="0" shapeId="0" xr:uid="{00000000-0006-0000-0800-00001C000000}">
      <text>
        <r>
          <rPr>
            <sz val="11"/>
            <rFont val="Calibri"/>
          </rPr>
          <t>iPhone and iPad must have the latest available iOS/iPadOS operating system installed.</t>
        </r>
      </text>
    </comment>
    <comment ref="H63" authorId="0" shapeId="0" xr:uid="{00000000-0006-0000-0800-00001D000000}">
      <text>
        <r>
          <rPr>
            <sz val="11"/>
            <rFont val="Calibri"/>
          </rPr>
          <t>Apple iOS/iPadOS 18 must disable the download of iOS/iPadOS beta updates.</t>
        </r>
      </text>
    </comment>
    <comment ref="G71" authorId="0" shapeId="0" xr:uid="{00000000-0006-0000-0800-00001E000000}">
      <text>
        <r>
          <rPr>
            <sz val="11"/>
            <rFont val="Calibri"/>
          </rPr>
          <t>iPhone and iPad must have the latest available iOS/iPadOS operating system installed.</t>
        </r>
      </text>
    </comment>
    <comment ref="G91" authorId="0" shapeId="0" xr:uid="{00000000-0006-0000-0800-00001F000000}">
      <text>
        <r>
          <rPr>
            <sz val="11"/>
            <rFont val="Calibri"/>
          </rPr>
          <t>Apple iOS/iPadOS 18 must be configured to enforce a minimum password length of six characters.</t>
        </r>
      </text>
    </comment>
    <comment ref="H91" authorId="0" shapeId="0" xr:uid="{00000000-0006-0000-0800-000020000000}">
      <text>
        <r>
          <rPr>
            <sz val="11"/>
            <rFont val="Calibri"/>
          </rPr>
          <t>Apple iOS/iPadOS 18 must be configured to not allow passwords that include more than four repeating or sequential characters.</t>
        </r>
      </text>
    </comment>
    <comment ref="I91" authorId="0" shapeId="0" xr:uid="{00000000-0006-0000-0800-000021000000}">
      <text>
        <r>
          <rPr>
            <sz val="11"/>
            <rFont val="Calibri"/>
          </rPr>
          <t>Apple iOS/iPadOS 18 must be configured to not allow more than 10 consecutive failed authentication attempts.</t>
        </r>
      </text>
    </comment>
    <comment ref="J91" authorId="0" shapeId="0" xr:uid="{00000000-0006-0000-0800-000022000000}">
      <text>
        <r>
          <rPr>
            <sz val="11"/>
            <rFont val="Calibri"/>
          </rPr>
          <t>Apple iOS/iPadOS 18 must be configured to enforce a passcode reuse prohibition of at least two generations.</t>
        </r>
      </text>
    </comment>
    <comment ref="G103" authorId="0" shapeId="0" xr:uid="{00000000-0006-0000-0800-000023000000}">
      <text>
        <r>
          <rPr>
            <sz val="11"/>
            <rFont val="Calibri"/>
          </rPr>
          <t>Apple iOS/iPadOS 18 must be configured to enforce an application installation policy by specifying one or more authorized application repositories, including [selection: DOD-approved commercial app repository, MDM server, mobile application store].</t>
        </r>
      </text>
    </comment>
    <comment ref="H103" authorId="0" shapeId="0" xr:uid="{00000000-0006-0000-0800-000024000000}">
      <text>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text>
    </comment>
    <comment ref="I103" authorId="0" shapeId="0" xr:uid="{00000000-0006-0000-0800-000025000000}">
      <text>
        <r>
          <rPr>
            <sz val="11"/>
            <rFont val="Calibri"/>
          </rPr>
          <t>Apple iOS/iPadOS 18 must disable the installation of alternative marketplace apps.</t>
        </r>
      </text>
    </comment>
    <comment ref="J103" authorId="0" shapeId="0" xr:uid="{00000000-0006-0000-0800-000026000000}">
      <text>
        <r>
          <rPr>
            <sz val="11"/>
            <rFont val="Calibri"/>
          </rPr>
          <t>Apple iOS/iPadOS 18 must disable app installation from a website.</t>
        </r>
      </text>
    </comment>
    <comment ref="G104" authorId="0" shapeId="0" xr:uid="{00000000-0006-0000-0800-000027000000}">
      <text>
        <r>
          <rPr>
            <sz val="11"/>
            <rFont val="Calibri"/>
          </rPr>
          <t>Apple iOS/iPadOS 18 must be configured to enforce an application installation policy by specifying one or more authorized application repositories, including [selection: DOD-approved commercial app repository, MDM server, mobile application store].</t>
        </r>
      </text>
    </comment>
    <comment ref="H104" authorId="0" shapeId="0" xr:uid="{00000000-0006-0000-0800-000028000000}">
      <text>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Apple iOS/iPadOS 18 must not allow non-DOD applications to access DOD data.</t>
        </r>
      </text>
    </comment>
    <comment ref="M17" authorId="0" shapeId="0" xr:uid="{00000000-0006-0000-0A00-000010000000}">
      <text>
        <r>
          <rPr>
            <sz val="11"/>
            <rFont val="Calibri"/>
          </rPr>
          <t>Apple iOS/iPadOS 18 must be configured to disable ad hoc wireless client-to-client connection capability.</t>
        </r>
      </text>
    </comment>
    <comment ref="N17" authorId="0" shapeId="0" xr:uid="{00000000-0006-0000-0A00-000002000000}">
      <text>
        <r>
          <rPr>
            <sz val="11"/>
            <rFont val="Calibri"/>
          </rPr>
          <t>Apple iOS/iPadOS 18 must implement the management setting: not allow use of Handoff.</t>
        </r>
      </text>
    </comment>
    <comment ref="O17" authorId="0" shapeId="0" xr:uid="{00000000-0006-0000-0A00-000003000000}">
      <text>
        <r>
          <rPr>
            <sz val="11"/>
            <rFont val="Calibri"/>
          </rPr>
          <t>Apple iOS/iPadOS 18 must implement the management setting: not allow use of iPhone widgets on Mac.</t>
        </r>
      </text>
    </comment>
    <comment ref="P17" authorId="0" shapeId="0" xr:uid="{00000000-0006-0000-0A00-000004000000}">
      <text>
        <r>
          <rPr>
            <sz val="11"/>
            <rFont val="Calibri"/>
          </rPr>
          <t>Apple iOS/iPadOS 18 must implement the management setting: disable Allow MailDrop.</t>
        </r>
      </text>
    </comment>
    <comment ref="Q17" authorId="0" shapeId="0" xr:uid="{00000000-0006-0000-0A00-000005000000}">
      <text>
        <r>
          <rPr>
            <sz val="11"/>
            <rFont val="Calibri"/>
          </rPr>
          <t>Apple iOS/iPadOS 18 must implement the management setting: not allow messages in an ActiveSync Exchange account to be forwarded or moved to other accounts in the Apple iOS/iPadOS 18 Mail app.</t>
        </r>
      </text>
    </comment>
    <comment ref="R17" authorId="0" shapeId="0" xr:uid="{00000000-0006-0000-0A00-000006000000}">
      <text>
        <r>
          <rPr>
            <sz val="11"/>
            <rFont val="Calibri"/>
          </rPr>
          <t>Apple iOS/iPadOS 18 must implement the management setting: treat AirDrop as an unmanaged destination.</t>
        </r>
      </text>
    </comment>
    <comment ref="S17" authorId="0" shapeId="0" xr:uid="{00000000-0006-0000-0A00-000007000000}">
      <text>
        <r>
          <rPr>
            <sz val="11"/>
            <rFont val="Calibri"/>
          </rPr>
          <t>Apple iOS/iPadOS 18 must not allow managed apps to write contacts to unmanaged contacts accounts.</t>
        </r>
      </text>
    </comment>
    <comment ref="T17" authorId="0" shapeId="0" xr:uid="{00000000-0006-0000-0A00-000008000000}">
      <text>
        <r>
          <rPr>
            <sz val="11"/>
            <rFont val="Calibri"/>
          </rPr>
          <t>Apple iOS/iPadOS 18 must not allow unmanaged apps to read contacts from managed contacts accounts.</t>
        </r>
      </text>
    </comment>
    <comment ref="U17" authorId="0" shapeId="0" xr:uid="{00000000-0006-0000-0A00-000009000000}">
      <text>
        <r>
          <rPr>
            <sz val="11"/>
            <rFont val="Calibri"/>
          </rPr>
          <t>Apple iOS/iPadOS 18 must implement the management setting: disable AirDrop.</t>
        </r>
      </text>
    </comment>
    <comment ref="V17" authorId="0" shapeId="0" xr:uid="{00000000-0006-0000-0A00-00000A000000}">
      <text>
        <r>
          <rPr>
            <sz val="11"/>
            <rFont val="Calibri"/>
          </rPr>
          <t xml:space="preserve">Apple iOS/iPadOS 18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W17" authorId="0" shapeId="0" xr:uid="{00000000-0006-0000-0A00-00000B000000}">
      <text>
        <r>
          <rPr>
            <sz val="11"/>
            <rFont val="Calibri"/>
          </rPr>
          <t>Apple iOS/iPadOS 18 must disable copy/paste of data from managed to unmanaged applications.</t>
        </r>
      </text>
    </comment>
    <comment ref="X17" authorId="0" shapeId="0" xr:uid="{00000000-0006-0000-0A00-00000C000000}">
      <text>
        <r>
          <rPr>
            <sz val="11"/>
            <rFont val="Calibri"/>
          </rPr>
          <t>Apple iOS/iPadOS 18 must disable iPhone Mirroring on Mac.</t>
        </r>
      </text>
    </comment>
    <comment ref="Y17" authorId="0" shapeId="0" xr:uid="{00000000-0006-0000-0A00-00000D000000}">
      <text>
        <r>
          <rPr>
            <sz val="11"/>
            <rFont val="Calibri"/>
          </rPr>
          <t>Apple iOS/iPadOS 18 must disable AirPrint.</t>
        </r>
      </text>
    </comment>
    <comment ref="Z17" authorId="0" shapeId="0" xr:uid="{00000000-0006-0000-0A00-00000E000000}">
      <text>
        <r>
          <rPr>
            <sz val="11"/>
            <rFont val="Calibri"/>
          </rPr>
          <t>Apple iOS/iPadOS 18 must disable AirPrint: Allow discovery of AirPrint printers using iBeacons.</t>
        </r>
      </text>
    </comment>
    <comment ref="AA17" authorId="0" shapeId="0" xr:uid="{00000000-0006-0000-0A00-00000F000000}">
      <text>
        <r>
          <rPr>
            <sz val="11"/>
            <rFont val="Calibri"/>
          </rPr>
          <t>Apple iOS/iPadOS 18 must implement the management setting: disable the Bluetooth radio.</t>
        </r>
      </text>
    </comment>
    <comment ref="L59" authorId="0" shapeId="0" xr:uid="{00000000-0006-0000-0A00-000011000000}">
      <text>
        <r>
          <rPr>
            <sz val="11"/>
            <rFont val="Calibri"/>
          </rPr>
          <t>Apple iOS/iPadOS 18 must require a valid password be successfully entered before the mobile device data is unencrypted.</t>
        </r>
      </text>
    </comment>
    <comment ref="M59" authorId="0" shapeId="0" xr:uid="{00000000-0006-0000-0A00-000012000000}">
      <text>
        <r>
          <rPr>
            <sz val="11"/>
            <rFont val="Calibri"/>
          </rPr>
          <t>Apple iOS/iPadOS 18 must implement the management setting: encrypt backups/Encrypt local backup.</t>
        </r>
      </text>
    </comment>
    <comment ref="L84" authorId="0" shapeId="0" xr:uid="{00000000-0006-0000-0A00-000013000000}">
      <text>
        <r>
          <rPr>
            <sz val="11"/>
            <rFont val="Calibri"/>
          </rPr>
          <t>Apple iOS/iPadOS 18 must implement the management setting: use SSL for Exchange ActiveSync.</t>
        </r>
      </text>
    </comment>
    <comment ref="M84" authorId="0" shapeId="0" xr:uid="{00000000-0006-0000-0A00-000014000000}">
      <text>
        <r>
          <rPr>
            <sz val="11"/>
            <rFont val="Calibri"/>
          </rPr>
          <t>Apple iOS/iPadOS 18 must have DOD root and intermediate PKI certificates installed.</t>
        </r>
      </text>
    </comment>
    <comment ref="N84" authorId="0" shapeId="0" xr:uid="{00000000-0006-0000-0A00-000015000000}">
      <text>
        <r>
          <rPr>
            <sz val="11"/>
            <rFont val="Calibri"/>
          </rPr>
          <t>Apple iOS/iPadOS 18 must enable AirPrint feature: Disallow AirPrint to destinations with untrusted certificates.</t>
        </r>
      </text>
    </comment>
    <comment ref="L94" authorId="0" shapeId="0" xr:uid="{00000000-0006-0000-0A00-000016000000}">
      <text>
        <r>
          <rPr>
            <sz val="11"/>
            <rFont val="Calibri"/>
          </rPr>
          <t>DOD Apple iOS/iPadOS 18 devices must have a Mobile Threat Detection (MTD) app installed.</t>
        </r>
      </text>
    </comment>
    <comment ref="L119" authorId="0" shapeId="0" xr:uid="{00000000-0006-0000-0A00-000017000000}">
      <text>
        <r>
          <rPr>
            <sz val="11"/>
            <rFont val="Calibri"/>
          </rPr>
          <t>Apple iOS/iPadOS 18 must be configured to enforce an application installation policy by specifying one or more authorized application repositories, including [selection: DOD-approved commercial app repository, MDM server, mobile application store].</t>
        </r>
      </text>
    </comment>
    <comment ref="M119" authorId="0" shapeId="0" xr:uid="{00000000-0006-0000-0A00-000018000000}">
      <text>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text>
    </comment>
    <comment ref="N119" authorId="0" shapeId="0" xr:uid="{00000000-0006-0000-0A00-000019000000}">
      <text>
        <r>
          <rPr>
            <sz val="11"/>
            <rFont val="Calibri"/>
          </rPr>
          <t>iPhone and iPad must have the latest available iOS/iPadOS operating system installed.</t>
        </r>
      </text>
    </comment>
    <comment ref="O119" authorId="0" shapeId="0" xr:uid="{00000000-0006-0000-0A00-00001A000000}">
      <text>
        <r>
          <rPr>
            <sz val="11"/>
            <rFont val="Calibri"/>
          </rPr>
          <t>Apple iOS/iPadOS 18 must disable the installation of alternative marketplace apps.</t>
        </r>
      </text>
    </comment>
    <comment ref="P119" authorId="0" shapeId="0" xr:uid="{00000000-0006-0000-0A00-00001B000000}">
      <text>
        <r>
          <rPr>
            <sz val="11"/>
            <rFont val="Calibri"/>
          </rPr>
          <t>Apple iOS/iPadOS 18 must disable app installation from a website.</t>
        </r>
      </text>
    </comment>
    <comment ref="Q119" authorId="0" shapeId="0" xr:uid="{00000000-0006-0000-0A00-00001C000000}">
      <text>
        <r>
          <rPr>
            <sz val="11"/>
            <rFont val="Calibri"/>
          </rPr>
          <t>Apple iOS/iPadOS 18 must disable the download of iOS/iPadOS beta updates.</t>
        </r>
      </text>
    </comment>
    <comment ref="R119" authorId="0" shapeId="0" xr:uid="{00000000-0006-0000-0A00-00001D000000}">
      <text>
        <r>
          <rPr>
            <sz val="11"/>
            <rFont val="Calibri"/>
          </rPr>
          <t>Apple iOS/iPadOS 18 must disable automatic downloads of apps purchased on other Apple devices.</t>
        </r>
      </text>
    </comment>
    <comment ref="L144" authorId="0" shapeId="0" xr:uid="{00000000-0006-0000-0A00-00001E000000}">
      <text>
        <r>
          <rPr>
            <sz val="11"/>
            <rFont val="Calibri"/>
          </rPr>
          <t>Apple iPadOS 18 must be configured to disable multiuser modes.</t>
        </r>
      </text>
    </comment>
    <comment ref="L153" authorId="0" shapeId="0" xr:uid="{00000000-0006-0000-0A00-00001F000000}">
      <text>
        <r>
          <rPr>
            <sz val="11"/>
            <rFont val="Calibri"/>
          </rPr>
          <t>Apple iOS/iPadOS 18 must implement the management setting: not allow automatic completion of Safari browser passcodes.</t>
        </r>
      </text>
    </comment>
    <comment ref="M153" authorId="0" shapeId="0" xr:uid="{00000000-0006-0000-0A00-000020000000}">
      <text>
        <r>
          <rPr>
            <sz val="11"/>
            <rFont val="Calibri"/>
          </rPr>
          <t xml:space="preserve">Apple iOS/iPadOS 18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N153" authorId="0" shapeId="0" xr:uid="{00000000-0006-0000-0A00-000021000000}">
      <text>
        <r>
          <rPr>
            <sz val="11"/>
            <rFont val="Calibri"/>
          </rPr>
          <t>Apple iOS/iPadOS 18 must disable password proximity requests.</t>
        </r>
      </text>
    </comment>
    <comment ref="O153" authorId="0" shapeId="0" xr:uid="{00000000-0006-0000-0A00-000022000000}">
      <text>
        <r>
          <rPr>
            <sz val="11"/>
            <rFont val="Calibri"/>
          </rPr>
          <t>Apple iOS/iPadOS 18 must disable password sharing.</t>
        </r>
      </text>
    </comment>
    <comment ref="P153" authorId="0" shapeId="0" xr:uid="{00000000-0006-0000-0A00-000023000000}">
      <text>
        <r>
          <rPr>
            <sz val="11"/>
            <rFont val="Calibri"/>
          </rPr>
          <t>Apple iOS/iPadOS 18 must disable AirPrint: Allow storage of AirPrint credentials in Keychain.</t>
        </r>
      </text>
    </comment>
    <comment ref="L159" authorId="0" shapeId="0" xr:uid="{00000000-0006-0000-0A00-000024000000}">
      <text>
        <r>
          <rPr>
            <sz val="11"/>
            <rFont val="Calibri"/>
          </rPr>
          <t>Apple iOS/iPadOS 18 must be configured to lock the display after 15 minutes (or less) of inactivity.</t>
        </r>
      </text>
    </comment>
    <comment ref="M159" authorId="0" shapeId="0" xr:uid="{00000000-0006-0000-0A00-000025000000}">
      <text>
        <r>
          <rPr>
            <sz val="11"/>
            <rFont val="Calibri"/>
          </rPr>
          <t>Apple iOS/iPadOS 18 must implement the management setting: require the user to enter a password when connecting to an AirPlay-enabled device.</t>
        </r>
      </text>
    </comment>
    <comment ref="N159" authorId="0" shapeId="0" xr:uid="{00000000-0006-0000-0A00-000026000000}">
      <text>
        <r>
          <rPr>
            <sz val="11"/>
            <rFont val="Calibri"/>
          </rPr>
          <t>Apple iOS/iPadOS 18 must implement the management setting: force Apple Watch wrist detection.</t>
        </r>
      </text>
    </comment>
    <comment ref="O159" authorId="0" shapeId="0" xr:uid="{00000000-0006-0000-0A00-000027000000}">
      <text>
        <r>
          <rPr>
            <sz val="11"/>
            <rFont val="Calibri"/>
          </rPr>
          <t xml:space="preserve">Apple iOS/iPadOS 18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L164" authorId="0" shapeId="0" xr:uid="{00000000-0006-0000-0A00-000028000000}">
      <text>
        <r>
          <rPr>
            <sz val="11"/>
            <rFont val="Calibri"/>
          </rPr>
          <t>Apple iOS/iPadOS 18 must be configured to not allow more than 10 consecutive failed authentication attempts.</t>
        </r>
      </text>
    </comment>
    <comment ref="L166" authorId="0" shapeId="0" xr:uid="{00000000-0006-0000-0A00-000029000000}">
      <text>
        <r>
          <rPr>
            <sz val="11"/>
            <rFont val="Calibri"/>
          </rPr>
          <t>Apple iOS/iPadOS 18 must be configured to enforce a minimum password length of six characters.</t>
        </r>
      </text>
    </comment>
    <comment ref="M166" authorId="0" shapeId="0" xr:uid="{00000000-0006-0000-0A00-00002A000000}">
      <text>
        <r>
          <rPr>
            <sz val="11"/>
            <rFont val="Calibri"/>
          </rPr>
          <t>Apple iOS/iPadOS 18 must be configured to not allow passwords that include more than four repeating or sequential characters.</t>
        </r>
      </text>
    </comment>
    <comment ref="L167" authorId="0" shapeId="0" xr:uid="{00000000-0006-0000-0A00-00002B000000}">
      <text>
        <r>
          <rPr>
            <sz val="11"/>
            <rFont val="Calibri"/>
          </rPr>
          <t>Apple iOS/iPadOS 18 must be configured to enforce a passcode reuse prohibition of at least two generations.</t>
        </r>
      </text>
    </comment>
    <comment ref="L209" authorId="0" shapeId="0" xr:uid="{00000000-0006-0000-0A00-00002C000000}">
      <text>
        <r>
          <rPr>
            <sz val="11"/>
            <rFont val="Calibri"/>
          </rPr>
          <t>Apple iOS/iPadOS 18 must be configured to [selection: wipe protected data, wipe sensitive data] upon unenrollment from MDM.</t>
        </r>
      </text>
    </comment>
    <comment ref="M209" authorId="0" shapeId="0" xr:uid="{00000000-0006-0000-0A00-00002D000000}">
      <text>
        <r>
          <rPr>
            <sz val="11"/>
            <rFont val="Calibri"/>
          </rPr>
          <t>Apple iOS/iPadOS 18 must be configured to [selection: remove Enterprise applications, remove all noncore applications (any nonfactory-installed application)] upon unenrollment from MDM.</t>
        </r>
      </text>
    </comment>
    <comment ref="N209" authorId="0" shapeId="0" xr:uid="{00000000-0006-0000-0A00-00002E000000}">
      <text>
        <r>
          <rPr>
            <sz val="11"/>
            <rFont val="Calibri"/>
          </rPr>
          <t>Apple iOS/iPadOS 18 must delete eSIM content when the device is erased.</t>
        </r>
      </text>
    </comment>
    <comment ref="O209" authorId="0" shapeId="0" xr:uid="{00000000-0006-0000-0A00-00002F000000}">
      <text>
        <r>
          <rPr>
            <sz val="11"/>
            <rFont val="Calibri"/>
          </rPr>
          <t>Apple iOS/iPadOS 18 must disable the ability of the user to wipe the device.</t>
        </r>
      </text>
    </comment>
    <comment ref="L211" authorId="0" shapeId="0" xr:uid="{00000000-0006-0000-0A00-000030000000}">
      <text>
        <r>
          <rPr>
            <sz val="11"/>
            <rFont val="Calibri"/>
          </rPr>
          <t>Apple iOS/iPadOS 18 must implement the management setting: enable USB Restricted Mode.</t>
        </r>
      </text>
    </comment>
    <comment ref="M211" authorId="0" shapeId="0" xr:uid="{00000000-0006-0000-0A00-000031000000}">
      <text>
        <r>
          <rPr>
            <sz val="11"/>
            <rFont val="Calibri"/>
          </rPr>
          <t xml:space="preserve">Apple iOS/iPadOS 18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N211" authorId="0" shapeId="0" xr:uid="{00000000-0006-0000-0A00-000032000000}">
      <text>
        <r>
          <rPr>
            <sz val="11"/>
            <rFont val="Calibri"/>
          </rPr>
          <t>Apple iOS/iPadOS 18 must disable pairing with a host Mac or PC.</t>
        </r>
      </text>
    </comment>
    <comment ref="L288" authorId="0" shapeId="0" xr:uid="{00000000-0006-0000-0A00-000033000000}">
      <text>
        <r>
          <rPr>
            <sz val="11"/>
            <rFont val="Calibri"/>
          </rPr>
          <t>Apple iOS/iPadOS 18 must allow the administrator (MDM) to perform the following management function: enable/disable VPN protection across the device and [selection: on a per-app basis, on a per-group of applications processes basis].</t>
        </r>
      </text>
    </comment>
    <comment ref="M288" authorId="0" shapeId="0" xr:uid="{00000000-0006-0000-0A00-00004C000000}">
      <text>
        <r>
          <rPr>
            <sz val="11"/>
            <rFont val="Calibri"/>
          </rPr>
          <t>Apple iOS/iPadOS 18 must not allow backup to remote systems (iCloud).</t>
        </r>
      </text>
    </comment>
    <comment ref="N288" authorId="0" shapeId="0" xr:uid="{00000000-0006-0000-0A00-00004D000000}">
      <text>
        <r>
          <rPr>
            <sz val="11"/>
            <rFont val="Calibri"/>
          </rPr>
          <t>Apple iOS/iPadOS 18 must not allow backup to remote systems (iCloud document and data synchronization).</t>
        </r>
      </text>
    </comment>
    <comment ref="O288" authorId="0" shapeId="0" xr:uid="{00000000-0006-0000-0A00-00004E000000}">
      <text>
        <r>
          <rPr>
            <sz val="11"/>
            <rFont val="Calibri"/>
          </rPr>
          <t>Apple iOS/iPadOS 18 must not allow backup to remote systems (iCloud Keychain).</t>
        </r>
      </text>
    </comment>
    <comment ref="P288" authorId="0" shapeId="0" xr:uid="{00000000-0006-0000-0A00-00004F000000}">
      <text>
        <r>
          <rPr>
            <sz val="11"/>
            <rFont val="Calibri"/>
          </rPr>
          <t>Apple iOS/iPadOS 18 must not allow backup to remote systems (Cloud Photo Library).</t>
        </r>
      </text>
    </comment>
    <comment ref="Q288" authorId="0" shapeId="0" xr:uid="{00000000-0006-0000-0A00-000050000000}">
      <text>
        <r>
          <rPr>
            <sz val="11"/>
            <rFont val="Calibri"/>
          </rPr>
          <t>Apple iOS/iPadOS 18 must not allow backup to remote systems (iCloud Photo Sharing, also known as Shared Stream or Shared Photo Stream).</t>
        </r>
      </text>
    </comment>
    <comment ref="R288" authorId="0" shapeId="0" xr:uid="{00000000-0006-0000-0A00-000051000000}">
      <text>
        <r>
          <rPr>
            <sz val="11"/>
            <rFont val="Calibri"/>
          </rPr>
          <t>Apple iOS/iPadOS 18 must not allow backup to remote systems (managed applications data stored in iCloud).</t>
        </r>
      </text>
    </comment>
    <comment ref="S288" authorId="0" shapeId="0" xr:uid="{00000000-0006-0000-0A00-000052000000}">
      <text>
        <r>
          <rPr>
            <sz val="11"/>
            <rFont val="Calibri"/>
          </rPr>
          <t>Apple iOS/iPadOS 18 must not allow backup to remote systems (enterprise books).</t>
        </r>
      </text>
    </comment>
    <comment ref="T288" authorId="0" shapeId="0" xr:uid="{00000000-0006-0000-0A00-000053000000}">
      <text>
        <r>
          <rPr>
            <sz val="11"/>
            <rFont val="Calibri"/>
          </rPr>
          <t>Apple iOS/iPadOS 18 must not include applications with the following characteristics: access to Siri when the device is locked.</t>
        </r>
      </text>
    </comment>
    <comment ref="U288" authorId="0" shapeId="0" xr:uid="{00000000-0006-0000-0A00-000054000000}">
      <text>
        <r>
          <rPr>
            <sz val="11"/>
            <rFont val="Calibri"/>
          </rPr>
          <t>Apple iOS/iPadOS 18 must be configured to not display notifications when the device is locked.</t>
        </r>
      </text>
    </comment>
    <comment ref="V288" authorId="0" shapeId="0" xr:uid="{00000000-0006-0000-0A00-000055000000}">
      <text>
        <r>
          <rPr>
            <sz val="11"/>
            <rFont val="Calibri"/>
          </rPr>
          <t>Apple iOS/iPadOS 18 must not display notifications (calendar information) when the device is locked.</t>
        </r>
      </text>
    </comment>
    <comment ref="W288" authorId="0" shapeId="0" xr:uid="{00000000-0006-0000-0A00-000056000000}">
      <text>
        <r>
          <rPr>
            <sz val="11"/>
            <rFont val="Calibri"/>
          </rPr>
          <t>Apple iOS/iPadOS 18 must be configured to not allow backup of [all applications, configuration data] to locally connected systems.</t>
        </r>
      </text>
    </comment>
    <comment ref="X288" authorId="0" shapeId="0" xr:uid="{00000000-0006-0000-0A00-000057000000}">
      <text>
        <r>
          <rPr>
            <sz val="11"/>
            <rFont val="Calibri"/>
          </rPr>
          <t>Apple iOS/iPadOS 18 must implement the management setting: limit Ad Tracking.</t>
        </r>
      </text>
    </comment>
    <comment ref="Y288" authorId="0" shapeId="0" xr:uid="{00000000-0006-0000-0A00-000058000000}">
      <text>
        <r>
          <rPr>
            <sz val="11"/>
            <rFont val="Calibri"/>
          </rPr>
          <t>Apple iOS/iPadOS 18 must implement the management setting: not have any Family Members in Family Sharing.</t>
        </r>
      </text>
    </comment>
    <comment ref="Z288" authorId="0" shapeId="0" xr:uid="{00000000-0006-0000-0A00-000059000000}">
      <text>
        <r>
          <rPr>
            <sz val="11"/>
            <rFont val="Calibri"/>
          </rPr>
          <t>Apple iOS/iPadOS 18 must implement the management setting: not share location data through iCloud.</t>
        </r>
      </text>
    </comment>
    <comment ref="AA288" authorId="0" shapeId="0" xr:uid="{00000000-0006-0000-0A00-00005A000000}">
      <text>
        <r>
          <rPr>
            <sz val="11"/>
            <rFont val="Calibri"/>
          </rPr>
          <t>A managed photo app must be used to take and store work-related photos.</t>
        </r>
      </text>
    </comment>
    <comment ref="AB288" authorId="0" shapeId="0" xr:uid="{00000000-0006-0000-0A00-000034000000}">
      <text>
        <r>
          <rPr>
            <sz val="11"/>
            <rFont val="Calibri"/>
          </rPr>
          <t>Apple iOS/iPadOS 18 must implement the management setting: disable paired Apple Watch.</t>
        </r>
      </text>
    </comment>
    <comment ref="AC288" authorId="0" shapeId="0" xr:uid="{00000000-0006-0000-0A00-000035000000}">
      <text>
        <r>
          <rPr>
            <sz val="11"/>
            <rFont val="Calibri"/>
          </rPr>
          <t>Apple iOS/iPadOS 18 must implement the management setting: approved Apple Watches must be managed by an MDM.</t>
        </r>
      </text>
    </comment>
    <comment ref="AD288" authorId="0" shapeId="0" xr:uid="{00000000-0006-0000-0A00-000036000000}">
      <text>
        <r>
          <rPr>
            <sz val="11"/>
            <rFont val="Calibri"/>
          </rPr>
          <t xml:space="preserve">Apple iOS/iPadOS 18 must disable </t>
        </r>
        <r>
          <rPr>
            <sz val="11"/>
            <color rgb="FF000000"/>
            <rFont val="Calibri"/>
          </rPr>
          <t>"</t>
        </r>
        <r>
          <rPr>
            <b/>
            <sz val="11"/>
            <color rgb="FF000000"/>
            <rFont val="Calibri"/>
          </rPr>
          <t>Allow setting up new nearby devices</t>
        </r>
        <r>
          <rPr>
            <sz val="11"/>
            <color rgb="FF000000"/>
            <rFont val="Calibri"/>
          </rPr>
          <t>"</t>
        </r>
        <r>
          <rPr>
            <sz val="11"/>
            <color rgb="FF000000"/>
            <rFont val="Calibri"/>
          </rPr>
          <t>.</t>
        </r>
      </text>
    </comment>
    <comment ref="AE288" authorId="0" shapeId="0" xr:uid="{00000000-0006-0000-0A00-000037000000}">
      <text>
        <r>
          <rPr>
            <sz val="11"/>
            <rFont val="Calibri"/>
          </rPr>
          <t xml:space="preserve">Apple iOS/iPadOS 18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AF288" authorId="0" shapeId="0" xr:uid="{00000000-0006-0000-0A00-000038000000}">
      <text>
        <r>
          <rPr>
            <sz val="11"/>
            <rFont val="Calibri"/>
          </rPr>
          <t>The Apple iOS/iPadOS 18 must be supervised by the MDM.</t>
        </r>
      </text>
    </comment>
    <comment ref="AG288" authorId="0" shapeId="0" xr:uid="{00000000-0006-0000-0A00-000039000000}">
      <text>
        <r>
          <rPr>
            <sz val="11"/>
            <rFont val="Calibri"/>
          </rPr>
          <t>The Apple iOS must be configured to disable automatic transfer of diagnostic data to an external device other than an MDM service with which the device has enrolled.</t>
        </r>
      </text>
    </comment>
    <comment ref="AH288" authorId="0" shapeId="0" xr:uid="{00000000-0006-0000-0A00-00003A000000}">
      <text>
        <r>
          <rPr>
            <sz val="11"/>
            <rFont val="Calibri"/>
          </rPr>
          <t>Apple iOS must implement the management setting: not allow a user to remove Apple iOS configuration profiles that enforce DOD security requirements.</t>
        </r>
      </text>
    </comment>
    <comment ref="AI288" authorId="0" shapeId="0" xr:uid="{00000000-0006-0000-0A00-00003B000000}">
      <text>
        <r>
          <rPr>
            <sz val="11"/>
            <rFont val="Calibri"/>
          </rPr>
          <t>Apple iOS/iPadOS 18 must disable connections to Siri servers for the purpose of dictation.</t>
        </r>
      </text>
    </comment>
    <comment ref="AJ288" authorId="0" shapeId="0" xr:uid="{00000000-0006-0000-0A00-00003C000000}">
      <text>
        <r>
          <rPr>
            <sz val="11"/>
            <rFont val="Calibri"/>
          </rPr>
          <t>Apple iOS/iPadOS 18 must disable connections to Siri servers for the purpose of translation.</t>
        </r>
      </text>
    </comment>
    <comment ref="AK288" authorId="0" shapeId="0" xr:uid="{00000000-0006-0000-0A00-00003D000000}">
      <text>
        <r>
          <rPr>
            <sz val="11"/>
            <rFont val="Calibri"/>
          </rPr>
          <t>Apple iOS/iPadOS 18 must disable ChatGPT and other external AI app connections in Apple Intelligence.</t>
        </r>
      </text>
    </comment>
    <comment ref="AL288" authorId="0" shapeId="0" xr:uid="{00000000-0006-0000-0A00-00003E000000}">
      <text>
        <r>
          <rPr>
            <sz val="11"/>
            <rFont val="Calibri"/>
          </rPr>
          <t>Apple iOS/iPadOS 18 must disable the ability to hide apps.</t>
        </r>
      </text>
    </comment>
    <comment ref="AM288" authorId="0" shapeId="0" xr:uid="{00000000-0006-0000-0A00-00003F000000}">
      <text>
        <r>
          <rPr>
            <sz val="11"/>
            <rFont val="Calibri"/>
          </rPr>
          <t>Apple iOS/iPadOS 18 must disable recording cell phone calls on the iPhone.</t>
        </r>
      </text>
    </comment>
    <comment ref="AN288" authorId="0" shapeId="0" xr:uid="{00000000-0006-0000-0A00-000040000000}">
      <text>
        <r>
          <rPr>
            <sz val="11"/>
            <rFont val="Calibri"/>
          </rPr>
          <t>DOD Apple iOS/iPadOS 18 devices must disable FaceTime.</t>
        </r>
      </text>
    </comment>
    <comment ref="AO288" authorId="0" shapeId="0" xr:uid="{00000000-0006-0000-0A00-000041000000}">
      <text>
        <r>
          <rPr>
            <sz val="11"/>
            <rFont val="Calibri"/>
          </rPr>
          <t>DOD Apple iOS/iPadOS 18 devices must disable eSIM transfers.</t>
        </r>
      </text>
    </comment>
    <comment ref="AP288" authorId="0" shapeId="0" xr:uid="{00000000-0006-0000-0A00-000042000000}">
      <text>
        <r>
          <rPr>
            <sz val="11"/>
            <rFont val="Calibri"/>
          </rPr>
          <t>DOD Apple iOS/iPadOS 18 devices must disable screenshots and screen recordings.</t>
        </r>
      </text>
    </comment>
    <comment ref="AQ288" authorId="0" shapeId="0" xr:uid="{00000000-0006-0000-0A00-000043000000}">
      <text>
        <r>
          <rPr>
            <sz val="11"/>
            <rFont val="Calibri"/>
          </rPr>
          <t>Apple iOS/iPadOS 18 must disable the use of voice assistant (Siri) unless required to meet Section 508 compliance requirements.</t>
        </r>
      </text>
    </comment>
    <comment ref="AR288" authorId="0" shapeId="0" xr:uid="{00000000-0006-0000-0A00-000044000000}">
      <text>
        <r>
          <rPr>
            <sz val="11"/>
            <rFont val="Calibri"/>
          </rPr>
          <t>Apple iOS/iPadOS 18 must disable the use of voice assistant (Show user-generated content in Siri) unless required to meet Section 508 compliance requirements.</t>
        </r>
      </text>
    </comment>
    <comment ref="AS288" authorId="0" shapeId="0" xr:uid="{00000000-0006-0000-0A00-000045000000}">
      <text>
        <r>
          <rPr>
            <sz val="11"/>
            <rFont val="Calibri"/>
          </rPr>
          <t>Apple iOS/iPadOS 18 must disable the use of voice assistant (Siri suggestions) unless required to meet Section 508 compliance requirements.</t>
        </r>
      </text>
    </comment>
    <comment ref="AT288" authorId="0" shapeId="0" xr:uid="{00000000-0006-0000-0A00-000046000000}">
      <text>
        <r>
          <rPr>
            <sz val="11"/>
            <rFont val="Calibri"/>
          </rPr>
          <t>Apple iOS/iPadOS 18 must disable Allowed Content Ratings (Movies).</t>
        </r>
      </text>
    </comment>
    <comment ref="AU288" authorId="0" shapeId="0" xr:uid="{00000000-0006-0000-0A00-000047000000}">
      <text>
        <r>
          <rPr>
            <sz val="11"/>
            <rFont val="Calibri"/>
          </rPr>
          <t>Apple iOS/iPadOS 18 must disable Allowed Content Ratings (TV Shows).</t>
        </r>
      </text>
    </comment>
    <comment ref="AV288" authorId="0" shapeId="0" xr:uid="{00000000-0006-0000-0A00-000048000000}">
      <text>
        <r>
          <rPr>
            <sz val="11"/>
            <rFont val="Calibri"/>
          </rPr>
          <t>Apple iOS/iPadOS 18 must disable the Apple Intelligence feature: Image Wand.</t>
        </r>
      </text>
    </comment>
    <comment ref="AW288" authorId="0" shapeId="0" xr:uid="{00000000-0006-0000-0A00-000049000000}">
      <text>
        <r>
          <rPr>
            <sz val="11"/>
            <rFont val="Calibri"/>
          </rPr>
          <t>Apple iOS/iPadOS 18 must disable the Apple Intelligence feature: Image Generation.</t>
        </r>
      </text>
    </comment>
    <comment ref="AX288" authorId="0" shapeId="0" xr:uid="{00000000-0006-0000-0A00-00004A000000}">
      <text>
        <r>
          <rPr>
            <sz val="11"/>
            <rFont val="Calibri"/>
          </rPr>
          <t>Apple iOS/iPadOS 18 must disable the Apple Intelligence feature: generate new Genmoji.</t>
        </r>
      </text>
    </comment>
    <comment ref="AY288" authorId="0" shapeId="0" xr:uid="{00000000-0006-0000-0A00-00004B000000}">
      <text>
        <r>
          <rPr>
            <sz val="11"/>
            <rFont val="Calibri"/>
          </rPr>
          <t>Apple iOS/iPadOS 18 must implement the management setting: disable Camera.</t>
        </r>
      </text>
    </comment>
    <comment ref="L304" authorId="0" shapeId="0" xr:uid="{00000000-0006-0000-0A00-00005B000000}">
      <text>
        <r>
          <rPr>
            <sz val="11"/>
            <rFont val="Calibri"/>
          </rPr>
          <t>Apple iOS/iPadOS 18 users must complete required training.</t>
        </r>
      </text>
    </comment>
    <comment ref="L310" authorId="0" shapeId="0" xr:uid="{00000000-0006-0000-0A00-00005C000000}">
      <text>
        <r>
          <rPr>
            <sz val="11"/>
            <rFont val="Calibri"/>
          </rPr>
          <t>Apple iOS/iPadOS 18 must be configured to display the DOD advisory warning message at startup or each time the user unlocks the device.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40" authorId="0" shapeId="0" xr:uid="{00000000-0006-0000-0B00-000001000000}">
      <text>
        <r>
          <rPr>
            <sz val="11"/>
            <rFont val="Calibri"/>
          </rPr>
          <t>Apple iOS/iPadOS 18 must implement the management setting: use SSL for Exchange ActiveSync.</t>
        </r>
      </text>
    </comment>
    <comment ref="I240" authorId="0" shapeId="0" xr:uid="{00000000-0006-0000-0B00-000002000000}">
      <text>
        <r>
          <rPr>
            <sz val="11"/>
            <rFont val="Calibri"/>
          </rPr>
          <t>Apple iOS/iPadOS 18 must enable AirPrint feature: Disallow AirPrint to destinations with untrusted certificates.</t>
        </r>
      </text>
    </comment>
    <comment ref="H241" authorId="0" shapeId="0" xr:uid="{00000000-0006-0000-0B00-000003000000}">
      <text>
        <r>
          <rPr>
            <sz val="11"/>
            <rFont val="Calibri"/>
          </rPr>
          <t>Apple iOS/iPadOS 18 must not include applications with the following characteristics: access to Siri when the device is locked.</t>
        </r>
      </text>
    </comment>
    <comment ref="I241" authorId="0" shapeId="0" xr:uid="{00000000-0006-0000-0B00-000020000000}">
      <text>
        <r>
          <rPr>
            <sz val="11"/>
            <rFont val="Calibri"/>
          </rPr>
          <t>Apple iOS/iPadOS 18 must be configured to not display notifications when the device is locked.</t>
        </r>
      </text>
    </comment>
    <comment ref="J241" authorId="0" shapeId="0" xr:uid="{00000000-0006-0000-0B00-000004000000}">
      <text>
        <r>
          <rPr>
            <sz val="11"/>
            <rFont val="Calibri"/>
          </rPr>
          <t>Apple iOS/iPadOS 18 must not display notifications (calendar information) when the device is locked.</t>
        </r>
      </text>
    </comment>
    <comment ref="K241" authorId="0" shapeId="0" xr:uid="{00000000-0006-0000-0B00-000005000000}">
      <text>
        <r>
          <rPr>
            <sz val="11"/>
            <rFont val="Calibri"/>
          </rPr>
          <t>Apple iOS/iPadOS 18 must implement the management setting: limit Ad Tracking.</t>
        </r>
      </text>
    </comment>
    <comment ref="L241" authorId="0" shapeId="0" xr:uid="{00000000-0006-0000-0B00-000006000000}">
      <text>
        <r>
          <rPr>
            <sz val="11"/>
            <rFont val="Calibri"/>
          </rPr>
          <t>Apple iOS/iPadOS 18 must implement the management setting: not allow automatic completion of Safari browser passcodes.</t>
        </r>
      </text>
    </comment>
    <comment ref="M241" authorId="0" shapeId="0" xr:uid="{00000000-0006-0000-0B00-000007000000}">
      <text>
        <r>
          <rPr>
            <sz val="11"/>
            <rFont val="Calibri"/>
          </rPr>
          <t>Apple iOS/iPadOS 18 must implement the management setting: not allow use of Handoff.</t>
        </r>
      </text>
    </comment>
    <comment ref="N241" authorId="0" shapeId="0" xr:uid="{00000000-0006-0000-0B00-000008000000}">
      <text>
        <r>
          <rPr>
            <sz val="11"/>
            <rFont val="Calibri"/>
          </rPr>
          <t>Apple iOS/iPadOS 18 must implement the management setting: not allow use of iPhone widgets on Mac.</t>
        </r>
      </text>
    </comment>
    <comment ref="O241" authorId="0" shapeId="0" xr:uid="{00000000-0006-0000-0B00-000009000000}">
      <text>
        <r>
          <rPr>
            <sz val="11"/>
            <rFont val="Calibri"/>
          </rPr>
          <t>Apple iOS/iPadOS 18 must implement the management setting: not have any Family Members in Family Sharing.</t>
        </r>
      </text>
    </comment>
    <comment ref="P241" authorId="0" shapeId="0" xr:uid="{00000000-0006-0000-0B00-00000A000000}">
      <text>
        <r>
          <rPr>
            <sz val="11"/>
            <rFont val="Calibri"/>
          </rPr>
          <t>Apple iOS/iPadOS 18 must implement the management setting: disable AirDrop.</t>
        </r>
      </text>
    </comment>
    <comment ref="Q241" authorId="0" shapeId="0" xr:uid="{00000000-0006-0000-0B00-00000B000000}">
      <text>
        <r>
          <rPr>
            <sz val="11"/>
            <rFont val="Calibri"/>
          </rPr>
          <t xml:space="preserve">Apple iOS/iPadOS 18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text>
    </comment>
    <comment ref="R241" authorId="0" shapeId="0" xr:uid="{00000000-0006-0000-0B00-00000C000000}">
      <text>
        <r>
          <rPr>
            <sz val="11"/>
            <rFont val="Calibri"/>
          </rPr>
          <t>Apple iOS/iPadOS 18 must disable password proximity requests.</t>
        </r>
      </text>
    </comment>
    <comment ref="S241" authorId="0" shapeId="0" xr:uid="{00000000-0006-0000-0B00-00000D000000}">
      <text>
        <r>
          <rPr>
            <sz val="11"/>
            <rFont val="Calibri"/>
          </rPr>
          <t>Apple iOS/iPadOS 18 must disable password sharing.</t>
        </r>
      </text>
    </comment>
    <comment ref="T241" authorId="0" shapeId="0" xr:uid="{00000000-0006-0000-0B00-00000E000000}">
      <text>
        <r>
          <rPr>
            <sz val="11"/>
            <rFont val="Calibri"/>
          </rPr>
          <t xml:space="preserve">Apple iOS/iPadOS 18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text>
    </comment>
    <comment ref="U241" authorId="0" shapeId="0" xr:uid="{00000000-0006-0000-0B00-00000F000000}">
      <text>
        <r>
          <rPr>
            <sz val="11"/>
            <rFont val="Calibri"/>
          </rPr>
          <t>The Apple iOS must be configured to disable automatic transfer of diagnostic data to an external device other than an MDM service with which the device has enrolled.</t>
        </r>
      </text>
    </comment>
    <comment ref="V241" authorId="0" shapeId="0" xr:uid="{00000000-0006-0000-0B00-000010000000}">
      <text>
        <r>
          <rPr>
            <sz val="11"/>
            <rFont val="Calibri"/>
          </rPr>
          <t>Apple iOS/iPadOS 18 must disable connections to Siri servers for the purpose of dictation.</t>
        </r>
      </text>
    </comment>
    <comment ref="W241" authorId="0" shapeId="0" xr:uid="{00000000-0006-0000-0B00-000011000000}">
      <text>
        <r>
          <rPr>
            <sz val="11"/>
            <rFont val="Calibri"/>
          </rPr>
          <t>Apple iOS/iPadOS 18 must disable connections to Siri servers for the purpose of translation.</t>
        </r>
      </text>
    </comment>
    <comment ref="X241" authorId="0" shapeId="0" xr:uid="{00000000-0006-0000-0B00-000012000000}">
      <text>
        <r>
          <rPr>
            <sz val="11"/>
            <rFont val="Calibri"/>
          </rPr>
          <t>Apple iOS/iPadOS 18 must disable ChatGPT and other external AI app connections in Apple Intelligence.</t>
        </r>
      </text>
    </comment>
    <comment ref="Y241" authorId="0" shapeId="0" xr:uid="{00000000-0006-0000-0B00-000013000000}">
      <text>
        <r>
          <rPr>
            <sz val="11"/>
            <rFont val="Calibri"/>
          </rPr>
          <t>Apple iOS/iPadOS 18 must disable the ability to hide apps.</t>
        </r>
      </text>
    </comment>
    <comment ref="Z241" authorId="0" shapeId="0" xr:uid="{00000000-0006-0000-0B00-000014000000}">
      <text>
        <r>
          <rPr>
            <sz val="11"/>
            <rFont val="Calibri"/>
          </rPr>
          <t>DOD Apple iOS/iPadOS 18 devices must disable FaceTime.</t>
        </r>
      </text>
    </comment>
    <comment ref="AA241" authorId="0" shapeId="0" xr:uid="{00000000-0006-0000-0B00-000015000000}">
      <text>
        <r>
          <rPr>
            <sz val="11"/>
            <rFont val="Calibri"/>
          </rPr>
          <t>DOD Apple iOS/iPadOS 18 devices must disable screenshots and screen recordings.</t>
        </r>
      </text>
    </comment>
    <comment ref="AB241" authorId="0" shapeId="0" xr:uid="{00000000-0006-0000-0B00-000016000000}">
      <text>
        <r>
          <rPr>
            <sz val="11"/>
            <rFont val="Calibri"/>
          </rPr>
          <t>Apple iOS/iPadOS 18 must disable the use of voice assistant (Siri) unless required to meet Section 508 compliance requirements.</t>
        </r>
      </text>
    </comment>
    <comment ref="AC241" authorId="0" shapeId="0" xr:uid="{00000000-0006-0000-0B00-000017000000}">
      <text>
        <r>
          <rPr>
            <sz val="11"/>
            <rFont val="Calibri"/>
          </rPr>
          <t>Apple iOS/iPadOS 18 must disable the use of voice assistant (Show user-generated content in Siri) unless required to meet Section 508 compliance requirements.</t>
        </r>
      </text>
    </comment>
    <comment ref="AD241" authorId="0" shapeId="0" xr:uid="{00000000-0006-0000-0B00-000018000000}">
      <text>
        <r>
          <rPr>
            <sz val="11"/>
            <rFont val="Calibri"/>
          </rPr>
          <t>Apple iOS/iPadOS 18 must disable the use of voice assistant (Siri suggestions) unless required to meet Section 508 compliance requirements.</t>
        </r>
      </text>
    </comment>
    <comment ref="AE241" authorId="0" shapeId="0" xr:uid="{00000000-0006-0000-0B00-000019000000}">
      <text>
        <r>
          <rPr>
            <sz val="11"/>
            <rFont val="Calibri"/>
          </rPr>
          <t>Apple iOS/iPadOS 18 must disable AirPrint: Allow storage of AirPrint credentials in Keychain.</t>
        </r>
      </text>
    </comment>
    <comment ref="AF241" authorId="0" shapeId="0" xr:uid="{00000000-0006-0000-0B00-00001A000000}">
      <text>
        <r>
          <rPr>
            <sz val="11"/>
            <rFont val="Calibri"/>
          </rPr>
          <t>Apple iOS/iPadOS 18 must disable Allowed Content Ratings (Movies).</t>
        </r>
      </text>
    </comment>
    <comment ref="AG241" authorId="0" shapeId="0" xr:uid="{00000000-0006-0000-0B00-00001B000000}">
      <text>
        <r>
          <rPr>
            <sz val="11"/>
            <rFont val="Calibri"/>
          </rPr>
          <t>Apple iOS/iPadOS 18 must disable Allowed Content Ratings (TV Shows).</t>
        </r>
      </text>
    </comment>
    <comment ref="AH241" authorId="0" shapeId="0" xr:uid="{00000000-0006-0000-0B00-00001C000000}">
      <text>
        <r>
          <rPr>
            <sz val="11"/>
            <rFont val="Calibri"/>
          </rPr>
          <t>Apple iOS/iPadOS 18 must disable the Apple Intelligence feature: Image Wand.</t>
        </r>
      </text>
    </comment>
    <comment ref="AI241" authorId="0" shapeId="0" xr:uid="{00000000-0006-0000-0B00-00001D000000}">
      <text>
        <r>
          <rPr>
            <sz val="11"/>
            <rFont val="Calibri"/>
          </rPr>
          <t>Apple iOS/iPadOS 18 must disable the Apple Intelligence feature: Image Generation.</t>
        </r>
      </text>
    </comment>
    <comment ref="AJ241" authorId="0" shapeId="0" xr:uid="{00000000-0006-0000-0B00-00001E000000}">
      <text>
        <r>
          <rPr>
            <sz val="11"/>
            <rFont val="Calibri"/>
          </rPr>
          <t>Apple iOS/iPadOS 18 must disable the Apple Intelligence feature: generate new Genmoji.</t>
        </r>
      </text>
    </comment>
    <comment ref="AK241" authorId="0" shapeId="0" xr:uid="{00000000-0006-0000-0B00-00001F000000}">
      <text>
        <r>
          <rPr>
            <sz val="11"/>
            <rFont val="Calibri"/>
          </rPr>
          <t>Apple iOS/iPadOS 18 must implement the management setting: disable Camera.</t>
        </r>
      </text>
    </comment>
    <comment ref="H243" authorId="0" shapeId="0" xr:uid="{00000000-0006-0000-0B00-000021000000}">
      <text>
        <r>
          <rPr>
            <sz val="11"/>
            <rFont val="Calibri"/>
          </rPr>
          <t>Apple iOS/iPadOS 18 must be configured to enforce a minimum password length of six characters.</t>
        </r>
      </text>
    </comment>
    <comment ref="I243" authorId="0" shapeId="0" xr:uid="{00000000-0006-0000-0B00-000022000000}">
      <text>
        <r>
          <rPr>
            <sz val="11"/>
            <rFont val="Calibri"/>
          </rPr>
          <t>Apple iOS/iPadOS 18 must be configured to not allow passwords that include more than four repeating or sequential characters.</t>
        </r>
      </text>
    </comment>
    <comment ref="J243" authorId="0" shapeId="0" xr:uid="{00000000-0006-0000-0B00-000023000000}">
      <text>
        <r>
          <rPr>
            <sz val="11"/>
            <rFont val="Calibri"/>
          </rPr>
          <t>Apple iOS/iPadOS 18 must be configured to enforce a passcode reuse prohibition of at least two generations.</t>
        </r>
      </text>
    </comment>
    <comment ref="H244" authorId="0" shapeId="0" xr:uid="{00000000-0006-0000-0B00-000024000000}">
      <text>
        <r>
          <rPr>
            <sz val="11"/>
            <rFont val="Calibri"/>
          </rPr>
          <t>Apple iOS/iPadOS 18 must implement the management setting: enable USB Restricted Mode.</t>
        </r>
      </text>
    </comment>
    <comment ref="I244" authorId="0" shapeId="0" xr:uid="{00000000-0006-0000-0B00-000025000000}">
      <text>
        <r>
          <rPr>
            <sz val="11"/>
            <rFont val="Calibri"/>
          </rPr>
          <t xml:space="preserve">Apple iOS/iPadOS 18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H245" authorId="0" shapeId="0" xr:uid="{00000000-0006-0000-0B00-000026000000}">
      <text>
        <r>
          <rPr>
            <sz val="11"/>
            <rFont val="Calibri"/>
          </rPr>
          <t>Apple iOS/iPadOS 18 must be configured to not allow more than 10 consecutive failed authentication attempts.</t>
        </r>
      </text>
    </comment>
    <comment ref="H246" authorId="0" shapeId="0" xr:uid="{00000000-0006-0000-0B00-000027000000}">
      <text>
        <r>
          <rPr>
            <sz val="11"/>
            <rFont val="Calibri"/>
          </rPr>
          <t>Apple iOS/iPadOS 18 must be configured to lock the display after 15 minutes (or less) of inactivity.</t>
        </r>
      </text>
    </comment>
    <comment ref="I246" authorId="0" shapeId="0" xr:uid="{00000000-0006-0000-0B00-000028000000}">
      <text>
        <r>
          <rPr>
            <sz val="11"/>
            <rFont val="Calibri"/>
          </rPr>
          <t>Apple iOS/iPadOS 18 must implement the management setting: require the user to enter a password when connecting to an AirPlay-enabled device.</t>
        </r>
      </text>
    </comment>
    <comment ref="J246" authorId="0" shapeId="0" xr:uid="{00000000-0006-0000-0B00-000029000000}">
      <text>
        <r>
          <rPr>
            <sz val="11"/>
            <rFont val="Calibri"/>
          </rPr>
          <t>Apple iOS/iPadOS 18 must implement the management setting: force Apple Watch wrist detection.</t>
        </r>
      </text>
    </comment>
    <comment ref="H248" authorId="0" shapeId="0" xr:uid="{00000000-0006-0000-0B00-00002A000000}">
      <text>
        <r>
          <rPr>
            <sz val="11"/>
            <rFont val="Calibri"/>
          </rPr>
          <t>Apple iOS/iPadOS 18 must be configured to display the DOD advisory warning message at startup or each time the user unlocks the device.</t>
        </r>
      </text>
    </comment>
    <comment ref="H249" authorId="0" shapeId="0" xr:uid="{00000000-0006-0000-0B00-00002B000000}">
      <text>
        <r>
          <rPr>
            <sz val="11"/>
            <rFont val="Calibri"/>
          </rPr>
          <t>Apple iOS must implement the management setting: not allow a user to remove Apple iOS configuration profiles that enforce DOD security requirements.</t>
        </r>
      </text>
    </comment>
    <comment ref="H250" authorId="0" shapeId="0" xr:uid="{00000000-0006-0000-0B00-00002C000000}">
      <text>
        <r>
          <rPr>
            <sz val="11"/>
            <rFont val="Calibri"/>
          </rPr>
          <t>Apple iOS must implement the management setting: not allow a user to remove Apple iOS configuration profiles that enforce DOD security requirements.</t>
        </r>
      </text>
    </comment>
    <comment ref="H265" authorId="0" shapeId="0" xr:uid="{00000000-0006-0000-0B00-00002D000000}">
      <text>
        <r>
          <rPr>
            <sz val="11"/>
            <rFont val="Calibri"/>
          </rPr>
          <t>Apple iOS/iPadOS 18 must allow the administrator (MDM) to perform the following management function: enable/disable VPN protection across the device and [selection: on a per-app basis, on a per-group of applications processes basis].</t>
        </r>
      </text>
    </comment>
    <comment ref="I265" authorId="0" shapeId="0" xr:uid="{00000000-0006-0000-0B00-00002E000000}">
      <text>
        <r>
          <rPr>
            <sz val="11"/>
            <rFont val="Calibri"/>
          </rPr>
          <t>Apple iOS/iPadOS 18 must implement the management setting: approved Apple Watches must be managed by an MDM.</t>
        </r>
      </text>
    </comment>
    <comment ref="J265" authorId="0" shapeId="0" xr:uid="{00000000-0006-0000-0B00-00002F000000}">
      <text>
        <r>
          <rPr>
            <sz val="11"/>
            <rFont val="Calibri"/>
          </rPr>
          <t>The Apple iOS/iPadOS 18 must be supervised by the MDM.</t>
        </r>
      </text>
    </comment>
    <comment ref="K265" authorId="0" shapeId="0" xr:uid="{00000000-0006-0000-0B00-000030000000}">
      <text>
        <r>
          <rPr>
            <sz val="11"/>
            <rFont val="Calibri"/>
          </rPr>
          <t>Apple iOS/iPadOS 18 must disable the ability of the user to wipe the device.</t>
        </r>
      </text>
    </comment>
    <comment ref="H266" authorId="0" shapeId="0" xr:uid="{00000000-0006-0000-0B00-000031000000}">
      <text>
        <r>
          <rPr>
            <sz val="11"/>
            <rFont val="Calibri"/>
          </rPr>
          <t>Apple iOS/iPadOS 18 must not allow backup to remote systems (iCloud).</t>
        </r>
      </text>
    </comment>
    <comment ref="I266" authorId="0" shapeId="0" xr:uid="{00000000-0006-0000-0B00-000032000000}">
      <text>
        <r>
          <rPr>
            <sz val="11"/>
            <rFont val="Calibri"/>
          </rPr>
          <t>Apple iOS/iPadOS 18 must not allow backup to remote systems (iCloud document and data synchronization).</t>
        </r>
      </text>
    </comment>
    <comment ref="J266" authorId="0" shapeId="0" xr:uid="{00000000-0006-0000-0B00-000033000000}">
      <text>
        <r>
          <rPr>
            <sz val="11"/>
            <rFont val="Calibri"/>
          </rPr>
          <t>Apple iOS/iPadOS 18 must not allow backup to remote systems (iCloud Keychain).</t>
        </r>
      </text>
    </comment>
    <comment ref="K266" authorId="0" shapeId="0" xr:uid="{00000000-0006-0000-0B00-000034000000}">
      <text>
        <r>
          <rPr>
            <sz val="11"/>
            <rFont val="Calibri"/>
          </rPr>
          <t>Apple iOS/iPadOS 18 must not allow backup to remote systems (Cloud Photo Library).</t>
        </r>
      </text>
    </comment>
    <comment ref="L266" authorId="0" shapeId="0" xr:uid="{00000000-0006-0000-0B00-000035000000}">
      <text>
        <r>
          <rPr>
            <sz val="11"/>
            <rFont val="Calibri"/>
          </rPr>
          <t>Apple iOS/iPadOS 18 must not allow backup to remote systems (iCloud Photo Sharing, also known as Shared Stream or Shared Photo Stream).</t>
        </r>
      </text>
    </comment>
    <comment ref="M266" authorId="0" shapeId="0" xr:uid="{00000000-0006-0000-0B00-000036000000}">
      <text>
        <r>
          <rPr>
            <sz val="11"/>
            <rFont val="Calibri"/>
          </rPr>
          <t>Apple iOS/iPadOS 18 must not allow backup to remote systems (managed applications data stored in iCloud).</t>
        </r>
      </text>
    </comment>
    <comment ref="N266" authorId="0" shapeId="0" xr:uid="{00000000-0006-0000-0B00-000037000000}">
      <text>
        <r>
          <rPr>
            <sz val="11"/>
            <rFont val="Calibri"/>
          </rPr>
          <t>Apple iOS/iPadOS 18 must not allow backup to remote systems (enterprise books).</t>
        </r>
      </text>
    </comment>
    <comment ref="O266" authorId="0" shapeId="0" xr:uid="{00000000-0006-0000-0B00-000038000000}">
      <text>
        <r>
          <rPr>
            <sz val="11"/>
            <rFont val="Calibri"/>
          </rPr>
          <t>Apple iOS/iPadOS 18 must be configured to not allow backup of [all applications, configuration data] to locally connected systems.</t>
        </r>
      </text>
    </comment>
    <comment ref="P266" authorId="0" shapeId="0" xr:uid="{00000000-0006-0000-0B00-000039000000}">
      <text>
        <r>
          <rPr>
            <sz val="11"/>
            <rFont val="Calibri"/>
          </rPr>
          <t>Apple iOS/iPadOS 18 must not allow non-DOD applications to access DOD data.</t>
        </r>
      </text>
    </comment>
    <comment ref="Q266" authorId="0" shapeId="0" xr:uid="{00000000-0006-0000-0B00-00003A000000}">
      <text>
        <r>
          <rPr>
            <sz val="11"/>
            <rFont val="Calibri"/>
          </rPr>
          <t>Apple iOS/iPadOS 18 must implement the management setting: not allow use of Handoff.</t>
        </r>
      </text>
    </comment>
    <comment ref="R266" authorId="0" shapeId="0" xr:uid="{00000000-0006-0000-0B00-00003B000000}">
      <text>
        <r>
          <rPr>
            <sz val="11"/>
            <rFont val="Calibri"/>
          </rPr>
          <t>Apple iOS/iPadOS 18 must implement the management setting: disable Allow MailDrop.</t>
        </r>
      </text>
    </comment>
    <comment ref="S266" authorId="0" shapeId="0" xr:uid="{00000000-0006-0000-0B00-00003C000000}">
      <text>
        <r>
          <rPr>
            <sz val="11"/>
            <rFont val="Calibri"/>
          </rPr>
          <t>Apple iOS/iPadOS 18 must implement the management setting: not allow messages in an ActiveSync Exchange account to be forwarded or moved to other accounts in the Apple iOS/iPadOS 18 Mail app.</t>
        </r>
      </text>
    </comment>
    <comment ref="T266" authorId="0" shapeId="0" xr:uid="{00000000-0006-0000-0B00-00003D000000}">
      <text>
        <r>
          <rPr>
            <sz val="11"/>
            <rFont val="Calibri"/>
          </rPr>
          <t>Apple iOS/iPadOS 18 must implement the management setting: treat AirDrop as an unmanaged destination.</t>
        </r>
      </text>
    </comment>
    <comment ref="U266" authorId="0" shapeId="0" xr:uid="{00000000-0006-0000-0B00-00003E000000}">
      <text>
        <r>
          <rPr>
            <sz val="11"/>
            <rFont val="Calibri"/>
          </rPr>
          <t>Apple iOS/iPadOS 18 must implement the management setting: not share location data through iCloud.</t>
        </r>
      </text>
    </comment>
    <comment ref="V266" authorId="0" shapeId="0" xr:uid="{00000000-0006-0000-0B00-00003F000000}">
      <text>
        <r>
          <rPr>
            <sz val="11"/>
            <rFont val="Calibri"/>
          </rPr>
          <t>Apple iOS/iPadOS 18 must not allow managed apps to write contacts to unmanaged contacts accounts.</t>
        </r>
      </text>
    </comment>
    <comment ref="W266" authorId="0" shapeId="0" xr:uid="{00000000-0006-0000-0B00-000040000000}">
      <text>
        <r>
          <rPr>
            <sz val="11"/>
            <rFont val="Calibri"/>
          </rPr>
          <t>Apple iOS/iPadOS 18 must not allow unmanaged apps to read contacts from managed contacts accounts.</t>
        </r>
      </text>
    </comment>
    <comment ref="X266" authorId="0" shapeId="0" xr:uid="{00000000-0006-0000-0B00-000041000000}">
      <text>
        <r>
          <rPr>
            <sz val="11"/>
            <rFont val="Calibri"/>
          </rPr>
          <t>The Apple iOS must be configured to disable automatic transfer of diagnostic data to an external device other than an MDM service with which the device has enrolled.</t>
        </r>
      </text>
    </comment>
    <comment ref="Y266" authorId="0" shapeId="0" xr:uid="{00000000-0006-0000-0B00-000042000000}">
      <text>
        <r>
          <rPr>
            <sz val="11"/>
            <rFont val="Calibri"/>
          </rPr>
          <t>Apple iOS/iPadOS 18 must disable copy/paste of data from managed to unmanaged applications.</t>
        </r>
      </text>
    </comment>
    <comment ref="Z266" authorId="0" shapeId="0" xr:uid="{00000000-0006-0000-0B00-000043000000}">
      <text>
        <r>
          <rPr>
            <sz val="11"/>
            <rFont val="Calibri"/>
          </rPr>
          <t>Apple iOS/iPadOS 18 must disable ChatGPT and other external AI app connections in Apple Intelligence.</t>
        </r>
      </text>
    </comment>
    <comment ref="AA266" authorId="0" shapeId="0" xr:uid="{00000000-0006-0000-0B00-000044000000}">
      <text>
        <r>
          <rPr>
            <sz val="11"/>
            <rFont val="Calibri"/>
          </rPr>
          <t>Apple iOS/iPadOS 18 must disable the Apple Intelligence feature: Image Wand.</t>
        </r>
      </text>
    </comment>
    <comment ref="AB266" authorId="0" shapeId="0" xr:uid="{00000000-0006-0000-0B00-000045000000}">
      <text>
        <r>
          <rPr>
            <sz val="11"/>
            <rFont val="Calibri"/>
          </rPr>
          <t>Apple iOS/iPadOS 18 must disable the Apple Intelligence feature: Image Generation.</t>
        </r>
      </text>
    </comment>
    <comment ref="AC266" authorId="0" shapeId="0" xr:uid="{00000000-0006-0000-0B00-000046000000}">
      <text>
        <r>
          <rPr>
            <sz val="11"/>
            <rFont val="Calibri"/>
          </rPr>
          <t>Apple iOS/iPadOS 18 must disable the Apple Intelligence feature: generate new Genmoji.</t>
        </r>
      </text>
    </comment>
    <comment ref="H267" authorId="0" shapeId="0" xr:uid="{00000000-0006-0000-0B00-000047000000}">
      <text>
        <r>
          <rPr>
            <sz val="11"/>
            <rFont val="Calibri"/>
          </rPr>
          <t>Apple iOS/iPadOS 18 must not allow non-DOD applications to access DOD data.</t>
        </r>
      </text>
    </comment>
    <comment ref="I267" authorId="0" shapeId="0" xr:uid="{00000000-0006-0000-0B00-000048000000}">
      <text>
        <r>
          <rPr>
            <sz val="11"/>
            <rFont val="Calibri"/>
          </rPr>
          <t>Apple iPadOS 18 must be configured to disable multiuser modes.</t>
        </r>
      </text>
    </comment>
    <comment ref="J267" authorId="0" shapeId="0" xr:uid="{00000000-0006-0000-0B00-000049000000}">
      <text>
        <r>
          <rPr>
            <sz val="11"/>
            <rFont val="Calibri"/>
          </rPr>
          <t>Apple iOS/iPadOS 18 must be configured to disable ad hoc wireless client-to-client connection capability.</t>
        </r>
      </text>
    </comment>
    <comment ref="K267" authorId="0" shapeId="0" xr:uid="{00000000-0006-0000-0B00-00004A000000}">
      <text>
        <r>
          <rPr>
            <sz val="11"/>
            <rFont val="Calibri"/>
          </rPr>
          <t>Apple iOS/iPadOS 18 must implement the management setting: disable AirDrop.</t>
        </r>
      </text>
    </comment>
    <comment ref="L267" authorId="0" shapeId="0" xr:uid="{00000000-0006-0000-0B00-00004B000000}">
      <text>
        <r>
          <rPr>
            <sz val="11"/>
            <rFont val="Calibri"/>
          </rPr>
          <t>Apple iOS/iPadOS 18 must implement the management setting: disable paired Apple Watch.</t>
        </r>
      </text>
    </comment>
    <comment ref="M267" authorId="0" shapeId="0" xr:uid="{00000000-0006-0000-0B00-00004C000000}">
      <text>
        <r>
          <rPr>
            <sz val="11"/>
            <rFont val="Calibri"/>
          </rPr>
          <t xml:space="preserve">Apple iOS/iPadOS 18 must disable </t>
        </r>
        <r>
          <rPr>
            <sz val="11"/>
            <color rgb="FF000000"/>
            <rFont val="Calibri"/>
          </rPr>
          <t>"</t>
        </r>
        <r>
          <rPr>
            <b/>
            <sz val="11"/>
            <color rgb="FF000000"/>
            <rFont val="Calibri"/>
          </rPr>
          <t>Allow setting up new nearby devices</t>
        </r>
        <r>
          <rPr>
            <sz val="11"/>
            <color rgb="FF000000"/>
            <rFont val="Calibri"/>
          </rPr>
          <t>"</t>
        </r>
        <r>
          <rPr>
            <sz val="11"/>
            <color rgb="FF000000"/>
            <rFont val="Calibri"/>
          </rPr>
          <t>.</t>
        </r>
      </text>
    </comment>
    <comment ref="N267" authorId="0" shapeId="0" xr:uid="{00000000-0006-0000-0B00-00004D000000}">
      <text>
        <r>
          <rPr>
            <sz val="11"/>
            <rFont val="Calibri"/>
          </rPr>
          <t xml:space="preserve">Apple iOS/iPadOS 18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text>
    </comment>
    <comment ref="O267" authorId="0" shapeId="0" xr:uid="{00000000-0006-0000-0B00-00004E000000}">
      <text>
        <r>
          <rPr>
            <sz val="11"/>
            <rFont val="Calibri"/>
          </rPr>
          <t xml:space="preserve">Apple iOS/iPadOS 18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text>
    </comment>
    <comment ref="P267" authorId="0" shapeId="0" xr:uid="{00000000-0006-0000-0B00-00004F000000}">
      <text>
        <r>
          <rPr>
            <sz val="11"/>
            <rFont val="Calibri"/>
          </rPr>
          <t>Apple iOS/iPadOS 18 must disable recording cell phone calls on the iPhone.</t>
        </r>
      </text>
    </comment>
    <comment ref="Q267" authorId="0" shapeId="0" xr:uid="{00000000-0006-0000-0B00-000050000000}">
      <text>
        <r>
          <rPr>
            <sz val="11"/>
            <rFont val="Calibri"/>
          </rPr>
          <t>Apple iOS/iPadOS 18 must disable iPhone Mirroring on Mac.</t>
        </r>
      </text>
    </comment>
    <comment ref="R267" authorId="0" shapeId="0" xr:uid="{00000000-0006-0000-0B00-000051000000}">
      <text>
        <r>
          <rPr>
            <sz val="11"/>
            <rFont val="Calibri"/>
          </rPr>
          <t>DOD Apple iOS/iPadOS 18 devices must disable FaceTime.</t>
        </r>
      </text>
    </comment>
    <comment ref="S267" authorId="0" shapeId="0" xr:uid="{00000000-0006-0000-0B00-000052000000}">
      <text>
        <r>
          <rPr>
            <sz val="11"/>
            <rFont val="Calibri"/>
          </rPr>
          <t>DOD Apple iOS/iPadOS 18 devices must disable eSIM transfers.</t>
        </r>
      </text>
    </comment>
    <comment ref="T267" authorId="0" shapeId="0" xr:uid="{00000000-0006-0000-0B00-000053000000}">
      <text>
        <r>
          <rPr>
            <sz val="11"/>
            <rFont val="Calibri"/>
          </rPr>
          <t>Apple iOS/iPadOS 18 must disable the use of voice assistant (Siri) unless required to meet Section 508 compliance requirements.</t>
        </r>
      </text>
    </comment>
    <comment ref="U267" authorId="0" shapeId="0" xr:uid="{00000000-0006-0000-0B00-000054000000}">
      <text>
        <r>
          <rPr>
            <sz val="11"/>
            <rFont val="Calibri"/>
          </rPr>
          <t>Apple iOS/iPadOS 18 must disable pairing with a host Mac or PC.</t>
        </r>
      </text>
    </comment>
    <comment ref="V267" authorId="0" shapeId="0" xr:uid="{00000000-0006-0000-0B00-000055000000}">
      <text>
        <r>
          <rPr>
            <sz val="11"/>
            <rFont val="Calibri"/>
          </rPr>
          <t>Apple iOS/iPadOS 18 must disable AirPrint.</t>
        </r>
      </text>
    </comment>
    <comment ref="W267" authorId="0" shapeId="0" xr:uid="{00000000-0006-0000-0B00-000056000000}">
      <text>
        <r>
          <rPr>
            <sz val="11"/>
            <rFont val="Calibri"/>
          </rPr>
          <t>Apple iOS/iPadOS 18 must disable AirPrint: Allow discovery of AirPrint printers using iBeacons.</t>
        </r>
      </text>
    </comment>
    <comment ref="X267" authorId="0" shapeId="0" xr:uid="{00000000-0006-0000-0B00-000057000000}">
      <text>
        <r>
          <rPr>
            <sz val="11"/>
            <rFont val="Calibri"/>
          </rPr>
          <t>Apple iOS/iPadOS 18 must implement the management setting: disable Camera.</t>
        </r>
      </text>
    </comment>
    <comment ref="Y267" authorId="0" shapeId="0" xr:uid="{00000000-0006-0000-0B00-000058000000}">
      <text>
        <r>
          <rPr>
            <sz val="11"/>
            <rFont val="Calibri"/>
          </rPr>
          <t>Apple iOS/iPadOS 18 must implement the management setting: disable the Bluetooth radio.</t>
        </r>
      </text>
    </comment>
    <comment ref="H268" authorId="0" shapeId="0" xr:uid="{00000000-0006-0000-0B00-000059000000}">
      <text>
        <r>
          <rPr>
            <sz val="11"/>
            <rFont val="Calibri"/>
          </rPr>
          <t>Apple iOS/iPadOS 18 must be configured to enforce an application installation policy by specifying one or more authorized application repositories, including [selection: DOD-approved commercial app repository, MDM server, mobile application store].</t>
        </r>
      </text>
    </comment>
    <comment ref="I268" authorId="0" shapeId="0" xr:uid="{00000000-0006-0000-0B00-00005A000000}">
      <text>
        <r>
          <rPr>
            <sz val="11"/>
            <rFont val="Calibri"/>
          </rPr>
          <t>Apple iOS/iPadOS 18 must not include applications with the following characteristics: access to Siri when the device is locked.</t>
        </r>
      </text>
    </comment>
    <comment ref="J268" authorId="0" shapeId="0" xr:uid="{00000000-0006-0000-0B00-00005B000000}">
      <text>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text>
    </comment>
    <comment ref="K268" authorId="0" shapeId="0" xr:uid="{00000000-0006-0000-0B00-00005C000000}">
      <text>
        <r>
          <rPr>
            <sz val="11"/>
            <rFont val="Calibri"/>
          </rPr>
          <t>A managed photo app must be used to take and store work-related photos.</t>
        </r>
      </text>
    </comment>
    <comment ref="L268" authorId="0" shapeId="0" xr:uid="{00000000-0006-0000-0B00-00005D000000}">
      <text>
        <r>
          <rPr>
            <sz val="11"/>
            <rFont val="Calibri"/>
          </rPr>
          <t>Apple iOS/iPadOS 18 must disable the installation of alternative marketplace apps.</t>
        </r>
      </text>
    </comment>
    <comment ref="M268" authorId="0" shapeId="0" xr:uid="{00000000-0006-0000-0B00-00005E000000}">
      <text>
        <r>
          <rPr>
            <sz val="11"/>
            <rFont val="Calibri"/>
          </rPr>
          <t>Apple iOS/iPadOS 18 must disable app installation from a website.</t>
        </r>
      </text>
    </comment>
    <comment ref="N268" authorId="0" shapeId="0" xr:uid="{00000000-0006-0000-0B00-00005F000000}">
      <text>
        <r>
          <rPr>
            <sz val="11"/>
            <rFont val="Calibri"/>
          </rPr>
          <t>Apple iOS/iPadOS 18 must disable automatic downloads of apps purchased on other Apple devices.</t>
        </r>
      </text>
    </comment>
    <comment ref="O268" authorId="0" shapeId="0" xr:uid="{00000000-0006-0000-0B00-000060000000}">
      <text>
        <r>
          <rPr>
            <sz val="11"/>
            <rFont val="Calibri"/>
          </rPr>
          <t>DOD Apple iOS/iPadOS 18 devices must have a Mobile Threat Detection (MTD) app installed.</t>
        </r>
      </text>
    </comment>
    <comment ref="H269" authorId="0" shapeId="0" xr:uid="{00000000-0006-0000-0B00-000061000000}">
      <text>
        <r>
          <rPr>
            <sz val="11"/>
            <rFont val="Calibri"/>
          </rPr>
          <t>Apple iOS/iPadOS 18 must be configured to enforce a minimum password length of six characters.</t>
        </r>
      </text>
    </comment>
    <comment ref="I269" authorId="0" shapeId="0" xr:uid="{00000000-0006-0000-0B00-000062000000}">
      <text>
        <r>
          <rPr>
            <sz val="11"/>
            <rFont val="Calibri"/>
          </rPr>
          <t>Apple iOS/iPadOS 18 must require a valid password be successfully entered before the mobile device data is unencrypted.</t>
        </r>
      </text>
    </comment>
    <comment ref="H270" authorId="0" shapeId="0" xr:uid="{00000000-0006-0000-0B00-000063000000}">
      <text>
        <r>
          <rPr>
            <sz val="11"/>
            <rFont val="Calibri"/>
          </rPr>
          <t>iPhone and iPad must have the latest available iOS/iPadOS operating system installed.</t>
        </r>
      </text>
    </comment>
    <comment ref="I270" authorId="0" shapeId="0" xr:uid="{00000000-0006-0000-0B00-000064000000}">
      <text>
        <r>
          <rPr>
            <sz val="11"/>
            <rFont val="Calibri"/>
          </rPr>
          <t>Apple iOS/iPadOS 18 must disable the download of iOS/iPadOS beta updates.</t>
        </r>
      </text>
    </comment>
    <comment ref="H272" authorId="0" shapeId="0" xr:uid="{00000000-0006-0000-0B00-000065000000}">
      <text>
        <r>
          <rPr>
            <sz val="11"/>
            <rFont val="Calibri"/>
          </rPr>
          <t>DOD Apple iOS/iPadOS 18 devices must have a Mobile Threat Detection (MTD) app installed.</t>
        </r>
      </text>
    </comment>
    <comment ref="H273" authorId="0" shapeId="0" xr:uid="{00000000-0006-0000-0B00-000066000000}">
      <text>
        <r>
          <rPr>
            <sz val="11"/>
            <rFont val="Calibri"/>
          </rPr>
          <t>Apple iOS/iPadOS 18 must be configured to [selection: wipe protected data, wipe sensitive data] upon unenrollment from MDM.</t>
        </r>
      </text>
    </comment>
    <comment ref="I273" authorId="0" shapeId="0" xr:uid="{00000000-0006-0000-0B00-000067000000}">
      <text>
        <r>
          <rPr>
            <sz val="11"/>
            <rFont val="Calibri"/>
          </rPr>
          <t>Apple iOS/iPadOS 18 must be configured to [selection: remove Enterprise applications, remove all noncore applications (any nonfactory-installed application)] upon unenrollment from MDM.</t>
        </r>
      </text>
    </comment>
    <comment ref="J273" authorId="0" shapeId="0" xr:uid="{00000000-0006-0000-0B00-000068000000}">
      <text>
        <r>
          <rPr>
            <sz val="11"/>
            <rFont val="Calibri"/>
          </rPr>
          <t>Apple iOS/iPadOS 18 must delete eSIM content when the device is erased.</t>
        </r>
      </text>
    </comment>
    <comment ref="K273" authorId="0" shapeId="0" xr:uid="{00000000-0006-0000-0B00-000069000000}">
      <text>
        <r>
          <rPr>
            <sz val="11"/>
            <rFont val="Calibri"/>
          </rPr>
          <t>Apple iOS/iPadOS 18 must disable the ability of the user to wipe the device.</t>
        </r>
      </text>
    </comment>
    <comment ref="H348" authorId="0" shapeId="0" xr:uid="{00000000-0006-0000-0B00-00006A000000}">
      <text>
        <r>
          <rPr>
            <sz val="11"/>
            <rFont val="Calibri"/>
          </rPr>
          <t>Apple iOS/iPadOS 18 must require a valid password be successfully entered before the mobile device data is unencrypted.</t>
        </r>
      </text>
    </comment>
    <comment ref="I348" authorId="0" shapeId="0" xr:uid="{00000000-0006-0000-0B00-00006B000000}">
      <text>
        <r>
          <rPr>
            <sz val="11"/>
            <rFont val="Calibri"/>
          </rPr>
          <t>Apple iOS/iPadOS 18 must implement the management setting: encrypt backups/Encrypt local backup.</t>
        </r>
      </text>
    </comment>
    <comment ref="H349" authorId="0" shapeId="0" xr:uid="{00000000-0006-0000-0B00-00006C000000}">
      <text>
        <r>
          <rPr>
            <sz val="11"/>
            <rFont val="Calibri"/>
          </rPr>
          <t>Apple iOS/iPadOS 18 must implement the management setting: enable USB Restricted Mode.</t>
        </r>
      </text>
    </comment>
    <comment ref="I349" authorId="0" shapeId="0" xr:uid="{00000000-0006-0000-0B00-00006D000000}">
      <text>
        <r>
          <rPr>
            <sz val="11"/>
            <rFont val="Calibri"/>
          </rPr>
          <t xml:space="preserve">Apple iOS/iPadOS 18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text>
    </comment>
    <comment ref="J349" authorId="0" shapeId="0" xr:uid="{00000000-0006-0000-0B00-00006E000000}">
      <text>
        <r>
          <rPr>
            <sz val="11"/>
            <rFont val="Calibri"/>
          </rPr>
          <t>Apple iOS/iPadOS 18 must disable pairing with a host Mac or PC.</t>
        </r>
      </text>
    </comment>
  </commentList>
</comments>
</file>

<file path=xl/sharedStrings.xml><?xml version="1.0" encoding="utf-8"?>
<sst xmlns="http://schemas.openxmlformats.org/spreadsheetml/2006/main" count="12334" uniqueCount="6157">
  <si>
    <t>Id</t>
  </si>
  <si>
    <t>Title</t>
  </si>
  <si>
    <t>Severity</t>
  </si>
  <si>
    <t>MoSCoW</t>
  </si>
  <si>
    <t>OpsImpact</t>
  </si>
  <si>
    <t>Phase</t>
  </si>
  <si>
    <t>ImplStatus</t>
  </si>
  <si>
    <t>Notes</t>
  </si>
  <si>
    <t>Remediation</t>
  </si>
  <si>
    <t>Description</t>
  </si>
  <si>
    <t>Audit</t>
  </si>
  <si>
    <t>Status</t>
  </si>
  <si>
    <t>LogID</t>
  </si>
  <si>
    <t>V-267937</t>
  </si>
  <si>
    <r>
      <rPr>
        <sz val="11"/>
        <rFont val="Calibri"/>
      </rPr>
      <t>Apple iOS/iPadOS 18 must allow the administrator (MDM) to perform the following management function: enable/disable VPN protection across the device and [selection: on a per-app basis, on a per-group of applications processes basis].</t>
    </r>
  </si>
  <si>
    <t>CAT III (Low)</t>
  </si>
  <si>
    <t>Unassigned</t>
  </si>
  <si>
    <t>Unassessed</t>
  </si>
  <si>
    <t>Pending</t>
  </si>
  <si>
    <t/>
  </si>
  <si>
    <r>
      <rPr>
        <sz val="11"/>
        <color rgb="FF000000"/>
        <rFont val="Calibri"/>
      </rPr>
      <t>If a third-party unmanaged VPN app is installed on the iOS 18 device, do not configure the VPN app with a DOD network VPN profile.</t>
    </r>
  </si>
  <si>
    <r>
      <rPr>
        <sz val="11"/>
        <color rgb="FF000000"/>
        <rFont val="Calibri"/>
      </rPr>
      <t>The system administrator must have the capability to configure VPN access to meet organization-specific policies based on mission needs. Otherwise, a user could inadvertently or maliciously set up a VPN and connect to a network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SFRID: FMT_SMF.1.1 #3</t>
    </r>
  </si>
  <si>
    <r>
      <rPr>
        <sz val="11"/>
        <color rgb="FF000000"/>
        <rFont val="Calibri"/>
      </rPr>
      <t xml:space="preserve">Review the list of unmanaged apps installed on the iPhone and iPad and determine if any unmanaged third-party VPN clients are installed. If so, verify the VPN app is not configured with a DOD network (work) VPN profile. </t>
    </r>
    <r>
      <rPr>
        <sz val="11"/>
        <color rgb="FF000000"/>
        <rFont val="Calibri"/>
      </rPr>
      <t xml:space="preserve">
</t>
    </r>
    <r>
      <rPr>
        <sz val="11"/>
        <color rgb="FF000000"/>
        <rFont val="Calibri"/>
      </rPr>
      <t>This validation procedure is performed on the iOS device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the "VPN and Device Management" line and determine if any "Personal VPN" exists.</t>
    </r>
    <r>
      <rPr>
        <sz val="11"/>
        <color rgb="FF000000"/>
        <rFont val="Calibri"/>
      </rPr>
      <t xml:space="preserve">
</t>
    </r>
    <r>
      <rPr>
        <sz val="11"/>
        <color rgb="FF000000"/>
        <rFont val="Calibri"/>
      </rPr>
      <t>4. If not, the requirement has been met.</t>
    </r>
    <r>
      <rPr>
        <sz val="11"/>
        <color rgb="FF000000"/>
        <rFont val="Calibri"/>
      </rPr>
      <t xml:space="preserve">
</t>
    </r>
    <r>
      <rPr>
        <sz val="11"/>
        <color rgb="FF000000"/>
        <rFont val="Calibri"/>
      </rPr>
      <t>5. If there are personal VPNs, open each VPN app. Review the list of VPN profiles configured on the VPN client.</t>
    </r>
    <r>
      <rPr>
        <sz val="11"/>
        <color rgb="FF000000"/>
        <rFont val="Calibri"/>
      </rPr>
      <t xml:space="preserve">
</t>
    </r>
    <r>
      <rPr>
        <sz val="11"/>
        <color rgb="FF000000"/>
        <rFont val="Calibri"/>
      </rPr>
      <t>6. Verify no DOD network VPN profiles are configured on the VPN client.</t>
    </r>
    <r>
      <rPr>
        <sz val="11"/>
        <color rgb="FF000000"/>
        <rFont val="Calibri"/>
      </rPr>
      <t xml:space="preserve">
</t>
    </r>
    <r>
      <rPr>
        <sz val="11"/>
        <color rgb="FF000000"/>
        <rFont val="Calibri"/>
      </rPr>
      <t>If any third-party unmanaged VPN apps are installed (personal VPN) and they have a DOD network VPN profile configured on the client, this is a finding.</t>
    </r>
    <r>
      <rPr>
        <sz val="11"/>
        <color rgb="FF000000"/>
        <rFont val="Calibri"/>
      </rPr>
      <t xml:space="preserve">
</t>
    </r>
    <r>
      <rPr>
        <sz val="11"/>
        <color rgb="FF000000"/>
        <rFont val="Calibri"/>
      </rPr>
      <t>Note: This setting cannot be managed by the MDM administrator and is a User-Based Enforcement (UBE) requirement.</t>
    </r>
  </si>
  <si>
    <t>V-267958</t>
  </si>
  <si>
    <r>
      <rPr>
        <sz val="11"/>
        <rFont val="Calibri"/>
      </rPr>
      <t>Apple iOS/iPadOS 18 must not allow backup to remote systems (iCloud).</t>
    </r>
  </si>
  <si>
    <t>CAT II (Medium)</t>
  </si>
  <si>
    <r>
      <rPr>
        <sz val="11"/>
        <color rgb="FF000000"/>
        <rFont val="Calibri"/>
      </rPr>
      <t>Install a configuration profile to disable iCloud backup.</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</si>
  <si>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SFRID: FMT_MOF_EXT.1.2 #40</t>
    </r>
  </si>
  <si>
    <r>
      <rPr>
        <sz val="11"/>
        <color rgb="FF000000"/>
        <rFont val="Calibri"/>
      </rPr>
      <t>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t>
    </r>
    <r>
      <rPr>
        <sz val="11"/>
        <color rgb="FF000000"/>
        <rFont val="Calibri"/>
      </rPr>
      <t xml:space="preserve">
</t>
    </r>
    <r>
      <rPr>
        <sz val="11"/>
        <color rgb="FF000000"/>
        <rFont val="Calibri"/>
      </rPr>
      <t>Review configuration settings to confirm iCloud Backup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iCloud backup" is unchecked.</t>
    </r>
    <r>
      <rPr>
        <sz val="11"/>
        <color rgb="FF000000"/>
        <rFont val="Calibri"/>
      </rPr>
      <t xml:space="preserve">
</t>
    </r>
    <r>
      <rPr>
        <sz val="11"/>
        <color rgb="FF000000"/>
        <rFont val="Calibri"/>
      </rPr>
      <t>Alternatively, verify the text "&lt;key&gt;allowCloudBackup&lt;/key&gt;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"iCloud backup not allowed".</t>
    </r>
    <r>
      <rPr>
        <sz val="11"/>
        <color rgb="FF000000"/>
        <rFont val="Calibri"/>
      </rPr>
      <t xml:space="preserve">
</t>
    </r>
    <r>
      <rPr>
        <sz val="11"/>
        <color rgb="FF000000"/>
        <rFont val="Calibri"/>
      </rPr>
      <t>If "Allow iCloud backup" is checked in the Apple iOS/iPadOS management tool, "&lt;key&gt;allowCloudBackup&lt;/key&gt;&lt;true/&gt;" appears in the configuration profile, or the restrictions policy on the iPhone and iPad does not list "iCloud backup not allowed", this is a finding.</t>
    </r>
  </si>
  <si>
    <t>V-267959</t>
  </si>
  <si>
    <r>
      <rPr>
        <sz val="11"/>
        <rFont val="Calibri"/>
      </rPr>
      <t>Apple iOS/iPadOS 18 must not allow backup to remote systems (iCloud document and data synchronization).</t>
    </r>
  </si>
  <si>
    <r>
      <rPr>
        <sz val="11"/>
        <color rgb="FF000000"/>
        <rFont val="Calibri"/>
      </rPr>
      <t>Install a configuration profile to disable iCloud documents and data. This a supervised-only control.</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</si>
  <si>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iCloud documents &amp; data"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iCloud documents &amp; data" is unchecked.</t>
    </r>
    <r>
      <rPr>
        <sz val="11"/>
        <color rgb="FF000000"/>
        <rFont val="Calibri"/>
      </rPr>
      <t xml:space="preserve">
</t>
    </r>
    <r>
      <rPr>
        <sz val="11"/>
        <color rgb="FF000000"/>
        <rFont val="Calibri"/>
      </rPr>
      <t>Alternatively, verify the text "&lt;key&gt;allowCloudDocumentSync&lt;/key&gt;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"Documents in the Cloud not allowed" is listed.</t>
    </r>
    <r>
      <rPr>
        <sz val="11"/>
        <color rgb="FF000000"/>
        <rFont val="Calibri"/>
      </rPr>
      <t xml:space="preserve">
</t>
    </r>
    <r>
      <rPr>
        <sz val="11"/>
        <color rgb="FF000000"/>
        <rFont val="Calibri"/>
      </rPr>
      <t>Note: This also verifies that iCloud Drive and iCloud Photo Library are disabled.</t>
    </r>
    <r>
      <rPr>
        <sz val="11"/>
        <color rgb="FF000000"/>
        <rFont val="Calibri"/>
      </rPr>
      <t xml:space="preserve">
</t>
    </r>
    <r>
      <rPr>
        <sz val="11"/>
        <color rgb="FF000000"/>
        <rFont val="Calibri"/>
      </rPr>
      <t>If "Allow iCloud documents &amp; data" is checked in the Apple iOS/iPadOS management tool, "&lt;key&gt;allowCloudDocumentSync&lt;/key&gt; &lt;true/&gt;" appears in the configuration profile, or the restrictions policy on the iPhone and iPad does not list "Documents in the Cloud not allowed", this is a finding.</t>
    </r>
  </si>
  <si>
    <t>V-267960</t>
  </si>
  <si>
    <r>
      <rPr>
        <sz val="11"/>
        <rFont val="Calibri"/>
      </rPr>
      <t>Apple iOS/iPadOS 18 must not allow backup to remote systems (iCloud Keychain).</t>
    </r>
  </si>
  <si>
    <r>
      <rPr>
        <sz val="11"/>
        <color rgb="FF000000"/>
        <rFont val="Calibri"/>
      </rPr>
      <t>Install a configuration profile to disable iCloud keychain. This a supervised-only control.</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</si>
  <si>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iCloud keychain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"Allow iCloud keychain" is unchecked.</t>
    </r>
    <r>
      <rPr>
        <sz val="11"/>
        <color rgb="FF000000"/>
        <rFont val="Calibri"/>
      </rPr>
      <t xml:space="preserve">
</t>
    </r>
    <r>
      <rPr>
        <sz val="11"/>
        <color rgb="FF000000"/>
        <rFont val="Calibri"/>
      </rPr>
      <t>Alternatively, verify the text "&lt;key&gt;allowCloudKeychainSync&lt;/key&gt;&lt;false/&gt;"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Verify "iCloud Keychain not allowed" is listed.</t>
    </r>
    <r>
      <rPr>
        <sz val="11"/>
        <color rgb="FF000000"/>
        <rFont val="Calibri"/>
      </rPr>
      <t xml:space="preserve">
</t>
    </r>
    <r>
      <rPr>
        <sz val="11"/>
        <color rgb="FF000000"/>
        <rFont val="Calibri"/>
      </rPr>
      <t>If "Allow iCloud keychain" is checked in the Apple iOS/iPadOS management tool, "&lt;key&gt;allowCloudKeychainSync&lt;/key&gt;&lt;true/&gt;" appears in the configuration profile, or "iCloud Keychain not allowed" is not listed on the iPhone and iPad, this is a finding.</t>
    </r>
  </si>
  <si>
    <t>V-267961</t>
  </si>
  <si>
    <r>
      <rPr>
        <sz val="11"/>
        <rFont val="Calibri"/>
      </rPr>
      <t>Apple iOS/iPadOS 18 must not allow backup to remote systems (Cloud Photo Library).</t>
    </r>
  </si>
  <si>
    <r>
      <rPr>
        <sz val="11"/>
        <color rgb="FF000000"/>
        <rFont val="Calibri"/>
      </rPr>
      <t>Install a configuration profile to disable Cloud Photo Library. This a supervised-only control.</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</si>
  <si>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Cloud Photo Library"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Cloud Photo Library" is unchecked.</t>
    </r>
    <r>
      <rPr>
        <sz val="11"/>
        <color rgb="FF000000"/>
        <rFont val="Calibri"/>
      </rPr>
      <t xml:space="preserve">
</t>
    </r>
    <r>
      <rPr>
        <sz val="11"/>
        <color rgb="FF000000"/>
        <rFont val="Calibri"/>
      </rPr>
      <t>Alternatively, verify the text "&lt;key&gt;allowCloudPhotoLibrary&lt;/key&gt;&lt;false/&gt;"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"iCloud Photos not allowed" is listed.</t>
    </r>
    <r>
      <rPr>
        <sz val="11"/>
        <color rgb="FF000000"/>
        <rFont val="Calibri"/>
      </rPr>
      <t xml:space="preserve">
</t>
    </r>
    <r>
      <rPr>
        <sz val="11"/>
        <color rgb="FF000000"/>
        <rFont val="Calibri"/>
      </rPr>
      <t>If "Allow Cloud Photo Library" is checked in the Apple iOS/iPadOS management tool, "&lt;key&gt;allowCloudPhotoLibrary&lt;/key&gt; &lt;true/&gt;" appears in the configuration profile, or the restrictions policy on the iPhone and iPad does not list "iCloud Photos not allowed", this is a finding.</t>
    </r>
  </si>
  <si>
    <t>V-267962</t>
  </si>
  <si>
    <r>
      <rPr>
        <sz val="11"/>
        <rFont val="Calibri"/>
      </rPr>
      <t>Apple iOS/iPadOS 18 must not allow backup to remote systems (iCloud Photo Sharing, also known as Shared Stream or Shared Photo Stream).</t>
    </r>
  </si>
  <si>
    <r>
      <rPr>
        <sz val="11"/>
        <color rgb="FF000000"/>
        <rFont val="Calibri"/>
      </rPr>
      <t>Install a configuration profile to disable "Allow Shared PhotoStream". This a supervised-only control.</t>
    </r>
  </si>
  <si>
    <r>
      <rPr>
        <sz val="11"/>
        <color rgb="FF000000"/>
        <rFont val="Calibri"/>
      </rPr>
      <t xml:space="preserve">Note: This requirement is not applicable if the authorizing official (AO) has approved users' full access to the Apple App Store for downloading unmanaged (personal) apps and syncing personal data on the device with personal cloud data storage accounts. The site must have an AO-signed document showing the AO has assumed the risk for users' full access to the Apple App Store.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Shared Stream"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Shared Stream" is unchecked.</t>
    </r>
    <r>
      <rPr>
        <sz val="11"/>
        <color rgb="FF000000"/>
        <rFont val="Calibri"/>
      </rPr>
      <t xml:space="preserve">
</t>
    </r>
    <r>
      <rPr>
        <sz val="11"/>
        <color rgb="FF000000"/>
        <rFont val="Calibri"/>
      </rPr>
      <t>Alternatively, verify the text "&lt;key&gt;allowSharedStream&lt;/key&gt;&lt;false/&gt;"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"Shared Streams not allowed" is listed.</t>
    </r>
    <r>
      <rPr>
        <sz val="11"/>
        <color rgb="FF000000"/>
        <rFont val="Calibri"/>
      </rPr>
      <t xml:space="preserve">
</t>
    </r>
    <r>
      <rPr>
        <sz val="11"/>
        <color rgb="FF000000"/>
        <rFont val="Calibri"/>
      </rPr>
      <t>If "AllowShared Photo Stream" is checked in the Apple iOS/iPadOS management tool, "&lt;key&gt;allowSharedStream&lt;/key&gt;&lt;true/&gt;" appears in the configuration profile, or the restrictions policy on the iPhone and iPad does not list "Shared Streams not allowed", this is a finding.</t>
    </r>
    <r>
      <rPr>
        <sz val="11"/>
        <color rgb="FF000000"/>
        <rFont val="Calibri"/>
      </rPr>
      <t xml:space="preserve">
</t>
    </r>
    <r>
      <rPr>
        <sz val="11"/>
        <color rgb="FF000000"/>
        <rFont val="Calibri"/>
      </rPr>
      <t>This requirement will become "Supervised only" in a future iOS/iPadOS release.</t>
    </r>
  </si>
  <si>
    <t>V-267963</t>
  </si>
  <si>
    <r>
      <rPr>
        <sz val="11"/>
        <rFont val="Calibri"/>
      </rPr>
      <t>Apple iOS/iPadOS 18 must not allow backup to remote systems (managed applications data stored in iCloud).</t>
    </r>
  </si>
  <si>
    <r>
      <rPr>
        <sz val="11"/>
        <color rgb="FF000000"/>
        <rFont val="Calibri"/>
      </rPr>
      <t>Install a configuration profile to prevent DOD applications from storing data in iCloud.</t>
    </r>
  </si>
  <si>
    <r>
      <rPr>
        <sz val="11"/>
        <color rgb="FF000000"/>
        <rFont val="Calibri"/>
      </rPr>
      <t>Review configuration settings to confirm "Allow managed apps to store data in iCloud"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managed apps to store data in iCloud" is unchecked.</t>
    </r>
    <r>
      <rPr>
        <sz val="11"/>
        <color rgb="FF000000"/>
        <rFont val="Calibri"/>
      </rPr>
      <t xml:space="preserve">
</t>
    </r>
    <r>
      <rPr>
        <sz val="11"/>
        <color rgb="FF000000"/>
        <rFont val="Calibri"/>
      </rPr>
      <t>Alternatively, verify the text "&lt;key&gt;allowManagedAppsCloudSync&lt;/key&gt;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"Managed apps cloud sync not allowed" is listed.</t>
    </r>
    <r>
      <rPr>
        <sz val="11"/>
        <color rgb="FF000000"/>
        <rFont val="Calibri"/>
      </rPr>
      <t xml:space="preserve">
</t>
    </r>
    <r>
      <rPr>
        <sz val="11"/>
        <color rgb="FF000000"/>
        <rFont val="Calibri"/>
      </rPr>
      <t>If "Allow managed apps to store data in iCloud" is checked in the Apple iOS/iPadOS management tool, "&lt;key&gt;allowManagedAppsCloudSync&lt;/key&gt; &lt;true/&gt;" appears in the configuration profile, or the restrictions policy on the iPhone and iPad does not list "Managed apps cloud sync not allowed", this is a finding.</t>
    </r>
  </si>
  <si>
    <t>V-267964</t>
  </si>
  <si>
    <r>
      <rPr>
        <sz val="11"/>
        <rFont val="Calibri"/>
      </rPr>
      <t>Apple iOS/iPadOS 18 must not allow backup to remote systems (enterprise books).</t>
    </r>
  </si>
  <si>
    <r>
      <rPr>
        <sz val="11"/>
        <color rgb="FF000000"/>
        <rFont val="Calibri"/>
      </rPr>
      <t>Install a configuration profile to prevent backup of enterprise books that could contain DOD sensitive information.</t>
    </r>
  </si>
  <si>
    <r>
      <rPr>
        <sz val="11"/>
        <color rgb="FF000000"/>
        <rFont val="Calibri"/>
      </rPr>
      <t>Review configuration settings to confirm "Allow backup of enterprise books"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backup of enterprise books" is unchecked.</t>
    </r>
    <r>
      <rPr>
        <sz val="11"/>
        <color rgb="FF000000"/>
        <rFont val="Calibri"/>
      </rPr>
      <t xml:space="preserve">
</t>
    </r>
    <r>
      <rPr>
        <sz val="11"/>
        <color rgb="FF000000"/>
        <rFont val="Calibri"/>
      </rPr>
      <t>Alternatively, verify the text "&lt;key&gt;allowEnterpriseBookBackup&lt;/key&gt;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"Backing up enterprise books not allowed" is listed.</t>
    </r>
    <r>
      <rPr>
        <sz val="11"/>
        <color rgb="FF000000"/>
        <rFont val="Calibri"/>
      </rPr>
      <t xml:space="preserve">
</t>
    </r>
    <r>
      <rPr>
        <sz val="11"/>
        <color rgb="FF000000"/>
        <rFont val="Calibri"/>
      </rPr>
      <t>If "Allow backup of enterprise books" is checked in the Apple iOS/iPadOS management tool, "&lt;key&gt;allowEnterpriseBookBackup&lt;/key&gt; &lt;true/&gt;" appears in the configuration profile, or the restrictions policy on the iPhone and iPad does not list "Backing up enterprise books not allowed", this is a finding.</t>
    </r>
  </si>
  <si>
    <t>V-267987</t>
  </si>
  <si>
    <r>
      <rPr>
        <sz val="11"/>
        <rFont val="Calibri"/>
      </rPr>
      <t>Apple iOS/iPadOS 18 must be configured to enforce a minimum password length of six characters.</t>
    </r>
  </si>
  <si>
    <r>
      <rPr>
        <sz val="11"/>
        <color rgb="FF000000"/>
        <rFont val="Calibri"/>
      </rPr>
      <t>Install a configuration profile to enforce a minimum passcode length value of six or greater.</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</si>
  <si>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SFRID: FMT_SMF.1.1 #1</t>
    </r>
  </si>
  <si>
    <r>
      <rPr>
        <sz val="11"/>
        <color rgb="FF000000"/>
        <rFont val="Calibri"/>
      </rPr>
      <t>Review configuration settings to confirm the minimum passcode length is six or more characters.</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"Minimum passcode length" value is set to six or greater.</t>
    </r>
    <r>
      <rPr>
        <sz val="11"/>
        <color rgb="FF000000"/>
        <rFont val="Calibri"/>
      </rPr>
      <t xml:space="preserve">
</t>
    </r>
    <r>
      <rPr>
        <sz val="11"/>
        <color rgb="FF000000"/>
        <rFont val="Calibri"/>
      </rPr>
      <t>Alternatively, verify the text "&lt;key&gt;minLength&lt;/key&gt; &lt;integer&gt;6&lt;/integer&gt;" appears in the configuration profile (.mobileconfig file). It also is acceptable for the integer value to be greater than six.</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"Minimum length" is listed as "six or greater".</t>
    </r>
    <r>
      <rPr>
        <sz val="11"/>
        <color rgb="FF000000"/>
        <rFont val="Calibri"/>
      </rPr>
      <t xml:space="preserve">
</t>
    </r>
    <r>
      <rPr>
        <sz val="11"/>
        <color rgb="FF000000"/>
        <rFont val="Calibri"/>
      </rPr>
      <t>If the "Minimum passcode length" is less than six characters in the iOS management tool, "&lt;key&gt;minLength&lt;/key&gt; " has an integer value of less than six, or the password policy on the iPhone and iPad from the Apple iOS/iPadOS management tool does not list "Minimum length" of six or more, this is a finding.</t>
    </r>
  </si>
  <si>
    <t>V-267988</t>
  </si>
  <si>
    <r>
      <rPr>
        <sz val="11"/>
        <rFont val="Calibri"/>
      </rPr>
      <t>Apple iOS/iPadOS 18 must be configured to not allow passwords that include more than four repeating or sequential characters.</t>
    </r>
  </si>
  <si>
    <r>
      <rPr>
        <sz val="11"/>
        <color rgb="FF000000"/>
        <rFont val="Calibri"/>
      </rPr>
      <t>Install a configuration profile to disallow more than four sequential or repeating numbers or letters in the device unlock password.</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</si>
  <si>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SFRID: FMT_SMF.1.1 #1</t>
    </r>
  </si>
  <si>
    <r>
      <rPr>
        <sz val="11"/>
        <color rgb="FF000000"/>
        <rFont val="Calibri"/>
      </rPr>
      <t>Review configuration settings to confirm simple passcodes are not allowed.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simple value" is unchecked. Alternatively, verify the text "&lt;key&gt;allowSimple&lt;/key&gt; &lt;false/&gt;" appears in the configuration profile (.mobileconfig file).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"Simple passcodes allowed" is set to "No".</t>
    </r>
    <r>
      <rPr>
        <sz val="11"/>
        <color rgb="FF000000"/>
        <rFont val="Calibri"/>
      </rPr>
      <t xml:space="preserve">
</t>
    </r>
    <r>
      <rPr>
        <sz val="11"/>
        <color rgb="FF000000"/>
        <rFont val="Calibri"/>
      </rPr>
      <t>If "Allow simple value" is checked in the Apple iOS/iPadOS management tool, "&lt;key&gt;allowSimple&lt;/key&gt; &lt;true/&gt;" appears in the Configuration Profile, or the password policy on the iPhone and iPad does not have "Simple passcodes allowed" set to "No", this is a finding.</t>
    </r>
  </si>
  <si>
    <t>V-267990</t>
  </si>
  <si>
    <r>
      <rPr>
        <sz val="11"/>
        <rFont val="Calibri"/>
      </rPr>
      <t>Apple iOS/iPadOS 18 must be configured to lock the display after 15 minutes (or less) of inactivity.</t>
    </r>
  </si>
  <si>
    <r>
      <rPr>
        <sz val="11"/>
        <color rgb="FF000000"/>
        <rFont val="Calibri"/>
      </rPr>
      <t>Install a configuration profile to lock the device display after 15 minutes (or less) of inactivity. This is done by setting "Maximum Auto-Lock time" and "Grace Period for device lock" so the sum of their values is between 1 and 15 minutes.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</si>
  <si>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SFRID: FMT_SMF.1.1 #2</t>
    </r>
  </si>
  <si>
    <r>
      <rPr>
        <sz val="11"/>
        <color rgb="FF000000"/>
        <rFont val="Calibri"/>
      </rPr>
      <t>Review configuration settings to confirm the screen lock timeout is set to 15 minutes or less.</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 xml:space="preserve">In the management tool, verify the sum of the values assigned to "Maximum Auto-Lock time" and "Grace period for device lock" is between 1 and 15 minutes. </t>
    </r>
    <r>
      <rPr>
        <sz val="11"/>
        <color rgb="FF000000"/>
        <rFont val="Calibri"/>
      </rPr>
      <t xml:space="preserve">
</t>
    </r>
    <r>
      <rPr>
        <sz val="11"/>
        <color rgb="FF000000"/>
        <rFont val="Calibri"/>
      </rPr>
      <t>Alternatively, locate the text "&lt;key&gt;maxGracePeriod&lt;/key&gt;" and "&lt;key&gt;maxInactivity&lt;/key&gt;" and ensure the sum of their integer value is between 1 and 15 in the configuration profile (.mobileconfig file). For example:</t>
    </r>
    <r>
      <rPr>
        <sz val="11"/>
        <color rgb="FF000000"/>
        <rFont val="Calibri"/>
      </rPr>
      <t xml:space="preserve">
</t>
    </r>
    <r>
      <rPr>
        <sz val="11"/>
        <color rgb="FF000000"/>
        <rFont val="Calibri"/>
      </rPr>
      <t>"&lt;key&gt;maxGracePeriod&lt;/key&gt;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&lt;key&gt;maxInactivity&lt;/key&gt;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Here, 5 + 5 = 10; this meets the requirement.</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the sum of the "Max grace period" and "Max inactivity" values is less than 15 minutes.</t>
    </r>
    <r>
      <rPr>
        <sz val="11"/>
        <color rgb="FF000000"/>
        <rFont val="Calibri"/>
      </rPr>
      <t xml:space="preserve">
</t>
    </r>
    <r>
      <rPr>
        <sz val="11"/>
        <color rgb="FF000000"/>
        <rFont val="Calibri"/>
      </rPr>
      <t>Note: On some iOS/iPadOS devices, it is not possible to have a sum of exactly 15. In these cases, the sum must be less than 15. A sum of 16 does not meet the requirement.</t>
    </r>
    <r>
      <rPr>
        <sz val="11"/>
        <color rgb="FF000000"/>
        <rFont val="Calibri"/>
      </rPr>
      <t xml:space="preserve">
</t>
    </r>
    <r>
      <rPr>
        <sz val="11"/>
        <color rgb="FF000000"/>
        <rFont val="Calibri"/>
      </rPr>
      <t>On the management server, if the sum of the "Max grace period" and "Max inactivity" values is not between 1 and 15 minutes in the iOS/iPadOS management tool or the sum of the values assigned to "&lt;key&gt;maxGracePeriod&lt;/key&gt;" and "&lt;key&gt;maxInactivity&lt;/key&gt;" is not between 1 and 15 minutes in the configuration profile, or if on the iPhone/iPad, the sum of the values assigned to "Max grace period" and "Max inactivity" is not between 1 and 15 minutes, this is a finding.</t>
    </r>
  </si>
  <si>
    <t>V-267991</t>
  </si>
  <si>
    <r>
      <rPr>
        <sz val="11"/>
        <rFont val="Calibri"/>
      </rPr>
      <t>Apple iOS/iPadOS 18 must be configured to not allow more than 10 consecutive failed authentication attempts.</t>
    </r>
  </si>
  <si>
    <r>
      <rPr>
        <sz val="11"/>
        <color rgb="FF000000"/>
        <rFont val="Calibri"/>
      </rPr>
      <t>Install a configuration profile to allow only 10 or fewer consecutive failed authentication attempts.</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</si>
  <si>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SFRID: FMT_SMF.1.1 #2, FIA_AFL_EXT.1.5</t>
    </r>
  </si>
  <si>
    <r>
      <rPr>
        <sz val="11"/>
        <color rgb="FF000000"/>
        <rFont val="Calibri"/>
      </rPr>
      <t>Review configuration settings to confirm that consecutive failed authentication attempts is set to 10 or fewer.</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"Maximum number of failed attempts" value is set to 10 or fewer.</t>
    </r>
    <r>
      <rPr>
        <sz val="11"/>
        <color rgb="FF000000"/>
        <rFont val="Calibri"/>
      </rPr>
      <t xml:space="preserve">
</t>
    </r>
    <r>
      <rPr>
        <sz val="11"/>
        <color rgb="FF000000"/>
        <rFont val="Calibri"/>
      </rPr>
      <t>Alternatively, verify the text "&lt;key&gt;maxFailedAttempts&lt;/key&gt; &lt;integer&gt;10&lt;/integer&gt;" appears in the configuration profile (.mobileconfig file). It also is acceptable for the integer value to be less than 10.</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"Max failed attempts" is listed as "10" or fewer.</t>
    </r>
    <r>
      <rPr>
        <sz val="11"/>
        <color rgb="FF000000"/>
        <rFont val="Calibri"/>
      </rPr>
      <t xml:space="preserve">
</t>
    </r>
    <r>
      <rPr>
        <sz val="11"/>
        <color rgb="FF000000"/>
        <rFont val="Calibri"/>
      </rPr>
      <t>If the "Maximum number of failed attempts" is more than 10 in the iOS management tool, "&lt;key&gt;maxFailedAttempts&lt;/key&gt; " has an integer value of more than 10, or the password policy on the iPhone and iPad does not list "Max failed attempts" of 10 or fewer, this is a finding.</t>
    </r>
  </si>
  <si>
    <t>V-267992</t>
  </si>
  <si>
    <r>
      <rPr>
        <sz val="11"/>
        <rFont val="Calibri"/>
      </rPr>
      <t>Apple iOS/iPadOS 18 must be configured to enforce a passcode reuse prohibition of at least two generations.</t>
    </r>
  </si>
  <si>
    <t>CAT I (High)</t>
  </si>
  <si>
    <r>
      <rPr>
        <sz val="11"/>
        <color rgb="FF000000"/>
        <rFont val="Calibri"/>
      </rPr>
      <t>Install a configuration profile to enforce a passcode reuse prohibition of at least two generations (passcode history).</t>
    </r>
  </si>
  <si>
    <r>
      <rPr>
        <sz val="11"/>
        <color rgb="FF000000"/>
        <rFont val="Calibri"/>
      </rPr>
      <t>iOS-iPadOS 17 and later versions include a feature that allows the previous passcode to be valid for 72 hours after a passcode change. If the previous passcode has been compromised and the attacker has access to it and the Apple device, enterprise data and the enterprise network can be compromised. Currently there is no MDM control to force the old passcode to expire immediately after passcode change. The previous passcode will expire immediately after a passcode change if the MDM password history control is implemented.</t>
    </r>
    <r>
      <rPr>
        <sz val="11"/>
        <color rgb="FF000000"/>
        <rFont val="Calibri"/>
      </rPr>
      <t xml:space="preserve">
</t>
    </r>
    <r>
      <rPr>
        <sz val="11"/>
        <color rgb="FF000000"/>
        <rFont val="Calibri"/>
      </rPr>
      <t>SFRID: FMT_SMF.1.1 #47</t>
    </r>
  </si>
  <si>
    <r>
      <rPr>
        <sz val="11"/>
        <color rgb="FF000000"/>
        <rFont val="Calibri"/>
      </rPr>
      <t>Review configuration settings to confirm the Apple iOS or iPadOS device has a passcode reuse prohibition of at least two generations.</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the "Passcode History" value is set to two or greater.</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"Number of unique recent passcodes required" is listed as "two" or greater.</t>
    </r>
    <r>
      <rPr>
        <sz val="11"/>
        <color rgb="FF000000"/>
        <rFont val="Calibri"/>
      </rPr>
      <t xml:space="preserve">
</t>
    </r>
    <r>
      <rPr>
        <sz val="11"/>
        <color rgb="FF000000"/>
        <rFont val="Calibri"/>
      </rPr>
      <t>If the Apple iOS or iPadOS device does not enforce a passcode reuse prohibition of at least two generations, this is a finding.</t>
    </r>
  </si>
  <si>
    <t>V-267993</t>
  </si>
  <si>
    <r>
      <rPr>
        <sz val="11"/>
        <rFont val="Calibri"/>
      </rPr>
      <t>Apple iOS/iPadOS 18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</si>
  <si>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Install a configuration profile to disable "Allow Trusting New Enterprise App Authors".</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</si>
  <si>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SFRID: FMT_SMF.1.1 #8</t>
    </r>
  </si>
  <si>
    <r>
      <rPr>
        <sz val="11"/>
        <color rgb="FF000000"/>
        <rFont val="Calibri"/>
      </rPr>
      <t>Review configuration settings to confirm "Allow Trusting New Enterprise App Authors" is disabled.</t>
    </r>
    <r>
      <rPr>
        <sz val="11"/>
        <color rgb="FF000000"/>
        <rFont val="Calibri"/>
      </rPr>
      <t xml:space="preserve">
</t>
    </r>
    <r>
      <rPr>
        <sz val="11"/>
        <color rgb="FF000000"/>
        <rFont val="Calibri"/>
      </rPr>
      <t xml:space="preserve">This procedure is performed in the Apple iOS/iPadOS management tool and on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Management tool, verify "Allow Trusting New Enterprise App Authors" is disabled.</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"Trusting enterprise apps not allowed" is listed.</t>
    </r>
    <r>
      <rPr>
        <sz val="11"/>
        <color rgb="FF000000"/>
        <rFont val="Calibri"/>
      </rPr>
      <t xml:space="preserve">
</t>
    </r>
    <r>
      <rPr>
        <sz val="11"/>
        <color rgb="FF000000"/>
        <rFont val="Calibri"/>
      </rPr>
      <t>If "Allow Trusting New Enterprise App Authors" is not disabled in the iOS/iPadOS management tool or on the iPhone and iPad, this is a finding.</t>
    </r>
  </si>
  <si>
    <t>V-267995</t>
  </si>
  <si>
    <r>
      <rPr>
        <sz val="11"/>
        <rFont val="Calibri"/>
      </rPr>
      <t>Apple iOS/iPadOS 18 must not include applications with the following characteristics: access to Siri when the device is locked.</t>
    </r>
  </si>
  <si>
    <r>
      <rPr>
        <sz val="11"/>
        <color rgb="FF000000"/>
        <rFont val="Calibri"/>
      </rPr>
      <t>Install a configuration profile to disable Siri while the device is locked.</t>
    </r>
  </si>
  <si>
    <r>
      <rPr>
        <sz val="11"/>
        <color rgb="FF000000"/>
        <rFont val="Calibri"/>
      </rPr>
      <t>Requiring all authorized applications to be in an application allow list prevents the execution of any applications (e.g., unauthorized, malicious) that are not part of the allow list. Failure to configure an application allow 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 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SFRID: FMT_SMF.1.1 #8</t>
    </r>
  </si>
  <si>
    <r>
      <rPr>
        <sz val="11"/>
        <color rgb="FF000000"/>
        <rFont val="Calibri"/>
      </rPr>
      <t>Review configuration settings to confirm that Siri is disabled on the Lock screen.</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Siri while device is locked" is unchecked.</t>
    </r>
    <r>
      <rPr>
        <sz val="11"/>
        <color rgb="FF000000"/>
        <rFont val="Calibri"/>
      </rPr>
      <t xml:space="preserve">
</t>
    </r>
    <r>
      <rPr>
        <sz val="11"/>
        <color rgb="FF000000"/>
        <rFont val="Calibri"/>
      </rPr>
      <t>Alternatively, verify the text "&lt;key&gt;allowAssistantWhileLocked&lt;/key&gt;&lt;false/&gt;"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"Siri while locked not allowed" is listed.</t>
    </r>
    <r>
      <rPr>
        <sz val="11"/>
        <color rgb="FF000000"/>
        <rFont val="Calibri"/>
      </rPr>
      <t xml:space="preserve">
</t>
    </r>
    <r>
      <rPr>
        <sz val="11"/>
        <color rgb="FF000000"/>
        <rFont val="Calibri"/>
      </rPr>
      <t>If "Allow Siri while device is locked" is checked in the Apple iOS/iPadOS management tool, or "&lt;key&gt;allowAssistantWhileLocked&lt;/key&gt;&lt;true/&gt;" appears in the configuration profile, or the restrictions policy on the iPhone and iPad from the Apple iOS/iPadOS management tool does not list "Siri while locked not allowed", this is a finding.</t>
    </r>
  </si>
  <si>
    <t>V-267997</t>
  </si>
  <si>
    <r>
      <rPr>
        <sz val="11"/>
        <rFont val="Calibri"/>
      </rPr>
      <t>The Apple iOS/iPadOS 18 allow list must be configured to not include applications with the following characteristics: - Backs up MD data to non-DOD cloud servers (including user and application access to cloud backup services); - Transmits MD diagnostic data to non-DOD servers; - Allows synchronization of data or applications between devices associated with user; - Allows unencrypted (or encrypted but not FIPS 140-3 validated) data sharing with other MDs or printers; - Backs up its own data to a remote system; and - Uses artificial intelligence (AI), which processes data in the cloud (off device). Exception: Apple Intelligence Private Cloud Compute (PCC).</t>
    </r>
  </si>
  <si>
    <r>
      <rPr>
        <sz val="11"/>
        <color rgb="FF000000"/>
        <rFont val="Calibri"/>
      </rPr>
      <t>Install a configuration profile with an allow list of approved apps (allowlistedAppBundleIDs). Ensure the allow list does not include apps with the following characteristics:</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xml:space="preserve">- Allows unencrypted (or encrypted but not FIPS 140-3 validated) data sharing with other MDs or printers; </t>
    </r>
    <r>
      <rPr>
        <sz val="11"/>
        <color rgb="FF000000"/>
        <rFont val="Calibri"/>
      </rPr>
      <t xml:space="preserve">
</t>
    </r>
    <r>
      <rPr>
        <sz val="11"/>
        <color rgb="FF000000"/>
        <rFont val="Calibri"/>
      </rPr>
      <t>- Backs up its own data to a remote system; and</t>
    </r>
    <r>
      <rPr>
        <sz val="11"/>
        <color rgb="FF000000"/>
        <rFont val="Calibri"/>
      </rPr>
      <t xml:space="preserve">
</t>
    </r>
    <r>
      <rPr>
        <sz val="11"/>
        <color rgb="FF000000"/>
        <rFont val="Calibri"/>
      </rPr>
      <t>- Uses AI, which processes data in the cloud (off device). Exception: Apple Intelligence Private Cloud Compute (PCC).</t>
    </r>
  </si>
  <si>
    <r>
      <rPr>
        <sz val="11"/>
        <color rgb="FF000000"/>
        <rFont val="Calibri"/>
      </rPr>
      <t>Verify no apps with the following prohibited characteristics are included in the configuration profile:</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xml:space="preserve">- Allows synchronization of data or applications between devices associated with user; </t>
    </r>
    <r>
      <rPr>
        <sz val="11"/>
        <color rgb="FF000000"/>
        <rFont val="Calibri"/>
      </rPr>
      <t xml:space="preserve">
</t>
    </r>
    <r>
      <rPr>
        <sz val="11"/>
        <color rgb="FF000000"/>
        <rFont val="Calibri"/>
      </rPr>
      <t xml:space="preserve">- Allows unencrypted (or encrypted but not FIPS 140-3 validated) data sharing with other MDs or printers; </t>
    </r>
    <r>
      <rPr>
        <sz val="11"/>
        <color rgb="FF000000"/>
        <rFont val="Calibri"/>
      </rPr>
      <t xml:space="preserve">
</t>
    </r>
    <r>
      <rPr>
        <sz val="11"/>
        <color rgb="FF000000"/>
        <rFont val="Calibri"/>
      </rPr>
      <t>- Backs up its own data to a remote system; and</t>
    </r>
    <r>
      <rPr>
        <sz val="11"/>
        <color rgb="FF000000"/>
        <rFont val="Calibri"/>
      </rPr>
      <t xml:space="preserve">
</t>
    </r>
    <r>
      <rPr>
        <sz val="11"/>
        <color rgb="FF000000"/>
        <rFont val="Calibri"/>
      </rPr>
      <t>- Uses AI, which processes data in the cloud (off device). Exception: Apple Intelligence Private Cloud Compute (PCC).</t>
    </r>
    <r>
      <rPr>
        <sz val="11"/>
        <color rgb="FF000000"/>
        <rFont val="Calibri"/>
      </rPr>
      <t xml:space="preserve">
</t>
    </r>
    <r>
      <rPr>
        <sz val="11"/>
        <color rgb="FF000000"/>
        <rFont val="Calibri"/>
      </rPr>
      <t xml:space="preserve">This check procedure is performed on the Apple iOS/iPadOS management tool.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Listed App" (allowlistedAppBundleIDs) is configured and there are no apps with prohibited characteristics.</t>
    </r>
    <r>
      <rPr>
        <sz val="11"/>
        <color rgb="FF000000"/>
        <rFont val="Calibri"/>
      </rPr>
      <t xml:space="preserve">
</t>
    </r>
    <r>
      <rPr>
        <sz val="11"/>
        <color rgb="FF000000"/>
        <rFont val="Calibri"/>
      </rPr>
      <t>If "Allow listed apps" is not configured and contains apps with prohibited characteristics, this is a finding.</t>
    </r>
  </si>
  <si>
    <t>V-267998</t>
  </si>
  <si>
    <r>
      <rPr>
        <sz val="11"/>
        <rFont val="Calibri"/>
      </rPr>
      <t>Apple iOS/iPadOS 18 must be configured to not display notifications when the device is locked.</t>
    </r>
  </si>
  <si>
    <r>
      <rPr>
        <sz val="11"/>
        <color rgb="FF000000"/>
        <rFont val="Calibri"/>
      </rPr>
      <t>Install a configuration profile to disable the display of notifications when the device is locked.</t>
    </r>
    <r>
      <rPr>
        <sz val="11"/>
        <color rgb="FF000000"/>
        <rFont val="Calibri"/>
      </rPr>
      <t xml:space="preserve">
</t>
    </r>
    <r>
      <rPr>
        <sz val="11"/>
        <color rgb="FF000000"/>
        <rFont val="Calibri"/>
      </rPr>
      <t>Install a configuration profile to disable Notification Center from the device Lock screen.</t>
    </r>
  </si>
  <si>
    <r>
      <rPr>
        <sz val="11"/>
        <color rgb="FF000000"/>
        <rFont val="Calibri"/>
      </rPr>
      <t>Many mobile devices display notifications on the lock screen so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to not send notifications to the lock screen mitigates this risk.</t>
    </r>
    <r>
      <rPr>
        <sz val="11"/>
        <color rgb="FF000000"/>
        <rFont val="Calibri"/>
      </rPr>
      <t xml:space="preserve">
</t>
    </r>
    <r>
      <rPr>
        <sz val="11"/>
        <color rgb="FF000000"/>
        <rFont val="Calibri"/>
      </rPr>
      <t>SFRID: FMT_SMF.1.1 #18</t>
    </r>
  </si>
  <si>
    <r>
      <rPr>
        <sz val="11"/>
        <color rgb="FF000000"/>
        <rFont val="Calibri"/>
      </rPr>
      <t xml:space="preserve">Review configuration settings to confirm the display of notifications when the device is locked has been disabled. </t>
    </r>
    <r>
      <rPr>
        <sz val="11"/>
        <color rgb="FF000000"/>
        <rFont val="Calibri"/>
      </rPr>
      <t xml:space="preserve">
</t>
    </r>
    <r>
      <rPr>
        <sz val="11"/>
        <color rgb="FF000000"/>
        <rFont val="Calibri"/>
      </rPr>
      <t xml:space="preserve">This check procedure is performed on the Apple iOS/iPadOS management tool and mobile device. </t>
    </r>
    <r>
      <rPr>
        <sz val="11"/>
        <color rgb="FF000000"/>
        <rFont val="Calibri"/>
      </rPr>
      <t xml:space="preserve">
</t>
    </r>
    <r>
      <rPr>
        <sz val="11"/>
        <color rgb="FF000000"/>
        <rFont val="Calibri"/>
      </rPr>
      <t>In the Apple iOS/iPadOS management tool, for each managed app, verify the app is configured to disable Notifications preview.</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an app and verify "Disallow notification view in locked screen" is listed.</t>
    </r>
    <r>
      <rPr>
        <sz val="11"/>
        <color rgb="FF000000"/>
        <rFont val="Calibri"/>
      </rPr>
      <t xml:space="preserve">
</t>
    </r>
    <r>
      <rPr>
        <sz val="11"/>
        <color rgb="FF000000"/>
        <rFont val="Calibri"/>
      </rPr>
      <t>Repeat steps 5 and 6 for each managed app in the list.</t>
    </r>
    <r>
      <rPr>
        <sz val="11"/>
        <color rgb="FF000000"/>
        <rFont val="Calibri"/>
      </rPr>
      <t xml:space="preserve">
</t>
    </r>
    <r>
      <rPr>
        <sz val="11"/>
        <color rgb="FF000000"/>
        <rFont val="Calibri"/>
      </rPr>
      <t>If one or more managed apps are not set to disable showing notification view on locked screen, this is a finding.</t>
    </r>
  </si>
  <si>
    <t>V-267999</t>
  </si>
  <si>
    <r>
      <rPr>
        <sz val="11"/>
        <rFont val="Calibri"/>
      </rPr>
      <t>Apple iOS/iPadOS 18 must not display notifications (calendar information) when the device is locked.</t>
    </r>
  </si>
  <si>
    <r>
      <rPr>
        <sz val="11"/>
        <color rgb="FF000000"/>
        <rFont val="Calibri"/>
      </rPr>
      <t>Install a configuration profile to disable "Show Today view in Lock screen" from the device Lock screen.</t>
    </r>
  </si>
  <si>
    <r>
      <rPr>
        <sz val="11"/>
        <color rgb="FF000000"/>
        <rFont val="Calibri"/>
      </rPr>
      <t>Review configuration settings to confirm "Show Today view in Lock screen" is disabled.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"Show Today view in Lock screen" is unchecked.</t>
    </r>
    <r>
      <rPr>
        <sz val="11"/>
        <color rgb="FF000000"/>
        <rFont val="Calibri"/>
      </rPr>
      <t xml:space="preserve">
</t>
    </r>
    <r>
      <rPr>
        <sz val="11"/>
        <color rgb="FF000000"/>
        <rFont val="Calibri"/>
      </rPr>
      <t>Alternatively, verify the text "&lt;key&gt;allowLockScreenTodayView&lt;/key&gt;&lt;false/&gt;"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"Profiles &amp; Device Management" or Profiles".</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"Today view on lock screen not allowed" is present.</t>
    </r>
    <r>
      <rPr>
        <sz val="11"/>
        <color rgb="FF000000"/>
        <rFont val="Calibri"/>
      </rPr>
      <t xml:space="preserve">
</t>
    </r>
    <r>
      <rPr>
        <sz val="11"/>
        <color rgb="FF000000"/>
        <rFont val="Calibri"/>
      </rPr>
      <t>If "Show Today view in Lock screen" is checked in the Apple iOS/iPadOS management tool, "&lt;key&gt;allowLockScreenTodayView&lt;/key&gt;&lt;true/&gt;" appears in the configuration profile, or the restrictions policy on the iPhone and iPad does not list "Today view on lock screen not allowed", this is a finding.</t>
    </r>
  </si>
  <si>
    <t>V-268007</t>
  </si>
  <si>
    <r>
      <rPr>
        <sz val="11"/>
        <rFont val="Calibri"/>
      </rPr>
      <t>Apple iOS/iPadOS 18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</si>
  <si>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iOS device user.</t>
    </r>
    <r>
      <rPr>
        <sz val="11"/>
        <color rgb="FF000000"/>
        <rFont val="Calibri"/>
      </rPr>
      <t xml:space="preserve">
</t>
    </r>
    <r>
      <rPr>
        <sz val="11"/>
        <color rgb="FF000000"/>
        <rFont val="Calibri"/>
      </rPr>
      <t>2. By installing a Lock Screen Message payload with the required text (preferred method).</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</si>
  <si>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SFRID: FMT_SMF.1.1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</si>
  <si>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 xml:space="preserve">1. By placing the DOD warning banner text in the user agreement signed by each iPhone and iPad user. </t>
    </r>
    <r>
      <rPr>
        <sz val="11"/>
        <color rgb="FF000000"/>
        <rFont val="Calibri"/>
      </rPr>
      <t xml:space="preserve">
</t>
    </r>
    <r>
      <rPr>
        <sz val="11"/>
        <color rgb="FF000000"/>
        <rFont val="Calibri"/>
      </rPr>
      <t>2. By installing a Lock Screen Message payload with the required text (preferred method).</t>
    </r>
    <r>
      <rPr>
        <sz val="11"/>
        <color rgb="FF000000"/>
        <rFont val="Calibri"/>
      </rPr>
      <t xml:space="preserve">
</t>
    </r>
    <r>
      <rPr>
        <sz val="11"/>
        <color rgb="FF000000"/>
        <rFont val="Calibri"/>
      </rPr>
      <t>Determine which method is used at the iOS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iOS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 xml:space="preserve">In the Apple iOS/iPadOS management tool, verify a Lock Screen Message payload has been installed on each managed device. The LockScreenFootnote string should include required text. </t>
    </r>
    <r>
      <rPr>
        <sz val="11"/>
        <color rgb="FF000000"/>
        <rFont val="Calibri"/>
      </rPr>
      <t xml:space="preserve">
</t>
    </r>
    <r>
      <rPr>
        <sz val="11"/>
        <color rgb="FF000000"/>
        <rFont val="Calibri"/>
      </rPr>
      <t>If, for Method #1, the required warning banner text is not on all signed user agreements reviewed, or for Method #2, the DOD warning banner text is not set as the lock screen footnote, this is a finding.</t>
    </r>
  </si>
  <si>
    <t>V-268013</t>
  </si>
  <si>
    <r>
      <rPr>
        <sz val="11"/>
        <rFont val="Calibri"/>
      </rPr>
      <t>Apple iOS/iPadOS 18 must be configured to not allow backup of [all applications, configuration data] to locally connected systems.</t>
    </r>
  </si>
  <si>
    <r>
      <rPr>
        <sz val="11"/>
        <color rgb="FF000000"/>
        <rFont val="Calibri"/>
      </rPr>
      <t>Install a configuration profile to disable backup of managed apps.</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</si>
  <si>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SFRID: FMT_SMF.1.1 #40</t>
    </r>
  </si>
  <si>
    <r>
      <rPr>
        <sz val="11"/>
        <color rgb="FF000000"/>
        <rFont val="Calibri"/>
      </rPr>
      <t xml:space="preserve">Review configuration settings to confirm backup in management apps is disabled and "Encrypt local backup" is enabled in iTunes (for Windows computer) and in Finder on Mac. </t>
    </r>
    <r>
      <rPr>
        <sz val="11"/>
        <color rgb="FF000000"/>
        <rFont val="Calibri"/>
      </rPr>
      <t xml:space="preserve">
</t>
    </r>
    <r>
      <rPr>
        <sz val="11"/>
        <color rgb="FF000000"/>
        <rFont val="Calibri"/>
      </rPr>
      <t>Note: iTunes Backup/Finder backup is implemented by the configuration policy rule "Force encrypted backups", which is included in AIOS-18-010700 and therefore not included in the procedure below.</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 xml:space="preserve">In the Apple iOS/iPadOS management tool, verify backing up app data is disabled. </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 managed app.</t>
    </r>
    <r>
      <rPr>
        <sz val="11"/>
        <color rgb="FF000000"/>
        <rFont val="Calibri"/>
      </rPr>
      <t xml:space="preserve">
</t>
    </r>
    <r>
      <rPr>
        <sz val="11"/>
        <color rgb="FF000000"/>
        <rFont val="Calibri"/>
      </rPr>
      <t>7. Verify "App data will not be backed up" is listed.</t>
    </r>
    <r>
      <rPr>
        <sz val="11"/>
        <color rgb="FF000000"/>
        <rFont val="Calibri"/>
      </rPr>
      <t xml:space="preserve">
</t>
    </r>
    <r>
      <rPr>
        <sz val="11"/>
        <color rgb="FF000000"/>
        <rFont val="Calibri"/>
      </rPr>
      <t>Note: Steps 6 and 7 must be performed for each managed app.</t>
    </r>
    <r>
      <rPr>
        <sz val="11"/>
        <color rgb="FF000000"/>
        <rFont val="Calibri"/>
      </rPr>
      <t xml:space="preserve">
</t>
    </r>
    <r>
      <rPr>
        <sz val="11"/>
        <color rgb="FF000000"/>
        <rFont val="Calibri"/>
      </rPr>
      <t>If backing up app data is not disabled in the Apple iOS/iPadOS management tool or "app data will not be backed up" is not listed for each managed app on the iPhone and iPad, this is a finding.</t>
    </r>
  </si>
  <si>
    <t>V-268017</t>
  </si>
  <si>
    <r>
      <rPr>
        <sz val="11"/>
        <rFont val="Calibri"/>
      </rPr>
      <t>Apple iOS/iPadOS 18 must not allow non-DOD applications to access DOD data.</t>
    </r>
  </si>
  <si>
    <r>
      <rPr>
        <sz val="11"/>
        <color rgb="FF000000"/>
        <rFont val="Calibri"/>
      </rPr>
      <t>Install a configuration profile to prevent non-DOD applications from accessing DOD data.</t>
    </r>
  </si>
  <si>
    <r>
      <rPr>
        <sz val="11"/>
        <color rgb="FF000000"/>
        <rFont val="Calibri"/>
      </rPr>
      <t>App data sharing gives apps the ability to access the data of other apps for enhanced user functionality. However, sharing also poses a significant risk that unauthorized users or apps will obtain access to sensitive DOD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SFRID: FMT_SMF.1.1 #42, FDP_ACF_EXT.1.2</t>
    </r>
  </si>
  <si>
    <r>
      <rPr>
        <sz val="11"/>
        <color rgb="FF000000"/>
        <rFont val="Calibri"/>
      </rPr>
      <t>Review configuration settings to confirm "Allow documents from managed apps in unmanaged apps"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documents from managed apps in unmanaged apps" is unchecked.</t>
    </r>
    <r>
      <rPr>
        <sz val="11"/>
        <color rgb="FF000000"/>
        <rFont val="Calibri"/>
      </rPr>
      <t xml:space="preserve">
</t>
    </r>
    <r>
      <rPr>
        <sz val="11"/>
        <color rgb="FF000000"/>
        <rFont val="Calibri"/>
      </rPr>
      <t>Alternatively, verify the text "&lt;key&gt;allowOpenFromManagedToUnmanaged&lt;/key&gt;&lt;false/&gt;" appears in the configuration profile (.mobileconfig file).</t>
    </r>
    <r>
      <rPr>
        <sz val="11"/>
        <color rgb="FF000000"/>
        <rFont val="Calibri"/>
      </rPr>
      <t xml:space="preserve">
</t>
    </r>
    <r>
      <rPr>
        <sz val="11"/>
        <color rgb="FF000000"/>
        <rFont val="Calibri"/>
      </rPr>
      <t>On the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"Opening documents from managed to unmanaged apps not allowed" is listed.</t>
    </r>
    <r>
      <rPr>
        <sz val="11"/>
        <color rgb="FF000000"/>
        <rFont val="Calibri"/>
      </rPr>
      <t xml:space="preserve">
</t>
    </r>
    <r>
      <rPr>
        <sz val="11"/>
        <color rgb="FF000000"/>
        <rFont val="Calibri"/>
      </rPr>
      <t>If "Allow documents from managed apps in unmanaged apps" is checked in the iOS management tool, "&lt;key&gt;allowOpenFromManagedToUnmanaged&lt;/key&gt;&lt;true/&gt;" appears in the configuration profile, or the restrictions policy on the iPhone and iPad does not list "Opening documents from managed to unmanaged apps not allowed", this is a finding.</t>
    </r>
  </si>
  <si>
    <t>V-268018</t>
  </si>
  <si>
    <r>
      <rPr>
        <sz val="11"/>
        <rFont val="Calibri"/>
      </rPr>
      <t>Apple iPadOS 18 must be configured to disable multiuser modes.</t>
    </r>
  </si>
  <si>
    <r>
      <rPr>
        <sz val="11"/>
        <color rgb="FF000000"/>
        <rFont val="Calibri"/>
      </rPr>
      <t>Disable multiuser mode (shared iPad) in the MDM console for iPadOS devices.</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</si>
  <si>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SFRID: FMT_SMF.1.1 #47a</t>
    </r>
  </si>
  <si>
    <r>
      <rPr>
        <sz val="11"/>
        <color rgb="FF000000"/>
        <rFont val="Calibri"/>
      </rPr>
      <t>Verify multiuser mode (shared iPad) is disabled in the MDM console for iPadOS devices. This requirement is not applicable for iOS devices.</t>
    </r>
    <r>
      <rPr>
        <sz val="11"/>
        <color rgb="FF000000"/>
        <rFont val="Calibri"/>
      </rPr>
      <t xml:space="preserve">
</t>
    </r>
    <r>
      <rPr>
        <sz val="11"/>
        <color rgb="FF000000"/>
        <rFont val="Calibri"/>
      </rPr>
      <t>If multiuser mode is not disabled in the MDM console for iPadOS devices, this is a finding.</t>
    </r>
  </si>
  <si>
    <t>V-268019</t>
  </si>
  <si>
    <r>
      <rPr>
        <sz val="11"/>
        <rFont val="Calibri"/>
      </rPr>
      <t>Apple iOS/iPadOS 18 must be configured to [selection: wipe protected data, wipe sensitive data] upon unenrollment from MDM.</t>
    </r>
  </si>
  <si>
    <r>
      <rPr>
        <sz val="11"/>
        <color rgb="FF000000"/>
        <rFont val="Calibri"/>
      </rPr>
      <t>Install a configuration profile to delete all managed apps upon device unenrollment.</t>
    </r>
  </si>
  <si>
    <r>
      <rPr>
        <sz val="11"/>
        <color rgb="FF000000"/>
        <rFont val="Calibri"/>
      </rPr>
      <t>When a mobile device is no longer going to be managed by MDM technologies, its protected/sensitive data must be sanitized because it will no longer be protected by the MDM software, putting it at much greater risk of unauthorized access and disclosure. At least one of the two options must be selected.</t>
    </r>
    <r>
      <rPr>
        <sz val="11"/>
        <color rgb="FF000000"/>
        <rFont val="Calibri"/>
      </rPr>
      <t xml:space="preserve">
</t>
    </r>
    <r>
      <rPr>
        <sz val="11"/>
        <color rgb="FF000000"/>
        <rFont val="Calibri"/>
      </rPr>
      <t>SFRID: FMT_SMF_EXT.2.1</t>
    </r>
  </si>
  <si>
    <r>
      <rPr>
        <sz val="11"/>
        <color rgb="FF000000"/>
        <rFont val="Calibri"/>
      </rPr>
      <t>Note: Not all Apple iOS/iPadOS deployments involve MDM. If the site uses an authorized alternative to MDM for distribution of configuration profiles (Apple Configurator), this check procedure is not applicable.</t>
    </r>
    <r>
      <rPr>
        <sz val="11"/>
        <color rgb="FF000000"/>
        <rFont val="Calibri"/>
      </rPr>
      <t xml:space="preserve">
</t>
    </r>
    <r>
      <rPr>
        <sz val="11"/>
        <color rgb="FF000000"/>
        <rFont val="Calibri"/>
      </rPr>
      <t>This check procedure is performed on the Apple iOS/iPadOS management tool or on the iOS device.</t>
    </r>
    <r>
      <rPr>
        <sz val="11"/>
        <color rgb="FF000000"/>
        <rFont val="Calibri"/>
      </rPr>
      <t xml:space="preserve">
</t>
    </r>
    <r>
      <rPr>
        <sz val="11"/>
        <color rgb="FF000000"/>
        <rFont val="Calibri"/>
      </rPr>
      <t>In the Apple iOS/iPadOS management tool, for each managed app, verify the app is configured to be removed when the MDM profile is removed.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Tap an app and verify "App and data will be removed when device is no longer managed" is listed.</t>
    </r>
    <r>
      <rPr>
        <sz val="11"/>
        <color rgb="FF000000"/>
        <rFont val="Calibri"/>
      </rPr>
      <t xml:space="preserve">
</t>
    </r>
    <r>
      <rPr>
        <sz val="11"/>
        <color rgb="FF000000"/>
        <rFont val="Calibri"/>
      </rPr>
      <t>Repeat steps 5 and 6 for each managed app in the list.</t>
    </r>
    <r>
      <rPr>
        <sz val="11"/>
        <color rgb="FF000000"/>
        <rFont val="Calibri"/>
      </rPr>
      <t xml:space="preserve">
</t>
    </r>
    <r>
      <rPr>
        <sz val="11"/>
        <color rgb="FF000000"/>
        <rFont val="Calibri"/>
      </rPr>
      <t>If one or more managed apps are not set to be removed upon device MDM unenrollment, this is a finding.</t>
    </r>
  </si>
  <si>
    <t>V-268020</t>
  </si>
  <si>
    <r>
      <rPr>
        <sz val="11"/>
        <rFont val="Calibri"/>
      </rPr>
      <t>Apple iOS/iPadOS 18 must be configured to [selection: remove Enterprise applications, remove all noncore applications (any nonfactory-installed application)] upon unenrollment from MDM.</t>
    </r>
  </si>
  <si>
    <t>V-268022</t>
  </si>
  <si>
    <r>
      <rPr>
        <sz val="11"/>
        <rFont val="Calibri"/>
      </rPr>
      <t>Apple iOS/iPadOS 18 must be configured to disable ad hoc wireless client-to-client connection capability.</t>
    </r>
  </si>
  <si>
    <r>
      <rPr>
        <sz val="11"/>
        <color rgb="FF000000"/>
        <rFont val="Calibri"/>
      </rPr>
      <t>Install a configuration profile to disable the AllowAirDrop control in the management tool. This is a supervised-only control.</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</si>
  <si>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on the DOD mobile device.</t>
    </r>
    <r>
      <rPr>
        <sz val="11"/>
        <color rgb="FF000000"/>
        <rFont val="Calibri"/>
      </rPr>
      <t xml:space="preserve">
</t>
    </r>
    <r>
      <rPr>
        <sz val="11"/>
        <color rgb="FF000000"/>
        <rFont val="Calibri"/>
      </rPr>
      <t>SFRID: FMT_SMF_EXT.1.1/WLAN</t>
    </r>
  </si>
  <si>
    <r>
      <rPr>
        <sz val="11"/>
        <color rgb="FF000000"/>
        <rFont val="Calibri"/>
      </rPr>
      <t xml:space="preserve">Review configuration settings to confirm AirDrop is disabled.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AirDrop"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"AirDrop not allowed" is listed.</t>
    </r>
    <r>
      <rPr>
        <sz val="11"/>
        <color rgb="FF000000"/>
        <rFont val="Calibri"/>
      </rPr>
      <t xml:space="preserve">
</t>
    </r>
    <r>
      <rPr>
        <sz val="11"/>
        <color rgb="FF000000"/>
        <rFont val="Calibri"/>
      </rPr>
      <t>If "AirDrop not allowed" is not listed in the management tool and on the Apple device, this is a finding.</t>
    </r>
  </si>
  <si>
    <t>V-268024</t>
  </si>
  <si>
    <r>
      <rPr>
        <sz val="11"/>
        <rFont val="Calibri"/>
      </rPr>
      <t>Apple iOS/iPadOS 18 must require a valid password be successfully entered before the mobile device data is unencrypted.</t>
    </r>
  </si>
  <si>
    <r>
      <rPr>
        <sz val="11"/>
        <color rgb="FF000000"/>
        <rFont val="Calibri"/>
      </rPr>
      <t>Install a configuration profile to require a password to unlock the device.</t>
    </r>
  </si>
  <si>
    <r>
      <rPr>
        <sz val="11"/>
        <color rgb="FF000000"/>
        <rFont val="Calibri"/>
      </rPr>
      <t>Passwords provide a form of access control that prevents unauthorized individuals from accessing computing resources and sensitive data. Passwords may also be a source of entropy for generation of key encryption or data encryption keys. If a password is not required to access data, this data is accessible to any adversary who obtains physical possession of the device. Requiring that a password be successfully entered before the mobile device data is unencrypted mitigates this risk.</t>
    </r>
    <r>
      <rPr>
        <sz val="11"/>
        <color rgb="FF000000"/>
        <rFont val="Calibri"/>
      </rPr>
      <t xml:space="preserve">
</t>
    </r>
    <r>
      <rPr>
        <sz val="11"/>
        <color rgb="FF000000"/>
        <rFont val="Calibri"/>
      </rPr>
      <t>Note: MDF PP requires a Password Authentication Factor and requires management of its length and complexity. It leaves open whether the  existence of a password is subject to management. This requirement addresses the configuration to require a password, which is critical to the cybersecurity posture of the device.</t>
    </r>
    <r>
      <rPr>
        <sz val="11"/>
        <color rgb="FF000000"/>
        <rFont val="Calibri"/>
      </rPr>
      <t xml:space="preserve">
</t>
    </r>
    <r>
      <rPr>
        <sz val="11"/>
        <color rgb="FF000000"/>
        <rFont val="Calibri"/>
      </rPr>
      <t>SFRID: FIA_UAU_EXT.1.1</t>
    </r>
  </si>
  <si>
    <r>
      <rPr>
        <sz val="11"/>
        <color rgb="FF000000"/>
        <rFont val="Calibri"/>
      </rPr>
      <t>Review configuration settings to confirm the device is set to require a passcode before use.</t>
    </r>
    <r>
      <rPr>
        <sz val="11"/>
        <color rgb="FF000000"/>
        <rFont val="Calibri"/>
      </rPr>
      <t xml:space="preserve">
</t>
    </r>
    <r>
      <rPr>
        <sz val="11"/>
        <color rgb="FF000000"/>
        <rFont val="Calibri"/>
      </rPr>
      <t>This procedure is performed on the iOS and iPadOS device.</t>
    </r>
    <r>
      <rPr>
        <sz val="11"/>
        <color rgb="FF000000"/>
        <rFont val="Calibri"/>
      </rPr>
      <t xml:space="preserve">
</t>
    </r>
    <r>
      <rPr>
        <sz val="11"/>
        <color rgb="FF000000"/>
        <rFont val="Calibri"/>
      </rPr>
      <t xml:space="preserve">On the iPhone and iPad: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password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"Passcode".</t>
    </r>
    <r>
      <rPr>
        <sz val="11"/>
        <color rgb="FF000000"/>
        <rFont val="Calibri"/>
      </rPr>
      <t xml:space="preserve">
</t>
    </r>
    <r>
      <rPr>
        <sz val="11"/>
        <color rgb="FF000000"/>
        <rFont val="Calibri"/>
      </rPr>
      <t>7. Verify "Passcode required" is set to "Yes".</t>
    </r>
    <r>
      <rPr>
        <sz val="11"/>
        <color rgb="FF000000"/>
        <rFont val="Calibri"/>
      </rPr>
      <t xml:space="preserve">
</t>
    </r>
    <r>
      <rPr>
        <sz val="11"/>
        <color rgb="FF000000"/>
        <rFont val="Calibri"/>
      </rPr>
      <t>If "Passcode required" is not set to "Yes", this is a finding.</t>
    </r>
  </si>
  <si>
    <t>V-268026</t>
  </si>
  <si>
    <r>
      <rPr>
        <sz val="11"/>
        <rFont val="Calibri"/>
      </rPr>
      <t>Apple iOS/iPadOS 18 must implement the management setting: limit Ad Tracking.</t>
    </r>
  </si>
  <si>
    <r>
      <rPr>
        <sz val="11"/>
        <color rgb="FF000000"/>
        <rFont val="Calibri"/>
      </rPr>
      <t>Install a configuration profile to limit advertisers' ability to track the user's web browsing preferences.</t>
    </r>
  </si>
  <si>
    <r>
      <rPr>
        <sz val="11"/>
        <color rgb="FF000000"/>
        <rFont val="Calibri"/>
      </rPr>
      <t>Ad Tracking refers to the advertisers' ability to categorize the device and spam the user with ads that are most relevant to the user's preferences. By not "Force limiting ad tracking", advertising companies are able to gather information about the user and device's browsing habits. If "Limit Ad Tracking" is not limited, a database of browsing habits of DOD devices can be gathered and stored under no supervision of the DOD. Limiting ad tracking does not completely mitigate the risk but does limit the amount of information gathering.</t>
    </r>
    <r>
      <rPr>
        <sz val="11"/>
        <color rgb="FF000000"/>
        <rFont val="Calibri"/>
      </rPr>
      <t xml:space="preserve">
</t>
    </r>
    <r>
      <rPr>
        <sz val="11"/>
        <color rgb="FF000000"/>
        <rFont val="Calibri"/>
      </rPr>
      <t>SFRID: FMT_SMF.1.1 #47</t>
    </r>
  </si>
  <si>
    <r>
      <rPr>
        <sz val="11"/>
        <color rgb="FF000000"/>
        <rFont val="Calibri"/>
      </rPr>
      <t>Review configuration settings to confirm "Force limited ad tracking" is checked.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"Force limited ad tracking" is checked.</t>
    </r>
    <r>
      <rPr>
        <sz val="11"/>
        <color rgb="FF000000"/>
        <rFont val="Calibri"/>
      </rPr>
      <t xml:space="preserve">
</t>
    </r>
    <r>
      <rPr>
        <sz val="11"/>
        <color rgb="FF000000"/>
        <rFont val="Calibri"/>
      </rPr>
      <t>Alternatively, verify the text "&lt;key&gt;forceLimitAdTracking&lt;/key&gt;&lt;true/&gt;"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"Limit ad tracking enforced" or "Requests to track from apps not allowed" is present.</t>
    </r>
    <r>
      <rPr>
        <sz val="11"/>
        <color rgb="FF000000"/>
        <rFont val="Calibri"/>
      </rPr>
      <t xml:space="preserve">
</t>
    </r>
    <r>
      <rPr>
        <sz val="11"/>
        <color rgb="FF000000"/>
        <rFont val="Calibri"/>
      </rPr>
      <t>If "limited ad tracking enforced" is missing in the Apple iOS/iPadOS management tool, "&lt;key&gt;forceLimitAdTracking&lt;/key&gt;&lt;false/&gt;" does not appear in the configuration profile, or the restrictions policy on the iPhone and iPad does not list "Limit ad tracking enforced", this is a finding.</t>
    </r>
  </si>
  <si>
    <t>V-268027</t>
  </si>
  <si>
    <r>
      <rPr>
        <sz val="11"/>
        <rFont val="Calibri"/>
      </rPr>
      <t>Apple iOS/iPadOS 18 must implement the management setting: not allow automatic completion of Safari browser passcodes.</t>
    </r>
  </si>
  <si>
    <r>
      <rPr>
        <sz val="11"/>
        <color rgb="FF000000"/>
        <rFont val="Calibri"/>
      </rPr>
      <t>Install a configuration profile to disable the AutoFill capability in the Safari app.</t>
    </r>
  </si>
  <si>
    <r>
      <rPr>
        <sz val="11"/>
        <color rgb="FF000000"/>
        <rFont val="Calibri"/>
      </rPr>
      <t>The AutoFill functionality in the Safari web browser allows the user to complete a form that contains sensitive information, such as PII, without previous knowledge of the information. By allowing the use of the AutoFill functionality, an adversary who learns a user's iPhone or iPad passcode, or who otherwise is able to unlock the device, may be able to further breach other systems by relying on the AutoFill feature to provide information unknown to the adversary. By disabling the AutoFill functionality, the risk of an adversary gaining additional information about the device's user or compromising other systems is significantly mitigated.</t>
    </r>
    <r>
      <rPr>
        <sz val="11"/>
        <color rgb="FF000000"/>
        <rFont val="Calibri"/>
      </rPr>
      <t xml:space="preserve">
</t>
    </r>
    <r>
      <rPr>
        <sz val="11"/>
        <color rgb="FF000000"/>
        <rFont val="Calibri"/>
      </rPr>
      <t>SFRID: FMT_SMF.1.1 #47</t>
    </r>
  </si>
  <si>
    <r>
      <rPr>
        <sz val="11"/>
        <color rgb="FF000000"/>
        <rFont val="Calibri"/>
      </rPr>
      <t>Review configuration settings to confirm "Enable autofill" is unchecked.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"Enable autofill" is unchecked.</t>
    </r>
    <r>
      <rPr>
        <sz val="11"/>
        <color rgb="FF000000"/>
        <rFont val="Calibri"/>
      </rPr>
      <t xml:space="preserve">
</t>
    </r>
    <r>
      <rPr>
        <sz val="11"/>
        <color rgb="FF000000"/>
        <rFont val="Calibri"/>
      </rPr>
      <t>Alternatively, verify the text "&lt;key&gt;safariAllowAutoFill&lt;/key&gt;&lt;false&gt;"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"Auto-fill in Safari not allowed" is present.</t>
    </r>
    <r>
      <rPr>
        <sz val="11"/>
        <color rgb="FF000000"/>
        <rFont val="Calibri"/>
      </rPr>
      <t xml:space="preserve">
</t>
    </r>
    <r>
      <rPr>
        <sz val="11"/>
        <color rgb="FF000000"/>
        <rFont val="Calibri"/>
      </rPr>
      <t>If "Enable autofill" is checked in the Apple iOS/iPadOS management tool, "&lt;key&gt;safariAllowAutoFill&lt;/key&gt;&lt;true&gt;" appears in the configuration profile, or the restrictions policy on the iPhone and iPad does not list "Auto-fill in Safari not allowed", this is a finding.</t>
    </r>
  </si>
  <si>
    <t>V-268028</t>
  </si>
  <si>
    <r>
      <rPr>
        <sz val="11"/>
        <rFont val="Calibri"/>
      </rPr>
      <t>Apple iOS/iPadOS 18 must implement the management setting: encrypt backups/Encrypt local backup.</t>
    </r>
  </si>
  <si>
    <r>
      <rPr>
        <sz val="11"/>
        <color rgb="FF000000"/>
        <rFont val="Calibri"/>
      </rPr>
      <t>Install a configuration profile to force encrypted backups to iCloud.</t>
    </r>
  </si>
  <si>
    <r>
      <rPr>
        <sz val="11"/>
        <color rgb="FF000000"/>
        <rFont val="Calibri"/>
      </rPr>
      <t>If iCloud backups are not encrypted, this could lead to the unauthorized disclosure of DOD sensitive information if non-DOD personnel are able to access that machine. Forcing the backup to be encrypted greatly mitigates the risk of compromising sensitive data. Work data iCloud backup and USB connections to computers are not authorized, but this control provides defense-in-depth for cases in which a user violates policy either intentionally or inadvertently.</t>
    </r>
    <r>
      <rPr>
        <sz val="11"/>
        <color rgb="FF000000"/>
        <rFont val="Calibri"/>
      </rPr>
      <t xml:space="preserve">
</t>
    </r>
    <r>
      <rPr>
        <sz val="11"/>
        <color rgb="FF000000"/>
        <rFont val="Calibri"/>
      </rPr>
      <t>SFRID: FMT_SMF.1.1 #47</t>
    </r>
  </si>
  <si>
    <r>
      <rPr>
        <sz val="11"/>
        <color rgb="FF000000"/>
        <rFont val="Calibri"/>
      </rPr>
      <t>Review configuration settings to confirm "Force encrypted backups"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"Encrypt local backup" is checked.</t>
    </r>
    <r>
      <rPr>
        <sz val="11"/>
        <color rgb="FF000000"/>
        <rFont val="Calibri"/>
      </rPr>
      <t xml:space="preserve">
</t>
    </r>
    <r>
      <rPr>
        <sz val="11"/>
        <color rgb="FF000000"/>
        <rFont val="Calibri"/>
      </rPr>
      <t>Alternatively, verify the text "&lt;key&gt;forceEncryptedBackup&lt;/key&gt;&lt;true/&gt;"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"Encrypt backups enforced" is listed.</t>
    </r>
    <r>
      <rPr>
        <sz val="11"/>
        <color rgb="FF000000"/>
        <rFont val="Calibri"/>
      </rPr>
      <t xml:space="preserve">
</t>
    </r>
    <r>
      <rPr>
        <sz val="11"/>
        <color rgb="FF000000"/>
        <rFont val="Calibri"/>
      </rPr>
      <t>If "Encrypt local backup" is unchecked in the Apple iOS/iPadOS management tool, "&lt;key&gt;forceEncryptedBackup&lt;/key&gt;&lt;false/&gt;" appears in the configuration profile, or the restrictions policy on the iPhone and iPad does not list "Encrypt backups enforced", this is a finding.</t>
    </r>
  </si>
  <si>
    <t>V-268029</t>
  </si>
  <si>
    <r>
      <rPr>
        <sz val="11"/>
        <rFont val="Calibri"/>
      </rPr>
      <t>Apple iOS/iPadOS 18 must implement the management setting: not allow use of Handoff.</t>
    </r>
  </si>
  <si>
    <r>
      <rPr>
        <sz val="11"/>
        <color rgb="FF000000"/>
        <rFont val="Calibri"/>
      </rPr>
      <t>Install a configuration profile to disable continuation of activities among devices and workstations. This a supervised-only control.</t>
    </r>
  </si>
  <si>
    <r>
      <rPr>
        <sz val="11"/>
        <color rgb="FF000000"/>
        <rFont val="Calibri"/>
      </rPr>
      <t>Handoff permits a user of an iPhone and iPad to transition user activities from one device to another. Handoff passes sufficient information between the devices to describe the activity, but app data synchronization associated with the activity is handled though iCloud, which should be disabled on a compliant iPhone and iPad. If a user associates both DOD and personal devices to the same Apple ID, the user may improperly reveal information about the nature of the user's activities on an unprotected device. Disabling Handoff mitigates this risk.</t>
    </r>
    <r>
      <rPr>
        <sz val="11"/>
        <color rgb="FF000000"/>
        <rFont val="Calibri"/>
      </rPr>
      <t xml:space="preserve">
</t>
    </r>
    <r>
      <rPr>
        <sz val="11"/>
        <color rgb="FF000000"/>
        <rFont val="Calibri"/>
      </rPr>
      <t>SFRID: FMT_SMF.1.1 #47</t>
    </r>
  </si>
  <si>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Handoff"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Handoff" is unchecked.</t>
    </r>
    <r>
      <rPr>
        <sz val="11"/>
        <color rgb="FF000000"/>
        <rFont val="Calibri"/>
      </rPr>
      <t xml:space="preserve">
</t>
    </r>
    <r>
      <rPr>
        <sz val="11"/>
        <color rgb="FF000000"/>
        <rFont val="Calibri"/>
      </rPr>
      <t>Alternatively, verify the text "&lt;key&gt;allowActivityContinuation&lt;/key&gt; &lt;false/&gt;"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"Handoff not allowed" is listed.</t>
    </r>
    <r>
      <rPr>
        <sz val="11"/>
        <color rgb="FF000000"/>
        <rFont val="Calibri"/>
      </rPr>
      <t xml:space="preserve">
</t>
    </r>
    <r>
      <rPr>
        <sz val="11"/>
        <color rgb="FF000000"/>
        <rFont val="Calibri"/>
      </rPr>
      <t>If "Allow Handoff" is checked in the Apple iOS/iPadOS management tool, "&lt;key&gt;allowActivityContinuation&lt;/key&gt; &lt;true/&gt;" appears in the configuration profile, or the restrictions policy on the iPhone and iPad does not list "Handoff not allowed", this is a finding.</t>
    </r>
  </si>
  <si>
    <t>V-268030</t>
  </si>
  <si>
    <r>
      <rPr>
        <sz val="11"/>
        <rFont val="Calibri"/>
      </rPr>
      <t>Apple iOS/iPadOS 18 must implement the management setting: not allow use of iPhone widgets on Mac.</t>
    </r>
  </si>
  <si>
    <r>
      <rPr>
        <sz val="11"/>
        <color rgb="FF000000"/>
        <rFont val="Calibri"/>
      </rPr>
      <t>Install a configuration profile to disable the installation of iPhone widgets on Mac. This a supervised-only control.</t>
    </r>
  </si>
  <si>
    <r>
      <rPr>
        <sz val="11"/>
        <color rgb="FF000000"/>
        <rFont val="Calibri"/>
      </rPr>
      <t>iPhone widgets on Mac use Handoff. Handoff permits a user of an iPhone and iPad to transition user activities from one device to another. Handoff passes sufficient information between the devices to describe the activity, but app data synchronization associated with the activity is handled though iCloud, which should be disabled on a compliant iPhone and iPad. If a user associates both DOD and personal devices to the same Apple ID, the user may improperly reveal information about the nature of the user's activities on an unprotected device. Disabling Handoff mitigates this risk.</t>
    </r>
    <r>
      <rPr>
        <sz val="11"/>
        <color rgb="FF000000"/>
        <rFont val="Calibri"/>
      </rPr>
      <t xml:space="preserve">
</t>
    </r>
    <r>
      <rPr>
        <sz val="11"/>
        <color rgb="FF000000"/>
        <rFont val="Calibri"/>
      </rPr>
      <t>SFRID: FMT_SMF.1.1 #47</t>
    </r>
  </si>
  <si>
    <r>
      <rPr>
        <sz val="11"/>
        <color rgb="FF000000"/>
        <rFont val="Calibri"/>
      </rPr>
      <t>Review configuration settings to confirm "Allow iPhone Widget on Mac" is disabled.</t>
    </r>
    <r>
      <rPr>
        <sz val="11"/>
        <color rgb="FF000000"/>
        <rFont val="Calibri"/>
      </rPr>
      <t xml:space="preserve">
</t>
    </r>
    <r>
      <rPr>
        <sz val="11"/>
        <color rgb="FF000000"/>
        <rFont val="Calibri"/>
      </rPr>
      <t xml:space="preserve">This a supervised-only control. If the iPhone or iPad being reviewed is not supervised by the MDM, this control is automatically a finding. </t>
    </r>
    <r>
      <rPr>
        <sz val="11"/>
        <color rgb="FF000000"/>
        <rFont val="Calibri"/>
      </rPr>
      <t xml:space="preserve">
</t>
    </r>
    <r>
      <rPr>
        <sz val="11"/>
        <color rgb="FF000000"/>
        <rFont val="Calibri"/>
      </rPr>
      <t>This check procedure is performed only on the Apple iOS/iPadOS management tool.</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"iPhone Widget on Mac" is unchecked.</t>
    </r>
    <r>
      <rPr>
        <sz val="11"/>
        <color rgb="FF000000"/>
        <rFont val="Calibri"/>
      </rPr>
      <t xml:space="preserve">
</t>
    </r>
    <r>
      <rPr>
        <sz val="11"/>
        <color rgb="FF000000"/>
        <rFont val="Calibri"/>
      </rPr>
      <t>If "Allow iPhone Widget on Mac" is checked in the Apple iOS/iPadOS management tool, this is a finding.</t>
    </r>
  </si>
  <si>
    <t>V-268031</t>
  </si>
  <si>
    <r>
      <rPr>
        <sz val="11"/>
        <rFont val="Calibri"/>
      </rPr>
      <t>Apple iOS/iPadOS 18 must implement the management setting: require the user to enter a password when connecting to an AirPlay-enabled device.</t>
    </r>
  </si>
  <si>
    <r>
      <rPr>
        <sz val="11"/>
        <color rgb="FF000000"/>
        <rFont val="Calibri"/>
      </rPr>
      <t>Install a configuration profile to require the user to enter a password when connecting to an AirPlay-enabled device.</t>
    </r>
  </si>
  <si>
    <r>
      <rPr>
        <sz val="11"/>
        <color rgb="FF000000"/>
        <rFont val="Calibri"/>
      </rPr>
      <t>When a user is allowed to use AirPlay without a password, it may mistakenly associate the iPhone and iPad with an AirPlay-enabled device other than the one intended (i.e., by choosing the wrong one from the AirPlay list displayed). This creates the potential for someone in control of a mistakenly associated device to obtain DOD sensitive information without authorization. Requiring a password before such an association mitigates this risk. Passwords do not require any administration and are not required to comply with any complexity requirements.</t>
    </r>
    <r>
      <rPr>
        <sz val="11"/>
        <color rgb="FF000000"/>
        <rFont val="Calibri"/>
      </rPr>
      <t xml:space="preserve">
</t>
    </r>
    <r>
      <rPr>
        <sz val="11"/>
        <color rgb="FF000000"/>
        <rFont val="Calibri"/>
      </rPr>
      <t>SFRID: FMT_SMF.1.1 #40</t>
    </r>
  </si>
  <si>
    <r>
      <rPr>
        <sz val="11"/>
        <color rgb="FF000000"/>
        <rFont val="Calibri"/>
      </rPr>
      <t>Review configuration settings to confirm "Require passcode on outgoing AirPlay request"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"Require passcode on outgoing AirPlay request" is checked.</t>
    </r>
    <r>
      <rPr>
        <sz val="11"/>
        <color rgb="FF000000"/>
        <rFont val="Calibri"/>
      </rPr>
      <t xml:space="preserve">
</t>
    </r>
    <r>
      <rPr>
        <sz val="11"/>
        <color rgb="FF000000"/>
        <rFont val="Calibri"/>
      </rPr>
      <t>Alternatively, verify the text "&lt;key&gt;forceAirPlayOutgoingRequestsPairingPassword&lt;/key&gt;&lt;false/&gt;" appears in the configuration profile (.mobileconfig file).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"AirPlay outgoing requests pairing password enforced" is listed.</t>
    </r>
    <r>
      <rPr>
        <sz val="11"/>
        <color rgb="FF000000"/>
        <rFont val="Calibri"/>
      </rPr>
      <t xml:space="preserve">
</t>
    </r>
    <r>
      <rPr>
        <sz val="11"/>
        <color rgb="FF000000"/>
        <rFont val="Calibri"/>
      </rPr>
      <t>If "Require passcode on outgoing AirPlay request" is unchecked in the Apple iOS/iPadOS management tool, "&lt;key&gt;forceAirPlayOutgoingRequestsPairingPassword&lt;/key&gt;&lt;true/&gt;" appears in the configuration profile, or the restrictions policy on the iPhone and iPad does not list "AirPlay outgoing requests pairing password enforced", this is a finding.</t>
    </r>
  </si>
  <si>
    <t>V-268033</t>
  </si>
  <si>
    <r>
      <rPr>
        <sz val="11"/>
        <rFont val="Calibri"/>
      </rPr>
      <t>Apple iOS/iPadOS 18 must implement the management setting: disable Allow MailDrop.</t>
    </r>
  </si>
  <si>
    <r>
      <rPr>
        <sz val="11"/>
        <color rgb="FF000000"/>
        <rFont val="Calibri"/>
      </rPr>
      <t>Configure the Apple iOS/iPadOS configuration profile to disable "Allow MailDrop".</t>
    </r>
  </si>
  <si>
    <r>
      <rPr>
        <sz val="11"/>
        <color rgb="FF000000"/>
        <rFont val="Calibri"/>
      </rPr>
      <t>MailDrop allows users to send large attachments (up to 5 GB) via iCloud. Storing data with a non-DOD cloud provider may leave the data vulnerable to breach. Disabling non-DOD cloud services mitigates this risk.</t>
    </r>
    <r>
      <rPr>
        <sz val="11"/>
        <color rgb="FF000000"/>
        <rFont val="Calibri"/>
      </rPr>
      <t xml:space="preserve">
</t>
    </r>
    <r>
      <rPr>
        <sz val="11"/>
        <color rgb="FF000000"/>
        <rFont val="Calibri"/>
      </rPr>
      <t>SFRID: FMT_SMF.1.1 #47</t>
    </r>
  </si>
  <si>
    <r>
      <rPr>
        <sz val="11"/>
        <color rgb="FF000000"/>
        <rFont val="Calibri"/>
      </rPr>
      <t>Review configuration settings to confirm "Allow MailDrop" is disabled.</t>
    </r>
    <r>
      <rPr>
        <sz val="11"/>
        <color rgb="FF000000"/>
        <rFont val="Calibri"/>
      </rPr>
      <t xml:space="preserve">
</t>
    </r>
    <r>
      <rPr>
        <sz val="11"/>
        <color rgb="FF000000"/>
        <rFont val="Calibri"/>
      </rPr>
      <t>This validation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MailDrop" is not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6. Tap the mail account.</t>
    </r>
    <r>
      <rPr>
        <sz val="11"/>
        <color rgb="FF000000"/>
        <rFont val="Calibri"/>
      </rPr>
      <t xml:space="preserve">
</t>
    </r>
    <r>
      <rPr>
        <sz val="11"/>
        <color rgb="FF000000"/>
        <rFont val="Calibri"/>
      </rPr>
      <t>7. Verify "Mail Drop Enabled" is set to "No".</t>
    </r>
    <r>
      <rPr>
        <sz val="11"/>
        <color rgb="FF000000"/>
        <rFont val="Calibri"/>
      </rPr>
      <t xml:space="preserve">
</t>
    </r>
    <r>
      <rPr>
        <sz val="11"/>
        <color rgb="FF000000"/>
        <rFont val="Calibri"/>
      </rPr>
      <t>If "Allow MailDrop" is not disabled in the Apple iOS/iPadOS management tool or the restrictions policy on the iPhone and iPad lists "Mail Drop Enabled" as "Yes", this is a finding.</t>
    </r>
  </si>
  <si>
    <t>V-268034</t>
  </si>
  <si>
    <r>
      <rPr>
        <sz val="11"/>
        <rFont val="Calibri"/>
      </rPr>
      <t>iPhone and iPad must have the latest available iOS/iPadOS operating system installed.</t>
    </r>
  </si>
  <si>
    <r>
      <rPr>
        <sz val="11"/>
        <color rgb="FF000000"/>
        <rFont val="Calibri"/>
      </rPr>
      <t>Install the latest release version of Apple iOS/iPadOS on all managed iOS devices.</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</si>
  <si>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SFRID: FMT_SMF.1.1 #47</t>
    </r>
  </si>
  <si>
    <r>
      <rPr>
        <sz val="11"/>
        <color rgb="FF000000"/>
        <rFont val="Calibri"/>
      </rPr>
      <t>Review configuration settings to confirm the most recently released version of iOS is installed.</t>
    </r>
    <r>
      <rPr>
        <sz val="11"/>
        <color rgb="FF000000"/>
        <rFont val="Calibri"/>
      </rPr>
      <t xml:space="preserve">
</t>
    </r>
    <r>
      <rPr>
        <sz val="11"/>
        <color rgb="FF000000"/>
        <rFont val="Calibri"/>
      </rPr>
      <t>This validation procedure is performed on both the Apple iOS/iPadOS management tool and the iPhone and iPad. Go to https://www.apple.com and determine the most current version of iOS released by Apple.</t>
    </r>
    <r>
      <rPr>
        <sz val="11"/>
        <color rgb="FF000000"/>
        <rFont val="Calibri"/>
      </rPr>
      <t xml:space="preserve">
</t>
    </r>
    <r>
      <rPr>
        <sz val="11"/>
        <color rgb="FF000000"/>
        <rFont val="Calibri"/>
      </rPr>
      <t>In the MDM management console, review the version of iOS installed on a sample of managed devices. This procedure will vary depending on the MDM product.</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"About" and view the installed version of iOS. </t>
    </r>
    <r>
      <rPr>
        <sz val="11"/>
        <color rgb="FF000000"/>
        <rFont val="Calibri"/>
      </rPr>
      <t xml:space="preserve">
</t>
    </r>
    <r>
      <rPr>
        <sz val="11"/>
        <color rgb="FF000000"/>
        <rFont val="Calibri"/>
      </rPr>
      <t>4. Go back to the "General" screen. Tap "Software Update" and verify the following message is shown on the screen: "Your software is up to date."</t>
    </r>
    <r>
      <rPr>
        <sz val="11"/>
        <color rgb="FF000000"/>
        <rFont val="Calibri"/>
      </rPr>
      <t xml:space="preserve">
</t>
    </r>
    <r>
      <rPr>
        <sz val="11"/>
        <color rgb="FF000000"/>
        <rFont val="Calibri"/>
      </rPr>
      <t>If the installed version of iOS on any reviewed iOS/iPadOS devices is not the latest released by Apple, this is a finding.</t>
    </r>
  </si>
  <si>
    <t>V-268035</t>
  </si>
  <si>
    <r>
      <rPr>
        <sz val="11"/>
        <rFont val="Calibri"/>
      </rPr>
      <t>Apple iOS/iPadOS 18 must implement the management setting: use SSL for Exchange ActiveSync.</t>
    </r>
  </si>
  <si>
    <r>
      <rPr>
        <sz val="11"/>
        <color rgb="FF000000"/>
        <rFont val="Calibri"/>
      </rPr>
      <t>Install a configuration profile to use SSL for Exchange ActiveSync incoming mail.</t>
    </r>
  </si>
  <si>
    <r>
      <rPr>
        <sz val="11"/>
        <color rgb="FF000000"/>
        <rFont val="Calibri"/>
      </rPr>
      <t>Exchange email messages are a form of data in transit and thus are vulnerable to eavesdropping and man-in-the-middle attacks. Secure Sockets Layer (SSL), also referred to as Transport Layer Security (TLS), provides encryption and authentication services that mitigate the risk of breach.</t>
    </r>
    <r>
      <rPr>
        <sz val="11"/>
        <color rgb="FF000000"/>
        <rFont val="Calibri"/>
      </rPr>
      <t xml:space="preserve">
</t>
    </r>
    <r>
      <rPr>
        <sz val="11"/>
        <color rgb="FF000000"/>
        <rFont val="Calibri"/>
      </rPr>
      <t>SFRID: FMT_SMF.1.1 #47</t>
    </r>
  </si>
  <si>
    <r>
      <rPr>
        <sz val="11"/>
        <color rgb="FF000000"/>
        <rFont val="Calibri"/>
      </rPr>
      <t>Review configuration settings to confirm "Use SSL" for the Exchange account is enabled for incoming mail.</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"Use SSL for incoming mail" is checked under the Exchange payload.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 xml:space="preserve">6. Tap the name of the Exchange account. </t>
    </r>
    <r>
      <rPr>
        <sz val="11"/>
        <color rgb="FF000000"/>
        <rFont val="Calibri"/>
      </rPr>
      <t xml:space="preserve">
</t>
    </r>
    <r>
      <rPr>
        <sz val="11"/>
        <color rgb="FF000000"/>
        <rFont val="Calibri"/>
      </rPr>
      <t>7. Verify "SSL for incoming mail" is set to "Yes".</t>
    </r>
    <r>
      <rPr>
        <sz val="11"/>
        <color rgb="FF000000"/>
        <rFont val="Calibri"/>
      </rPr>
      <t xml:space="preserve">
</t>
    </r>
    <r>
      <rPr>
        <sz val="11"/>
        <color rgb="FF000000"/>
        <rFont val="Calibri"/>
      </rPr>
      <t>If "Use SSL for incoming mail" is unchecked in the Apple iOS/iPadOS management tool or the Exchange policy on the iPhone and iPad has "SSL for incoming mail" set to "No", this is a finding.</t>
    </r>
  </si>
  <si>
    <t>V-268036</t>
  </si>
  <si>
    <r>
      <rPr>
        <sz val="11"/>
        <rFont val="Calibri"/>
      </rPr>
      <t>Apple iOS/iPadOS 18 must implement the management setting: not allow messages in an ActiveSync Exchange account to be forwarded or moved to other accounts in the Apple iOS/iPadOS 18 Mail app.</t>
    </r>
  </si>
  <si>
    <r>
      <rPr>
        <sz val="11"/>
        <color rgb="FF000000"/>
        <rFont val="Calibri"/>
      </rPr>
      <t>Install a configuration profile to prevent Exchange messages from being moved or forwarded between email accounts.</t>
    </r>
  </si>
  <si>
    <r>
      <rPr>
        <sz val="11"/>
        <color rgb="FF000000"/>
        <rFont val="Calibri"/>
      </rPr>
      <t>The Apple iOS/iPadOS Mail app can be configured to support multiple email accounts concurrently. These email accounts are likely to involve content of varying degrees of sensitivity (e.g., both personal and enterprise messages). To prevent the unauthorized and undetected forwarding or moving of messages from one account to another, Mail ActiveSync Exchange accounts can be configured to block such behavior. While users may still send a message from the Exchange account to another account, these transactions must involve an Exchange server, enabling audit records of the transaction, filtering of mail content, and subsequent forensic analysis.</t>
    </r>
    <r>
      <rPr>
        <sz val="11"/>
        <color rgb="FF000000"/>
        <rFont val="Calibri"/>
      </rPr>
      <t xml:space="preserve">
</t>
    </r>
    <r>
      <rPr>
        <sz val="11"/>
        <color rgb="FF000000"/>
        <rFont val="Calibri"/>
      </rPr>
      <t>SFRID: FMT_SMF.1.1 #47</t>
    </r>
  </si>
  <si>
    <r>
      <rPr>
        <sz val="11"/>
        <color rgb="FF000000"/>
        <rFont val="Calibri"/>
      </rPr>
      <t>Review configuration settings to confirm "Allow messages to be moved"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"Allow messages to be moved" is unchecked under the Exchange payload.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Exchange policy.</t>
    </r>
    <r>
      <rPr>
        <sz val="11"/>
        <color rgb="FF000000"/>
        <rFont val="Calibri"/>
      </rPr>
      <t xml:space="preserve">
</t>
    </r>
    <r>
      <rPr>
        <sz val="11"/>
        <color rgb="FF000000"/>
        <rFont val="Calibri"/>
      </rPr>
      <t>5. Tap "Mail".</t>
    </r>
    <r>
      <rPr>
        <sz val="11"/>
        <color rgb="FF000000"/>
        <rFont val="Calibri"/>
      </rPr>
      <t xml:space="preserve">
</t>
    </r>
    <r>
      <rPr>
        <sz val="11"/>
        <color rgb="FF000000"/>
        <rFont val="Calibri"/>
      </rPr>
      <t>6. Tap the name of the Exchange account.</t>
    </r>
    <r>
      <rPr>
        <sz val="11"/>
        <color rgb="FF000000"/>
        <rFont val="Calibri"/>
      </rPr>
      <t xml:space="preserve">
</t>
    </r>
    <r>
      <rPr>
        <sz val="11"/>
        <color rgb="FF000000"/>
        <rFont val="Calibri"/>
      </rPr>
      <t>7. Verify "Prevent Move" is set to "Yes".</t>
    </r>
    <r>
      <rPr>
        <sz val="11"/>
        <color rgb="FF000000"/>
        <rFont val="Calibri"/>
      </rPr>
      <t xml:space="preserve">
</t>
    </r>
    <r>
      <rPr>
        <sz val="11"/>
        <color rgb="FF000000"/>
        <rFont val="Calibri"/>
      </rPr>
      <t>If "Allow messages to be moved" is checked in the Apple iOS/iPadOS management tool or the Exchange policy on the iPhone and iPad has "Prevent Move" set to "No", this is a finding.</t>
    </r>
  </si>
  <si>
    <t>V-268037</t>
  </si>
  <si>
    <r>
      <rPr>
        <sz val="11"/>
        <rFont val="Calibri"/>
      </rPr>
      <t>Apple iOS/iPadOS 18 must implement the management setting: treat AirDrop as an unmanaged destination.</t>
    </r>
  </si>
  <si>
    <r>
      <rPr>
        <sz val="11"/>
        <color rgb="FF000000"/>
        <rFont val="Calibri"/>
      </rPr>
      <t>Install a configuration profile to treat AirDrop as an unmanaged destination.</t>
    </r>
  </si>
  <si>
    <r>
      <rPr>
        <sz val="11"/>
        <color rgb="FF000000"/>
        <rFont val="Calibri"/>
      </rPr>
      <t>AirDrop is a way to send contact information or photos to other users with AirDrop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SFRID: FMT_SMF.1.1 #47</t>
    </r>
  </si>
  <si>
    <r>
      <rPr>
        <sz val="11"/>
        <color rgb="FF000000"/>
        <rFont val="Calibri"/>
      </rPr>
      <t>Review configuration settings to confirm "Treat AirDrop as an unmanaged destination" is enabled.</t>
    </r>
    <r>
      <rPr>
        <sz val="11"/>
        <color rgb="FF000000"/>
        <rFont val="Calibri"/>
      </rPr>
      <t xml:space="preserve">
</t>
    </r>
    <r>
      <rPr>
        <sz val="11"/>
        <color rgb="FF000000"/>
        <rFont val="Calibri"/>
      </rPr>
      <t xml:space="preserve">This check procedure is performed on both the Apple iOS/iPadOS management tool and the iPhone and iPad.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iOS/iPadOS management tool, verify "Treat AirDrop as unmanaged destination" is 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"Sharing managed documents using AirDrop not allowed" is listed.</t>
    </r>
    <r>
      <rPr>
        <sz val="11"/>
        <color rgb="FF000000"/>
        <rFont val="Calibri"/>
      </rPr>
      <t xml:space="preserve">
</t>
    </r>
    <r>
      <rPr>
        <sz val="11"/>
        <color rgb="FF000000"/>
        <rFont val="Calibri"/>
      </rPr>
      <t>If "Treat AirDrop as unmanaged destination" is disabled in the Apple iOS/iPadOS management tool or the restrictions policy on the iPhone and iPad does not list "Sharing managed documents using AirDrop not allowed", this is a finding.</t>
    </r>
  </si>
  <si>
    <t>V-268038</t>
  </si>
  <si>
    <r>
      <rPr>
        <sz val="11"/>
        <rFont val="Calibri"/>
      </rPr>
      <t>Apple iOS/iPadOS 18 must implement the management setting: not have any Family Members in Family Sharing.</t>
    </r>
  </si>
  <si>
    <r>
      <rPr>
        <sz val="11"/>
        <color rgb="FF000000"/>
        <rFont val="Calibri"/>
      </rPr>
      <t>The user must either remove all members from the Family Group on the iPhone and iPad or associate the device with an Apple ID that is not a member of a Family Group.</t>
    </r>
  </si>
  <si>
    <r>
      <rPr>
        <sz val="11"/>
        <color rgb="FF000000"/>
        <rFont val="Calibri"/>
      </rPr>
      <t>Apple's Family Sharing service allows Apple iOS/iPadOS users to create a Family Group whose members have several shared capabilities, including the ability to lock, wipe, play a sound on, or locate the iPhone and iPads of other members. Each member of the group must be invited to the group and accept that invitation. A DOD user's iPhone and iPad may be inadvertently or maliciously wiped by another member of the Family Group. This poses a risk that the user could be without a mobile device for a period of time or lose sensitive information that has not been backed up to other storage media. Configuring iPhone and iPads so their associated Apple IDs are not members of Family Groups mitigates this risk.</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SFRID: FMT_SMF.1.1 #47</t>
    </r>
  </si>
  <si>
    <r>
      <rPr>
        <sz val="11"/>
        <color rgb="FF000000"/>
        <rFont val="Calibri"/>
      </rPr>
      <t>Review configuration settings to confirm Family Sharing is disabled. Note that this is a User-Based Enforcement (UBE) control, which cannot be managed by an MDM server.</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At the top of the screen, if "Sign in to your iPhone" is listed, this requirement has been met.</t>
    </r>
    <r>
      <rPr>
        <sz val="11"/>
        <color rgb="FF000000"/>
        <rFont val="Calibri"/>
      </rPr>
      <t xml:space="preserve">
</t>
    </r>
    <r>
      <rPr>
        <sz val="11"/>
        <color rgb="FF000000"/>
        <rFont val="Calibri"/>
      </rPr>
      <t>3. If the user profile is signed into iCloud, tap the username.</t>
    </r>
    <r>
      <rPr>
        <sz val="11"/>
        <color rgb="FF000000"/>
        <rFont val="Calibri"/>
      </rPr>
      <t xml:space="preserve">
</t>
    </r>
    <r>
      <rPr>
        <sz val="11"/>
        <color rgb="FF000000"/>
        <rFont val="Calibri"/>
      </rPr>
      <t>4. Tap "Family Sharing".</t>
    </r>
    <r>
      <rPr>
        <sz val="11"/>
        <color rgb="FF000000"/>
        <rFont val="Calibri"/>
      </rPr>
      <t xml:space="preserve">
</t>
    </r>
    <r>
      <rPr>
        <sz val="11"/>
        <color rgb="FF000000"/>
        <rFont val="Calibri"/>
      </rPr>
      <t>5. Verify no accounts are listed other than the "Organizer".</t>
    </r>
    <r>
      <rPr>
        <sz val="11"/>
        <color rgb="FF000000"/>
        <rFont val="Calibri"/>
      </rPr>
      <t xml:space="preserve">
</t>
    </r>
    <r>
      <rPr>
        <sz val="11"/>
        <color rgb="FF000000"/>
        <rFont val="Calibri"/>
      </rPr>
      <t>Note: The iPhone and iPad must be connected to the internet to conduct this validation procedure. Otherwise, the device will display the notice "Family information is not available", in which case configuration compliance cannot be determined.</t>
    </r>
    <r>
      <rPr>
        <sz val="11"/>
        <color rgb="FF000000"/>
        <rFont val="Calibri"/>
      </rPr>
      <t xml:space="preserve">
</t>
    </r>
    <r>
      <rPr>
        <sz val="11"/>
        <color rgb="FF000000"/>
        <rFont val="Calibri"/>
      </rPr>
      <t>If accounts (names or email addresses) are listed under "FAMILY MEMBERS" on the iPhone and iPad, this is a finding.</t>
    </r>
  </si>
  <si>
    <t>V-268039</t>
  </si>
  <si>
    <r>
      <rPr>
        <sz val="11"/>
        <rFont val="Calibri"/>
      </rPr>
      <t>Apple iOS/iPadOS 18 must implement the management setting: not share location data through iCloud.</t>
    </r>
  </si>
  <si>
    <r>
      <rPr>
        <sz val="11"/>
        <color rgb="FF000000"/>
        <rFont val="Calibri"/>
      </rPr>
      <t>The user must configure Apple iOS/iPadOS to disable location sharing through iCloud.</t>
    </r>
  </si>
  <si>
    <r>
      <rPr>
        <sz val="11"/>
        <color rgb="FF000000"/>
        <rFont val="Calibri"/>
      </rPr>
      <t>Sharing of location data is an operational security (OPSEC) risk because it potentially allows an adversary to determine a DOD user's location, movements, and patterns in those movements over time. An adversary could use this information to target the user or gather intelligence on the user's likely activities. Using commercial cloud services to store and handle location data could leave the data vulnerable to breach, particularly by sophisticated adversaries. Disabling the use of such services mitigates this risk.</t>
    </r>
    <r>
      <rPr>
        <sz val="11"/>
        <color rgb="FF000000"/>
        <rFont val="Calibri"/>
      </rPr>
      <t xml:space="preserve">
</t>
    </r>
    <r>
      <rPr>
        <sz val="11"/>
        <color rgb="FF000000"/>
        <rFont val="Calibri"/>
      </rPr>
      <t>SFRID: FMT_SMF.1.1 #47</t>
    </r>
  </si>
  <si>
    <r>
      <rPr>
        <sz val="11"/>
        <color rgb="FF000000"/>
        <rFont val="Calibri"/>
      </rPr>
      <t>Review configuration settings to confirm "Share My Location" is disabled. Note that this is a User-Based Enforcement (UBE) control, which cannot be managed by an MDM server.</t>
    </r>
    <r>
      <rPr>
        <sz val="11"/>
        <color rgb="FF000000"/>
        <rFont val="Calibri"/>
      </rPr>
      <t xml:space="preserve">
</t>
    </r>
    <r>
      <rPr>
        <sz val="11"/>
        <color rgb="FF000000"/>
        <rFont val="Calibri"/>
      </rPr>
      <t>This check procedure is performed on the iPhone and iPad only.</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"Privacy &amp; Security".</t>
    </r>
    <r>
      <rPr>
        <sz val="11"/>
        <color rgb="FF000000"/>
        <rFont val="Calibri"/>
      </rPr>
      <t xml:space="preserve">
</t>
    </r>
    <r>
      <rPr>
        <sz val="11"/>
        <color rgb="FF000000"/>
        <rFont val="Calibri"/>
      </rPr>
      <t>3. Tap "Location Services".</t>
    </r>
    <r>
      <rPr>
        <sz val="11"/>
        <color rgb="FF000000"/>
        <rFont val="Calibri"/>
      </rPr>
      <t xml:space="preserve">
</t>
    </r>
    <r>
      <rPr>
        <sz val="11"/>
        <color rgb="FF000000"/>
        <rFont val="Calibri"/>
      </rPr>
      <t>4. If the authorizing official (AO) has not approved use of personal iCloud accounts on the device, verify "Share My Location" is grayed out (cannot be selected).</t>
    </r>
    <r>
      <rPr>
        <sz val="11"/>
        <color rgb="FF000000"/>
        <rFont val="Calibri"/>
      </rPr>
      <t xml:space="preserve">
</t>
    </r>
    <r>
      <rPr>
        <sz val="11"/>
        <color rgb="FF000000"/>
        <rFont val="Calibri"/>
      </rPr>
      <t>5. If the AO has approved the use of personal iCloud accounts on the device, tap "Share My Location".</t>
    </r>
    <r>
      <rPr>
        <sz val="11"/>
        <color rgb="FF000000"/>
        <rFont val="Calibri"/>
      </rPr>
      <t xml:space="preserve">
</t>
    </r>
    <r>
      <rPr>
        <sz val="11"/>
        <color rgb="FF000000"/>
        <rFont val="Calibri"/>
      </rPr>
      <t>6. Verify "Share My Location" is off.</t>
    </r>
    <r>
      <rPr>
        <sz val="11"/>
        <color rgb="FF000000"/>
        <rFont val="Calibri"/>
      </rPr>
      <t xml:space="preserve">
</t>
    </r>
    <r>
      <rPr>
        <sz val="11"/>
        <color rgb="FF000000"/>
        <rFont val="Calibri"/>
      </rPr>
      <t>If "Share My Location" is not grayed out (cannot be selected) when the AO has not approved use of personal iCloud accounts on the device, this is a finding.</t>
    </r>
    <r>
      <rPr>
        <sz val="11"/>
        <color rgb="FF000000"/>
        <rFont val="Calibri"/>
      </rPr>
      <t xml:space="preserve">
</t>
    </r>
    <r>
      <rPr>
        <sz val="11"/>
        <color rgb="FF000000"/>
        <rFont val="Calibri"/>
      </rPr>
      <t>If "Share My Location" is toggled to the right and appears green on the iPhone and iPad when the AO has approved the use of personal iCloud accounts, this is a finding.</t>
    </r>
  </si>
  <si>
    <t>V-268040</t>
  </si>
  <si>
    <r>
      <rPr>
        <sz val="11"/>
        <rFont val="Calibri"/>
      </rPr>
      <t>Apple iOS/iPadOS 18 must implement the management setting: force Apple Watch wrist detection.</t>
    </r>
  </si>
  <si>
    <r>
      <rPr>
        <sz val="11"/>
        <color rgb="FF000000"/>
        <rFont val="Calibri"/>
      </rPr>
      <t>Install a configuration profile to force Apple Watch wrist detection.</t>
    </r>
  </si>
  <si>
    <r>
      <rPr>
        <sz val="11"/>
        <color rgb="FF000000"/>
        <rFont val="Calibri"/>
      </rPr>
      <t>Because Apple Watch is a personal device, it is key that any sensitive DOD data displayed on the Apple Watch cannot be viewed when the watch is not in the immediate possession of the user. This control ensures the Apple Watch screen locks when the user takes the watch off, thereby protecting sensitive DOD data from possible exposure.</t>
    </r>
    <r>
      <rPr>
        <sz val="11"/>
        <color rgb="FF000000"/>
        <rFont val="Calibri"/>
      </rPr>
      <t xml:space="preserve">
</t>
    </r>
    <r>
      <rPr>
        <sz val="11"/>
        <color rgb="FF000000"/>
        <rFont val="Calibri"/>
      </rPr>
      <t>SFRID: FMT_SMF.1.1 #47</t>
    </r>
  </si>
  <si>
    <r>
      <rPr>
        <sz val="11"/>
        <color rgb="FF000000"/>
        <rFont val="Calibri"/>
      </rPr>
      <t>Review configuration settings to confirm "Force Apple Watch wrist detection" is enabled.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Apple iOS/iPadOS management tool, verify "Wrist detection enforced on Apple Watch" is enforced.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Apple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"Wrist detection enforced on Apple Watch" is listed.</t>
    </r>
    <r>
      <rPr>
        <sz val="11"/>
        <color rgb="FF000000"/>
        <rFont val="Calibri"/>
      </rPr>
      <t xml:space="preserve">
</t>
    </r>
    <r>
      <rPr>
        <sz val="11"/>
        <color rgb="FF000000"/>
        <rFont val="Calibri"/>
      </rPr>
      <t>If "Wrist detection enforced on Apple Watch" is not enforced in the Apple iOS/iPadOS management tool or the restrictions policy on the iPhone and iPad does not list "Wrist detection enforced on Apple Watch", this is a finding.</t>
    </r>
  </si>
  <si>
    <t>V-268041</t>
  </si>
  <si>
    <r>
      <rPr>
        <sz val="11"/>
        <rFont val="Calibri"/>
      </rPr>
      <t>Apple iOS/iPadOS 18 users must complete required training.</t>
    </r>
  </si>
  <si>
    <r>
      <rPr>
        <sz val="11"/>
        <color rgb="FF000000"/>
        <rFont val="Calibri"/>
      </rPr>
      <t>Have all iPhone and iPad users complete training on the following topics. Users must acknowledge receipt of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 including applications using global positioning system (GPS) tracking.</t>
    </r>
    <r>
      <rPr>
        <sz val="11"/>
        <color rgb="FF000000"/>
        <rFont val="Calibri"/>
      </rPr>
      <t xml:space="preserve">
</t>
    </r>
    <r>
      <rPr>
        <sz val="11"/>
        <color rgb="FF000000"/>
        <rFont val="Calibri"/>
      </rPr>
      <t xml:space="preserve">- Must ensure no DOD data is saved in an unmanaged app or transmitted from a personal app (for example, from personal email). </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 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and other controls on the iPhone and iPad:</t>
    </r>
    <r>
      <rPr>
        <sz val="11"/>
        <color rgb="FF000000"/>
        <rFont val="Calibri"/>
      </rPr>
      <t xml:space="preserve">
</t>
    </r>
    <r>
      <rPr>
        <sz val="11"/>
        <color rgb="FF000000"/>
        <rFont val="Calibri"/>
      </rPr>
      <t xml:space="preserve">  **Remove Family Sharing.</t>
    </r>
    <r>
      <rPr>
        <sz val="11"/>
        <color rgb="FF000000"/>
        <rFont val="Calibri"/>
      </rPr>
      <t xml:space="preserve">
</t>
    </r>
    <r>
      <rPr>
        <sz val="11"/>
        <color rgb="FF000000"/>
        <rFont val="Calibri"/>
      </rPr>
      <t xml:space="preserve">  **Disable Shared Location.</t>
    </r>
    <r>
      <rPr>
        <sz val="11"/>
        <color rgb="FF000000"/>
        <rFont val="Calibri"/>
      </rPr>
      <t xml:space="preserve">
</t>
    </r>
    <r>
      <rPr>
        <sz val="11"/>
        <color rgb="FF000000"/>
        <rFont val="Calibri"/>
      </rPr>
      <t xml:space="preserve">  **Disable Wi-Fi Assist.</t>
    </r>
    <r>
      <rPr>
        <sz val="11"/>
        <color rgb="FF000000"/>
        <rFont val="Calibri"/>
      </rPr>
      <t xml:space="preserve">
</t>
    </r>
    <r>
      <rPr>
        <sz val="11"/>
        <color rgb="FF000000"/>
        <rFont val="Calibri"/>
      </rPr>
      <t xml:space="preserve">  **Use AirPrint only with AO-approved printers and print servers (see the Multifunction Device and Network Printers STIG for requirements).</t>
    </r>
    <r>
      <rPr>
        <sz val="11"/>
        <color rgb="FF000000"/>
        <rFont val="Calibri"/>
      </rPr>
      <t xml:space="preserve">
</t>
    </r>
    <r>
      <rPr>
        <sz val="11"/>
        <color rgb="FF000000"/>
        <rFont val="Calibri"/>
      </rPr>
      <t xml:space="preserve">  **Turn off "Apps" under "Automatic Downloads" in the "iTunes &amp; App Store" section of the Settings app on the iPhone and iPad.</t>
    </r>
    <r>
      <rPr>
        <sz val="11"/>
        <color rgb="FF000000"/>
        <rFont val="Calibri"/>
      </rPr>
      <t xml:space="preserve">
</t>
    </r>
    <r>
      <rPr>
        <sz val="11"/>
        <color rgb="FF000000"/>
        <rFont val="Calibri"/>
      </rPr>
      <t xml:space="preserve">  **Secure use of Calendar Alarm.</t>
    </r>
    <r>
      <rPr>
        <sz val="11"/>
        <color rgb="FF000000"/>
        <rFont val="Calibri"/>
      </rPr>
      <t xml:space="preserve">
</t>
    </r>
    <r>
      <rPr>
        <sz val="11"/>
        <color rgb="FF000000"/>
        <rFont val="Calibri"/>
      </rPr>
      <t xml:space="preserve">  **Do not configure a DOD network (work) VPN profile on any third-party unmanaged VPN app. </t>
    </r>
    <r>
      <rPr>
        <sz val="11"/>
        <color rgb="FF000000"/>
        <rFont val="Calibri"/>
      </rPr>
      <t xml:space="preserve">
</t>
    </r>
    <r>
      <rPr>
        <sz val="11"/>
        <color rgb="FF000000"/>
        <rFont val="Calibri"/>
      </rPr>
      <t xml:space="preserve">  **Disable iPhone and iPad radios using controls under "Settings" instead of "Control Center".</t>
    </r>
    <r>
      <rPr>
        <sz val="11"/>
        <color rgb="FF000000"/>
        <rFont val="Calibri"/>
      </rPr>
      <t xml:space="preserve">
</t>
    </r>
    <r>
      <rPr>
        <sz val="11"/>
        <color rgb="FF000000"/>
        <rFont val="Calibri"/>
      </rPr>
      <t>- AO guidance on acceptable use and restrictions, if any, on downloading and installing personal apps and data (music, photos, etc.).</t>
    </r>
  </si>
  <si>
    <r>
      <rPr>
        <sz val="11"/>
        <color rgb="FF000000"/>
        <rFont val="Calibri"/>
      </rPr>
      <t>The security posture on iOS devices requires the device user to configure several required policy rules on their device. User-Based Enforcement (UBE) is required for these controls. In addition, if the authorizing official (AO) has approved users' full access to the Apple App Store, users must receive training on risks. If a user is not aware of their responsibilities and does not comply with UBE requirements, the security posture of the iOS mobile device and DOD sensitive data may become compromised.</t>
    </r>
    <r>
      <rPr>
        <sz val="11"/>
        <color rgb="FF000000"/>
        <rFont val="Calibri"/>
      </rPr>
      <t xml:space="preserve">
</t>
    </r>
    <r>
      <rPr>
        <sz val="11"/>
        <color rgb="FF000000"/>
        <rFont val="Calibri"/>
      </rPr>
      <t>SFRID: NA</t>
    </r>
  </si>
  <si>
    <r>
      <rPr>
        <sz val="11"/>
        <color rgb="FF000000"/>
        <rFont val="Calibri"/>
      </rPr>
      <t>Review a sample of site User Agreements for iOS device users or similar training records and training course content. Verify iPhone and iPad users have completed required training.</t>
    </r>
    <r>
      <rPr>
        <sz val="11"/>
        <color rgb="FF000000"/>
        <rFont val="Calibri"/>
      </rPr>
      <t xml:space="preserve">
</t>
    </r>
    <r>
      <rPr>
        <sz val="11"/>
        <color rgb="FF000000"/>
        <rFont val="Calibri"/>
      </rPr>
      <t>If any iPhone/iPad user has not completed required training, this is a finding.</t>
    </r>
  </si>
  <si>
    <t>V-268042</t>
  </si>
  <si>
    <r>
      <rPr>
        <sz val="11"/>
        <rFont val="Calibri"/>
      </rPr>
      <t>A managed photo app must be used to take and store work-related photos.</t>
    </r>
  </si>
  <si>
    <r>
      <rPr>
        <sz val="11"/>
        <color rgb="FF000000"/>
        <rFont val="Calibri"/>
      </rPr>
      <t>Install a managed photos app to take and manage work-related photos.</t>
    </r>
  </si>
  <si>
    <r>
      <rPr>
        <sz val="11"/>
        <color rgb="FF000000"/>
        <rFont val="Calibri"/>
      </rPr>
      <t>The iOS Photos app is unmanaged and may sync photos with a device or user's personal iCloud account. Therefore, work-related photos must not be taken via the iOS camera app or stored in the Photos app. A managed photo app must be used to take and manage work-related photos.</t>
    </r>
    <r>
      <rPr>
        <sz val="11"/>
        <color rgb="FF000000"/>
        <rFont val="Calibri"/>
      </rPr>
      <t xml:space="preserve">
</t>
    </r>
    <r>
      <rPr>
        <sz val="11"/>
        <color rgb="FF000000"/>
        <rFont val="Calibri"/>
      </rPr>
      <t>SFRID: NA</t>
    </r>
  </si>
  <si>
    <r>
      <rPr>
        <sz val="11"/>
        <color rgb="FF000000"/>
        <rFont val="Calibri"/>
      </rPr>
      <t>Review configuration settings to confirm a managed photos app is installed on the iOS device.</t>
    </r>
    <r>
      <rPr>
        <sz val="11"/>
        <color rgb="FF000000"/>
        <rFont val="Calibri"/>
      </rPr>
      <t xml:space="preserve">
</t>
    </r>
    <r>
      <rPr>
        <sz val="11"/>
        <color rgb="FF000000"/>
        <rFont val="Calibri"/>
      </rPr>
      <t>This check procedure is performed on the iPhone and iPad.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DOD Configuration Profile from the Apple iOS/iPadOS management tool.</t>
    </r>
    <r>
      <rPr>
        <sz val="11"/>
        <color rgb="FF000000"/>
        <rFont val="Calibri"/>
      </rPr>
      <t xml:space="preserve">
</t>
    </r>
    <r>
      <rPr>
        <sz val="11"/>
        <color rgb="FF000000"/>
        <rFont val="Calibri"/>
      </rPr>
      <t>5. Tap "Apps".</t>
    </r>
    <r>
      <rPr>
        <sz val="11"/>
        <color rgb="FF000000"/>
        <rFont val="Calibri"/>
      </rPr>
      <t xml:space="preserve">
</t>
    </r>
    <r>
      <rPr>
        <sz val="11"/>
        <color rgb="FF000000"/>
        <rFont val="Calibri"/>
      </rPr>
      <t>6. Verify a photo capture and management app is listed.</t>
    </r>
    <r>
      <rPr>
        <sz val="11"/>
        <color rgb="FF000000"/>
        <rFont val="Calibri"/>
      </rPr>
      <t xml:space="preserve">
</t>
    </r>
    <r>
      <rPr>
        <sz val="11"/>
        <color rgb="FF000000"/>
        <rFont val="Calibri"/>
      </rPr>
      <t>If a managed photo capture and management app is not installed on the iPhone and iPad, this is a finding.</t>
    </r>
  </si>
  <si>
    <t>V-268044</t>
  </si>
  <si>
    <r>
      <rPr>
        <sz val="11"/>
        <rFont val="Calibri"/>
      </rPr>
      <t>Apple iOS/iPadOS 18 must implement the management setting: enable USB Restricted Mode.</t>
    </r>
  </si>
  <si>
    <r>
      <rPr>
        <sz val="11"/>
        <color rgb="FF000000"/>
        <rFont val="Calibri"/>
      </rPr>
      <t>Install a configuration profile to configure "Allow USB Restricted Mode" to "True" in the management tool. This a supervised-only control.</t>
    </r>
    <r>
      <rPr>
        <sz val="11"/>
        <color rgb="FF000000"/>
        <rFont val="Calibri"/>
      </rPr>
      <t xml:space="preserve">
</t>
    </r>
    <r>
      <rPr>
        <sz val="11"/>
        <color rgb="FF000000"/>
        <rFont val="Calibri"/>
      </rPr>
      <t>Note: The default configuration setting for "allow USB Restricted Mode" is "True" in most MDM products. This is the required setting. When set correctly, nothing will be listed in the Restrictions profile, and the user will be able to toggle USB accessories on/off.</t>
    </r>
    <r>
      <rPr>
        <sz val="11"/>
        <color rgb="FF000000"/>
        <rFont val="Calibri"/>
      </rPr>
      <t xml:space="preserve">
</t>
    </r>
    <r>
      <rPr>
        <sz val="11"/>
        <color rgb="FF000000"/>
        <rFont val="Calibri"/>
      </rPr>
      <t>Note: This control is called "Allow USB accessories while device is locked" in Apple Configurator, and the control logic is opposite to what is listed here. Ensure the MDM policy rule is set correctly (to disable USB accessory connections when the device is locked).</t>
    </r>
  </si>
  <si>
    <r>
      <rPr>
        <sz val="11"/>
        <color rgb="FF000000"/>
        <rFont val="Calibri"/>
      </rPr>
      <t>The USB port on an iOS device can be used to access data on the device. The required settings ensure the Apple device password is entered before a previously trusted USB accessory can connect to the device.</t>
    </r>
    <r>
      <rPr>
        <sz val="11"/>
        <color rgb="FF000000"/>
        <rFont val="Calibri"/>
      </rPr>
      <t xml:space="preserve">
</t>
    </r>
    <r>
      <rPr>
        <sz val="11"/>
        <color rgb="FF000000"/>
        <rFont val="Calibri"/>
      </rPr>
      <t>SFRID: FMT_SMF.1.1 #47</t>
    </r>
  </si>
  <si>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USB Restricted Mode" is enabled.</t>
    </r>
    <r>
      <rPr>
        <sz val="11"/>
        <color rgb="FF000000"/>
        <rFont val="Calibri"/>
      </rPr>
      <t xml:space="preserve">
</t>
    </r>
    <r>
      <rPr>
        <sz val="11"/>
        <color rgb="FF000000"/>
        <rFont val="Calibri"/>
      </rPr>
      <t xml:space="preserve">This check procedure is performed on both the device management tool and the iPhone and iPad device. </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 management tool, verify "Allow USB Restricted Mode" is checked (set to "True").</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there is no listing for "USB Accessories while locked allowed".</t>
    </r>
    <r>
      <rPr>
        <sz val="11"/>
        <color rgb="FF000000"/>
        <rFont val="Calibri"/>
      </rPr>
      <t xml:space="preserve">
</t>
    </r>
    <r>
      <rPr>
        <sz val="11"/>
        <color rgb="FF000000"/>
        <rFont val="Calibri"/>
      </rPr>
      <t>If "Allow USB Restricted Mode" is not enabled in the management tool and there is a restriction listed in the profile on the Apple device, this is a finding.</t>
    </r>
    <r>
      <rPr>
        <sz val="11"/>
        <color rgb="FF000000"/>
        <rFont val="Calibri"/>
      </rPr>
      <t xml:space="preserve">
</t>
    </r>
    <r>
      <rPr>
        <sz val="11"/>
        <color rgb="FF000000"/>
        <rFont val="Calibri"/>
      </rPr>
      <t>Note: The default configuration setting for "allow USB Restricted Mode" is "True" in most MDM products. This is the required setting. When set correctly, nothing will be listed in the Restrictions profile, and the user will be able to toggle USB accessories on/off.</t>
    </r>
    <r>
      <rPr>
        <sz val="11"/>
        <color rgb="FF000000"/>
        <rFont val="Calibri"/>
      </rPr>
      <t xml:space="preserve">
</t>
    </r>
    <r>
      <rPr>
        <sz val="11"/>
        <color rgb="FF000000"/>
        <rFont val="Calibri"/>
      </rPr>
      <t>Note: "Allow USB Restricted Mode" may be called "Allow USB accessories while device is locked" in some MDM consoles. The required logic is to disable USB accessory connections when the device is locked.</t>
    </r>
  </si>
  <si>
    <t>V-268045</t>
  </si>
  <si>
    <r>
      <rPr>
        <sz val="11"/>
        <rFont val="Calibri"/>
      </rPr>
      <t>Apple iOS/iPadOS 18 must not allow managed apps to write contacts to unmanaged contacts accounts.</t>
    </r>
  </si>
  <si>
    <r>
      <rPr>
        <sz val="11"/>
        <color rgb="FF000000"/>
        <rFont val="Calibri"/>
      </rPr>
      <t>Install a configuration profile to prevent managed apps from writing contacts to unmanaged contacts accounts.</t>
    </r>
  </si>
  <si>
    <r>
      <rPr>
        <sz val="11"/>
        <color rgb="FF000000"/>
        <rFont val="Calibri"/>
      </rPr>
      <t>Managed apps have been approved for the handling of DOD sensitive information. Unmanaged apps are provided for productivity and morale purposes but are not approved to handle DOD sensitive information. Examples of unmanaged apps include those for news services, travel guides, maps, and social networking. If a document were to be viewed in a managed app and the user had the ability to open this same document in an unmanaged app, this could lead to the compromise of sensitive DOD data. In some cases, the unmanaged apps are connected to cloud backup or social networks that would permit dissemination of DOD sensitive information to unauthorized individuals. Not allowing data to be opened within unmanaged apps mitigates the risk of compromising sensitive data.</t>
    </r>
    <r>
      <rPr>
        <sz val="11"/>
        <color rgb="FF000000"/>
        <rFont val="Calibri"/>
      </rPr>
      <t xml:space="preserve">
</t>
    </r>
    <r>
      <rPr>
        <sz val="11"/>
        <color rgb="FF000000"/>
        <rFont val="Calibri"/>
      </rPr>
      <t>SFRID: FMT_SMF.1.1 #42, FDP_ACF_EXT.1.2</t>
    </r>
  </si>
  <si>
    <r>
      <rPr>
        <sz val="11"/>
        <color rgb="FF000000"/>
        <rFont val="Calibri"/>
      </rPr>
      <t>Review configuration settings to confirm "Allow managed apps to write contacts to unmanaged contacts accounts" is disabled.</t>
    </r>
    <r>
      <rPr>
        <sz val="11"/>
        <color rgb="FF000000"/>
        <rFont val="Calibri"/>
      </rPr>
      <t xml:space="preserve">
</t>
    </r>
    <r>
      <rPr>
        <sz val="11"/>
        <color rgb="FF000000"/>
        <rFont val="Calibri"/>
      </rPr>
      <t>This check procedure is performed on both the Apple iOS/iPadOS management tool and the Apple iOS/iPadOS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managed apps to write contacts to unmanaged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managed apps to write contacts to unmanaged contacts accounts" is not listed.</t>
    </r>
    <r>
      <rPr>
        <sz val="11"/>
        <color rgb="FF000000"/>
        <rFont val="Calibri"/>
      </rPr>
      <t xml:space="preserve">
</t>
    </r>
    <r>
      <rPr>
        <sz val="11"/>
        <color rgb="FF000000"/>
        <rFont val="Calibri"/>
      </rPr>
      <t>If "Allow managed apps to write contacts to unmanaged contacts accounts" is checked in the iOS/iPadOS management tool or the restrictions policy on the iPhone and iPad lists "Allow managed apps to write contacts to unmanaged contacts accounts", this is a finding.</t>
    </r>
  </si>
  <si>
    <t>V-268046</t>
  </si>
  <si>
    <r>
      <rPr>
        <sz val="11"/>
        <rFont val="Calibri"/>
      </rPr>
      <t>Apple iOS/iPadOS 18 must not allow unmanaged apps to read contacts from managed contacts accounts.</t>
    </r>
  </si>
  <si>
    <r>
      <rPr>
        <sz val="11"/>
        <color rgb="FF000000"/>
        <rFont val="Calibri"/>
      </rPr>
      <t>Install a configuration profile to prevent unmanaged apps from reading contacts from managed contacts accounts.</t>
    </r>
  </si>
  <si>
    <r>
      <rPr>
        <sz val="11"/>
        <color rgb="FF000000"/>
        <rFont val="Calibri"/>
      </rPr>
      <t>Review configuration settings to confirm "Allow unmanaged apps to read contacts from managed contacts accounts" is disabled.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unmanaged apps to read contacts from managed contacts accounts"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iOS/iPadOS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unmanaged apps to read contacts from managed contacts accounts" is not listed.</t>
    </r>
    <r>
      <rPr>
        <sz val="11"/>
        <color rgb="FF000000"/>
        <rFont val="Calibri"/>
      </rPr>
      <t xml:space="preserve">
</t>
    </r>
    <r>
      <rPr>
        <sz val="11"/>
        <color rgb="FF000000"/>
        <rFont val="Calibri"/>
      </rPr>
      <t>If "Allow unmanaged apps to read contacts from managed contacts accounts" is checked in the iOS/iPadOS management tool or the restrictions policy on the iPhone and iPad lists "Allow unmanaged apps to read contacts from managed contacts accounts", this is a finding.</t>
    </r>
  </si>
  <si>
    <t>V-268047</t>
  </si>
  <si>
    <r>
      <rPr>
        <sz val="11"/>
        <rFont val="Calibri"/>
      </rPr>
      <t>Apple iOS/iPadOS 18 must implement the management setting: disable AirDrop.</t>
    </r>
  </si>
  <si>
    <r>
      <rPr>
        <sz val="11"/>
        <color rgb="FF000000"/>
        <rFont val="Calibri"/>
      </rPr>
      <t xml:space="preserve">AirDrop is a way to send contact information or photos to other users with this same feature enabled. This feature enables a possible attack vector for adversaries to exploit. Once the attacker has gained access to the information broadcast by this feature, the attacker may distribute this sensitive information very quickly and without DOD's control or awareness. By disabling this feature, the risk of mass data exfiltration will be mitigated. </t>
    </r>
    <r>
      <rPr>
        <sz val="11"/>
        <color rgb="FF000000"/>
        <rFont val="Calibri"/>
      </rPr>
      <t xml:space="preserve">
</t>
    </r>
    <r>
      <rPr>
        <sz val="11"/>
        <color rgb="FF000000"/>
        <rFont val="Calibri"/>
      </rPr>
      <t>Note: If the site uses Apple's optional Automatic Device Enrollment, this control is available as a supervised MDM control.</t>
    </r>
    <r>
      <rPr>
        <sz val="11"/>
        <color rgb="FF000000"/>
        <rFont val="Calibri"/>
      </rPr>
      <t xml:space="preserve">
</t>
    </r>
    <r>
      <rPr>
        <sz val="11"/>
        <color rgb="FF000000"/>
        <rFont val="Calibri"/>
      </rPr>
      <t>SFRID: FMT_SMF.1.1 #47</t>
    </r>
  </si>
  <si>
    <t>V-268048</t>
  </si>
  <si>
    <r>
      <rPr>
        <sz val="11"/>
        <rFont val="Calibri"/>
      </rPr>
      <t>Apple iOS/iPadOS 18 must implement the management setting: disable paired Apple Watch.</t>
    </r>
  </si>
  <si>
    <r>
      <rPr>
        <sz val="11"/>
        <color rgb="FF000000"/>
        <rFont val="Calibri"/>
      </rPr>
      <t>Install a configuration profile to disable the Apple Watch control in the management tool. This a supervised-only control.</t>
    </r>
  </si>
  <si>
    <r>
      <rPr>
        <sz val="11"/>
        <color rgb="FF000000"/>
        <rFont val="Calibri"/>
      </rPr>
      <t>Sensitive DOD information could be exposed if an unauthorized Apple Watch is paired to a DOD iPhone.</t>
    </r>
    <r>
      <rPr>
        <sz val="11"/>
        <color rgb="FF000000"/>
        <rFont val="Calibri"/>
      </rPr>
      <t xml:space="preserve">
</t>
    </r>
    <r>
      <rPr>
        <sz val="11"/>
        <color rgb="FF000000"/>
        <rFont val="Calibri"/>
      </rPr>
      <t>SFRID: FMT_SMF.1.1 #47</t>
    </r>
  </si>
  <si>
    <r>
      <rPr>
        <sz val="11"/>
        <color rgb="FF000000"/>
        <rFont val="Calibri"/>
      </rPr>
      <t>Review configuration settings to confirm "Allow Paired Watch" is disabled.</t>
    </r>
    <r>
      <rPr>
        <sz val="11"/>
        <color rgb="FF000000"/>
        <rFont val="Calibri"/>
      </rPr>
      <t xml:space="preserve">
</t>
    </r>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Paired Watch" is unchecked.</t>
    </r>
    <r>
      <rPr>
        <sz val="11"/>
        <color rgb="FF000000"/>
        <rFont val="Calibri"/>
      </rPr>
      <t xml:space="preserve">
</t>
    </r>
    <r>
      <rPr>
        <sz val="11"/>
        <color rgb="FF000000"/>
        <rFont val="Calibri"/>
      </rPr>
      <t>On the iPhone: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"Paired Apple Watch not allowed" is listed.</t>
    </r>
    <r>
      <rPr>
        <sz val="11"/>
        <color rgb="FF000000"/>
        <rFont val="Calibri"/>
      </rPr>
      <t xml:space="preserve">
</t>
    </r>
    <r>
      <rPr>
        <sz val="11"/>
        <color rgb="FF000000"/>
        <rFont val="Calibri"/>
      </rPr>
      <t>If "Paired Apple Watch not allowed" is not listed both in the management tool and on the Apple device, this is a finding.</t>
    </r>
  </si>
  <si>
    <t>V-268049</t>
  </si>
  <si>
    <r>
      <rPr>
        <sz val="11"/>
        <rFont val="Calibri"/>
      </rPr>
      <t>Apple iOS/iPadOS 18 must implement the management setting: approved Apple Watches must be managed by an MDM.</t>
    </r>
  </si>
  <si>
    <r>
      <rPr>
        <sz val="11"/>
        <color rgb="FF000000"/>
        <rFont val="Calibri"/>
      </rPr>
      <t xml:space="preserve">If the AO has not approved the use of Apple Watch with DOD-owned iPhones, this requirement is not applicable. </t>
    </r>
    <r>
      <rPr>
        <sz val="11"/>
        <color rgb="FF000000"/>
        <rFont val="Calibri"/>
      </rPr>
      <t xml:space="preserve">
</t>
    </r>
    <r>
      <rPr>
        <sz val="11"/>
        <color rgb="FF000000"/>
        <rFont val="Calibri"/>
      </rPr>
      <t>If the AO has approved the use of Apple Watch with DOD-owned iPhones, enroll the Apple Watch in MDM management.</t>
    </r>
    <r>
      <rPr>
        <sz val="11"/>
        <color rgb="FF000000"/>
        <rFont val="Calibri"/>
      </rPr>
      <t xml:space="preserve">
</t>
    </r>
    <r>
      <rPr>
        <sz val="11"/>
        <color rgb="FF000000"/>
        <rFont val="Calibri"/>
      </rPr>
      <t>Note: The iPhone paired to the Apple Watch must be supervised for the MDM to manage the Apple Watch.</t>
    </r>
  </si>
  <si>
    <r>
      <rPr>
        <sz val="11"/>
        <color rgb="FF000000"/>
        <rFont val="Calibri"/>
      </rPr>
      <t>Authorizing official (AO) approval is required before an Apple Watch (DOD-owned or personally owned) can be paired with a DOD-owned iPhone to ensure the AO has evaluated the risk in having sensitive DOD data transferred to and stored on an Apple Watch in their operational environment.</t>
    </r>
    <r>
      <rPr>
        <sz val="11"/>
        <color rgb="FF000000"/>
        <rFont val="Calibri"/>
      </rPr>
      <t xml:space="preserve">
</t>
    </r>
    <r>
      <rPr>
        <sz val="11"/>
        <color rgb="FF000000"/>
        <rFont val="Calibri"/>
      </rPr>
      <t>SFRID: FMT_SMF.1.1 #47</t>
    </r>
  </si>
  <si>
    <r>
      <rPr>
        <sz val="11"/>
        <color rgb="FF000000"/>
        <rFont val="Calibri"/>
      </rPr>
      <t>Determine if the site AO has approved the use of Apple Watch with DOD-owned iPhones. Look for a document showing approval. If not approved, this requirement is not applicable.</t>
    </r>
    <r>
      <rPr>
        <sz val="11"/>
        <color rgb="FF000000"/>
        <rFont val="Calibri"/>
      </rPr>
      <t xml:space="preserve">
</t>
    </r>
    <r>
      <rPr>
        <sz val="11"/>
        <color rgb="FF000000"/>
        <rFont val="Calibri"/>
      </rPr>
      <t>If approved, verify on the MDM server that the Apple Watch is being managed by the MDM. Have the MDM system administrator show that the Apple Watch is being managed by the MDM.</t>
    </r>
    <r>
      <rPr>
        <sz val="11"/>
        <color rgb="FF000000"/>
        <rFont val="Calibri"/>
      </rPr>
      <t xml:space="preserve">
</t>
    </r>
    <r>
      <rPr>
        <sz val="11"/>
        <color rgb="FF000000"/>
        <rFont val="Calibri"/>
      </rPr>
      <t>If the AO has approved pairing an Apple Watch with a DOD-owned iPhone and the Apple Watch is not being managed by the site MDM server, this is a finding.</t>
    </r>
    <r>
      <rPr>
        <sz val="11"/>
        <color rgb="FF000000"/>
        <rFont val="Calibri"/>
      </rPr>
      <t xml:space="preserve">
</t>
    </r>
    <r>
      <rPr>
        <sz val="11"/>
        <color rgb="FF000000"/>
        <rFont val="Calibri"/>
      </rPr>
      <t>Note: The iPhone paired to the Apple Watch must be supervised for the MDM to manage the Apple Watch.</t>
    </r>
  </si>
  <si>
    <t>V-268050</t>
  </si>
  <si>
    <r>
      <rPr>
        <sz val="11"/>
        <rFont val="Calibri"/>
      </rPr>
      <t xml:space="preserve">Apple iOS/iPadOS 18 must disable </t>
    </r>
    <r>
      <rPr>
        <sz val="11"/>
        <color rgb="FF000000"/>
        <rFont val="Calibri"/>
      </rPr>
      <t>"</t>
    </r>
    <r>
      <rPr>
        <b/>
        <sz val="11"/>
        <color rgb="FF000000"/>
        <rFont val="Calibri"/>
      </rPr>
      <t>Password AutoFill</t>
    </r>
    <r>
      <rPr>
        <sz val="11"/>
        <color rgb="FF000000"/>
        <rFont val="Calibri"/>
      </rPr>
      <t>"</t>
    </r>
    <r>
      <rPr>
        <sz val="11"/>
        <color rgb="FF000000"/>
        <rFont val="Calibri"/>
      </rPr>
      <t xml:space="preserve"> in browsers and applications.</t>
    </r>
  </si>
  <si>
    <r>
      <rPr>
        <sz val="11"/>
        <color rgb="FF000000"/>
        <rFont val="Calibri"/>
      </rPr>
      <t>Install a configuration profile to disable allow Password AutoFill in the management tool. This a supervised-only control.</t>
    </r>
  </si>
  <si>
    <r>
      <rPr>
        <sz val="11"/>
        <color rgb="FF000000"/>
        <rFont val="Calibri"/>
      </rPr>
      <t>The AutoFill functionality in browsers and applications allows the user to complete a form that contains sensitive information, such as PII, without previous knowledge of the information. By allowing the use of the AutoFill functionality, an adversary who learns a user's iPhone and iPad passcode,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SFRID: FMT_SMF.1.1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</si>
  <si>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"Password AutoFill is not allowed" is disabled.</t>
    </r>
    <r>
      <rPr>
        <sz val="11"/>
        <color rgb="FF000000"/>
        <rFont val="Calibri"/>
      </rPr>
      <t xml:space="preserve">
</t>
    </r>
    <r>
      <rPr>
        <sz val="11"/>
        <color rgb="FF000000"/>
        <rFont val="Calibri"/>
      </rPr>
      <t>This check procedure is performed on both the iOS/iPadOS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"Password AutoFill is not allowed" is unchecked.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AutoFill is not allowed" is listed.</t>
    </r>
    <r>
      <rPr>
        <sz val="11"/>
        <color rgb="FF000000"/>
        <rFont val="Calibri"/>
      </rPr>
      <t xml:space="preserve">
</t>
    </r>
    <r>
      <rPr>
        <sz val="11"/>
        <color rgb="FF000000"/>
        <rFont val="Calibri"/>
      </rPr>
      <t>If "Password AutoFill is not allowed" is not enabled in the iOS/iPadOS management tool and on the Apple device, this is a finding.</t>
    </r>
  </si>
  <si>
    <t>V-268051</t>
  </si>
  <si>
    <r>
      <rPr>
        <sz val="11"/>
        <rFont val="Calibri"/>
      </rPr>
      <t xml:space="preserve">Apple iOS/iPadOS 18 must disable </t>
    </r>
    <r>
      <rPr>
        <sz val="11"/>
        <color rgb="FF000000"/>
        <rFont val="Calibri"/>
      </rPr>
      <t>"</t>
    </r>
    <r>
      <rPr>
        <b/>
        <sz val="11"/>
        <color rgb="FF000000"/>
        <rFont val="Calibri"/>
      </rPr>
      <t>Allow setting up new nearby devices</t>
    </r>
    <r>
      <rPr>
        <sz val="11"/>
        <color rgb="FF000000"/>
        <rFont val="Calibri"/>
      </rPr>
      <t>"</t>
    </r>
    <r>
      <rPr>
        <sz val="11"/>
        <color rgb="FF000000"/>
        <rFont val="Calibri"/>
      </rPr>
      <t>.</t>
    </r>
  </si>
  <si>
    <r>
      <rPr>
        <sz val="11"/>
        <color rgb="FF000000"/>
        <rFont val="Calibri"/>
      </rPr>
      <t>Install a configuration profile to disable allow setting up new nearby devices in the management tool. This a supervised-only control.</t>
    </r>
  </si>
  <si>
    <r>
      <rPr>
        <sz val="11"/>
        <color rgb="FF000000"/>
        <rFont val="Calibri"/>
      </rPr>
      <t>This control allows Apple device users to request passwords from nearby devices. This could lead to a compromise of the device password with an unauthorized person or device. DOD Apple device passwords must not be shared.</t>
    </r>
    <r>
      <rPr>
        <sz val="11"/>
        <color rgb="FF000000"/>
        <rFont val="Calibri"/>
      </rPr>
      <t xml:space="preserve">
</t>
    </r>
    <r>
      <rPr>
        <sz val="11"/>
        <color rgb="FF000000"/>
        <rFont val="Calibri"/>
      </rPr>
      <t>SFRID: FMT_SMF.1.1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</si>
  <si>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setting up new nearby devices" is disabled.</t>
    </r>
    <r>
      <rPr>
        <sz val="11"/>
        <color rgb="FF000000"/>
        <rFont val="Calibri"/>
      </rPr>
      <t xml:space="preserve">
</t>
    </r>
    <r>
      <rPr>
        <sz val="11"/>
        <color rgb="FF000000"/>
        <rFont val="Calibri"/>
      </rPr>
      <t>This check procedure is performed on both the iOS/iPadOS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"Proximity setup to a new device is not allowed" is unchecked.</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"Proximity setup to a new device is not allowed" is not listed.</t>
    </r>
    <r>
      <rPr>
        <sz val="11"/>
        <color rgb="FF000000"/>
        <rFont val="Calibri"/>
      </rPr>
      <t xml:space="preserve">
</t>
    </r>
    <r>
      <rPr>
        <sz val="11"/>
        <color rgb="FF000000"/>
        <rFont val="Calibri"/>
      </rPr>
      <t>If "Proximity setup to a new device is not allowed" is disabled in the iOS/iPadOS management tool and on the Apple device, this is a finding.</t>
    </r>
  </si>
  <si>
    <t>V-268052</t>
  </si>
  <si>
    <r>
      <rPr>
        <sz val="11"/>
        <rFont val="Calibri"/>
      </rPr>
      <t>Apple iOS/iPadOS 18 must disable password proximity requests.</t>
    </r>
  </si>
  <si>
    <r>
      <rPr>
        <sz val="11"/>
        <color rgb="FF000000"/>
        <rFont val="Calibri"/>
      </rPr>
      <t>Install a configuration profile to disable "allow password proximity requests" in the management tool. This a supervised-only control.</t>
    </r>
  </si>
  <si>
    <r>
      <rPr>
        <sz val="11"/>
        <color rgb="FF000000"/>
        <rFont val="Calibri"/>
      </rPr>
      <t>This control allows one Apple device to be notified to share its password with a nearby device. This could lead to a compromise of the device password with an unauthorized person or device. DOD Apple device passwords must not be shared.</t>
    </r>
    <r>
      <rPr>
        <sz val="11"/>
        <color rgb="FF000000"/>
        <rFont val="Calibri"/>
      </rPr>
      <t xml:space="preserve">
</t>
    </r>
    <r>
      <rPr>
        <sz val="11"/>
        <color rgb="FF000000"/>
        <rFont val="Calibri"/>
      </rPr>
      <t>SFRID: FMT_SMF.1.1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</si>
  <si>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Password Proximity Requests"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Password Proximity Requests"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"Proximity password requests not allowed" is listed.</t>
    </r>
    <r>
      <rPr>
        <sz val="11"/>
        <color rgb="FF000000"/>
        <rFont val="Calibri"/>
      </rPr>
      <t xml:space="preserve">
</t>
    </r>
    <r>
      <rPr>
        <sz val="11"/>
        <color rgb="FF000000"/>
        <rFont val="Calibri"/>
      </rPr>
      <t>If "Proximity password requests not allowed" is not listed in the management tool and on the Apple device, this is a finding.</t>
    </r>
  </si>
  <si>
    <t>V-268053</t>
  </si>
  <si>
    <r>
      <rPr>
        <sz val="11"/>
        <rFont val="Calibri"/>
      </rPr>
      <t>Apple iOS/iPadOS 18 must disable password sharing.</t>
    </r>
  </si>
  <si>
    <r>
      <rPr>
        <sz val="11"/>
        <color rgb="FF000000"/>
        <rFont val="Calibri"/>
      </rPr>
      <t>Install a configuration profile to disable allow password proximity sharing in the management tool. This a supervised-only control.</t>
    </r>
  </si>
  <si>
    <r>
      <rPr>
        <sz val="11"/>
        <color rgb="FF000000"/>
        <rFont val="Calibri"/>
      </rPr>
      <t>This control allows sharing passwords between Apple devices using AirDrop. This could lead to a compromise of the device password with an unauthorized person or device. DOD Apple device passwords must not be shared.</t>
    </r>
    <r>
      <rPr>
        <sz val="11"/>
        <color rgb="FF000000"/>
        <rFont val="Calibri"/>
      </rPr>
      <t xml:space="preserve">
</t>
    </r>
    <r>
      <rPr>
        <sz val="11"/>
        <color rgb="FF000000"/>
        <rFont val="Calibri"/>
      </rPr>
      <t>SFRID: FMT_SMF.1.1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</si>
  <si>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"Password Sharing is not allowed" is enabled.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iOS/iPadOS management tool, verify "Password Sharing is not allowed" is 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"Password Sharing is not allowed" is listed.</t>
    </r>
    <r>
      <rPr>
        <sz val="11"/>
        <color rgb="FF000000"/>
        <rFont val="Calibri"/>
      </rPr>
      <t xml:space="preserve">
</t>
    </r>
    <r>
      <rPr>
        <sz val="11"/>
        <color rgb="FF000000"/>
        <rFont val="Calibri"/>
      </rPr>
      <t>If "Password Sharing is not allowed" is not enabled in the management tool and on the Apple device, this is a finding.</t>
    </r>
  </si>
  <si>
    <t>V-268054</t>
  </si>
  <si>
    <r>
      <rPr>
        <sz val="11"/>
        <rFont val="Calibri"/>
      </rPr>
      <t xml:space="preserve">Apple iOS/iPadOS 18 must disable </t>
    </r>
    <r>
      <rPr>
        <sz val="11"/>
        <color rgb="FF000000"/>
        <rFont val="Calibri"/>
      </rPr>
      <t>"</t>
    </r>
    <r>
      <rPr>
        <b/>
        <sz val="11"/>
        <color rgb="FF000000"/>
        <rFont val="Calibri"/>
      </rPr>
      <t>Find My Friends</t>
    </r>
    <r>
      <rPr>
        <sz val="11"/>
        <color rgb="FF000000"/>
        <rFont val="Calibri"/>
      </rPr>
      <t>"</t>
    </r>
    <r>
      <rPr>
        <sz val="11"/>
        <color rgb="FF000000"/>
        <rFont val="Calibri"/>
      </rPr>
      <t xml:space="preserve"> in the </t>
    </r>
    <r>
      <rPr>
        <sz val="11"/>
        <color rgb="FF000000"/>
        <rFont val="Calibri"/>
      </rPr>
      <t>"</t>
    </r>
    <r>
      <rPr>
        <b/>
        <sz val="11"/>
        <color rgb="FF000000"/>
        <rFont val="Calibri"/>
      </rPr>
      <t>Find My</t>
    </r>
    <r>
      <rPr>
        <sz val="11"/>
        <color rgb="FF000000"/>
        <rFont val="Calibri"/>
      </rPr>
      <t>"</t>
    </r>
    <r>
      <rPr>
        <sz val="11"/>
        <color rgb="FF000000"/>
        <rFont val="Calibri"/>
      </rPr>
      <t xml:space="preserve"> app.</t>
    </r>
  </si>
  <si>
    <r>
      <rPr>
        <sz val="11"/>
        <color rgb="FF000000"/>
        <rFont val="Calibri"/>
      </rPr>
      <t>Install a configuration profile to disable "Find My Friends" in the Find My app and "Allow modifying Find My Friends" in the management tool. This a supervised-only control.</t>
    </r>
  </si>
  <si>
    <r>
      <rPr>
        <sz val="11"/>
        <color rgb="FF000000"/>
        <rFont val="Calibri"/>
      </rPr>
      <t>This control does not share a DOD user's location but encourages location sharing between DOD mobile device users, which can lead to operational security (OPSEC) risks. Sharing the location of a DOD mobile device is a violation of AIOS-17-011700.</t>
    </r>
    <r>
      <rPr>
        <sz val="11"/>
        <color rgb="FF000000"/>
        <rFont val="Calibri"/>
      </rPr>
      <t xml:space="preserve">
</t>
    </r>
    <r>
      <rPr>
        <sz val="11"/>
        <color rgb="FF000000"/>
        <rFont val="Calibri"/>
      </rPr>
      <t>SFRID: FMT_SMF.1.1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</si>
  <si>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"Find My Friends"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Find My Friends" and "Allow modifying Find My Friends" are unchecked.</t>
    </r>
    <r>
      <rPr>
        <sz val="11"/>
        <color rgb="FF000000"/>
        <rFont val="Calibri"/>
      </rPr>
      <t xml:space="preserve">
</t>
    </r>
    <r>
      <rPr>
        <sz val="11"/>
        <color rgb="FF000000"/>
        <rFont val="Calibri"/>
      </rPr>
      <t>On the iPhone/iPad: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Find My Friends" is not listed and "Changing Find My Friends settings not allowed" is listed.</t>
    </r>
    <r>
      <rPr>
        <sz val="11"/>
        <color rgb="FF000000"/>
        <rFont val="Calibri"/>
      </rPr>
      <t xml:space="preserve">
</t>
    </r>
    <r>
      <rPr>
        <sz val="11"/>
        <color rgb="FF000000"/>
        <rFont val="Calibri"/>
      </rPr>
      <t>If "Allow Find My Friends" and "Allow modifying Find My Friends" are not disabled in the management tool and on the Apple device "Allow Find My Friends" is listed and "Changing Find My Friends settings not allowed" is not listed, this is a finding.</t>
    </r>
  </si>
  <si>
    <t>V-268055</t>
  </si>
  <si>
    <r>
      <rPr>
        <sz val="11"/>
        <rFont val="Calibri"/>
      </rPr>
      <t>The Apple iOS/iPadOS 18 must be supervised by the MDM.</t>
    </r>
  </si>
  <si>
    <r>
      <rPr>
        <sz val="11"/>
        <color rgb="FF000000"/>
        <rFont val="Calibri"/>
      </rPr>
      <t>Use one of the following methods to supervise iOS and iPadOS devices managed by the DOD mobile service provider.</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 Register all current and new iOS and iPadOS devices in the DOD mobile service provider's Automated Device Management/Apple Business Manager (ABM) account.</t>
    </r>
    <r>
      <rPr>
        <sz val="11"/>
        <color rgb="FF000000"/>
        <rFont val="Calibri"/>
      </rPr>
      <t xml:space="preserve">
</t>
    </r>
    <r>
      <rPr>
        <sz val="11"/>
        <color rgb="FF000000"/>
        <rFont val="Calibri"/>
      </rPr>
      <t>- Enable supervision of managed iOS/iPadOS devices in the MDM.</t>
    </r>
    <r>
      <rPr>
        <sz val="11"/>
        <color rgb="FF000000"/>
        <rFont val="Calibri"/>
      </rPr>
      <t xml:space="preserve">
</t>
    </r>
    <r>
      <rPr>
        <sz val="11"/>
        <color rgb="FF000000"/>
        <rFont val="Calibri"/>
      </rPr>
      <t xml:space="preserve">Method 2: </t>
    </r>
    <r>
      <rPr>
        <sz val="11"/>
        <color rgb="FF000000"/>
        <rFont val="Calibri"/>
      </rPr>
      <t xml:space="preserve">
</t>
    </r>
    <r>
      <rPr>
        <sz val="11"/>
        <color rgb="FF000000"/>
        <rFont val="Calibri"/>
      </rPr>
      <t>- Configure each iOS/iPadOS device using the Apple Configurator tool for Supervision.</t>
    </r>
    <r>
      <rPr>
        <sz val="11"/>
        <color rgb="FF000000"/>
        <rFont val="Calibri"/>
      </rPr>
      <t xml:space="preserve">
</t>
    </r>
    <r>
      <rPr>
        <sz val="11"/>
        <color rgb="FF000000"/>
        <rFont val="Calibri"/>
      </rPr>
      <t>- This method is usually only appropriate when MDM management of the DOD Apple device is not appropriate or an older device cannot be registered in ABM.</t>
    </r>
  </si>
  <si>
    <r>
      <rPr>
        <sz val="11"/>
        <color rgb="FF000000"/>
        <rFont val="Calibri"/>
      </rPr>
      <t>When an iOS/iPadOS is not supervised, the DOD mobile service provider cannot control when new iOS/iPadOS updates are installed on site-managed devices. Most updates should be installed immediately to mitigate new security vulnerabilities, while some sites need to test each update prior to installation to ensure critical missions are not adversely impacted by the update.</t>
    </r>
    <r>
      <rPr>
        <sz val="11"/>
        <color rgb="FF000000"/>
        <rFont val="Calibri"/>
      </rPr>
      <t xml:space="preserve">
</t>
    </r>
    <r>
      <rPr>
        <sz val="11"/>
        <color rgb="FF000000"/>
        <rFont val="Calibri"/>
      </rPr>
      <t>Several password and data protection controls can be implemented only when an Apple device is supervised.</t>
    </r>
    <r>
      <rPr>
        <sz val="11"/>
        <color rgb="FF000000"/>
        <rFont val="Calibri"/>
      </rPr>
      <t xml:space="preserve">
</t>
    </r>
    <r>
      <rPr>
        <sz val="11"/>
        <color rgb="FF000000"/>
        <rFont val="Calibri"/>
      </rPr>
      <t>SFRID: FMT_SMF.1.1 #47</t>
    </r>
  </si>
  <si>
    <r>
      <rPr>
        <sz val="11"/>
        <color rgb="FF000000"/>
        <rFont val="Calibri"/>
      </rPr>
      <t>Review configuration settings to confirm site-managed iOS/iPadOS devices are supervised.</t>
    </r>
    <r>
      <rPr>
        <sz val="11"/>
        <color rgb="FF000000"/>
        <rFont val="Calibri"/>
      </rPr>
      <t xml:space="preserve">
</t>
    </r>
    <r>
      <rPr>
        <sz val="11"/>
        <color rgb="FF000000"/>
        <rFont val="Calibri"/>
      </rPr>
      <t>This check procedure is performed on both the Apple iOS/iPadOS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 managed Apple devices are supervised (verification procedure will vary by MDM product).</t>
    </r>
    <r>
      <rPr>
        <sz val="11"/>
        <color rgb="FF000000"/>
        <rFont val="Calibri"/>
      </rPr>
      <t xml:space="preserve">
</t>
    </r>
    <r>
      <rPr>
        <sz val="11"/>
        <color rgb="FF000000"/>
        <rFont val="Calibri"/>
      </rPr>
      <t>Note: If the Apple device is not managed by an MDM and supervision is set up via Apple Configurator, this procedure is not applicable.</t>
    </r>
    <r>
      <rPr>
        <sz val="11"/>
        <color rgb="FF000000"/>
        <rFont val="Calibri"/>
      </rPr>
      <t xml:space="preserve">
</t>
    </r>
    <r>
      <rPr>
        <sz val="11"/>
        <color rgb="FF000000"/>
        <rFont val="Calibri"/>
      </rPr>
      <t>On the iPhone and iPad:</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 xml:space="preserve">2. Verify a message similar to the following appears on the screen: "This iPad is supervised by (name of site DOD mobile service provider)." </t>
    </r>
    <r>
      <rPr>
        <sz val="11"/>
        <color rgb="FF000000"/>
        <rFont val="Calibri"/>
      </rPr>
      <t xml:space="preserve">
</t>
    </r>
    <r>
      <rPr>
        <sz val="11"/>
        <color rgb="FF000000"/>
        <rFont val="Calibri"/>
      </rPr>
      <t>If site-managed iOS/iPadOS devices are not supervised, this is a finding.</t>
    </r>
  </si>
  <si>
    <t>V-268056</t>
  </si>
  <si>
    <r>
      <rPr>
        <sz val="11"/>
        <rFont val="Calibri"/>
      </rPr>
      <t xml:space="preserve">Apple iOS/iPadOS 18 must disable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if the authorizing official (AO) has not approved the use of DOD-approved USB storage drives with iOS/iPadOS devices.</t>
    </r>
  </si>
  <si>
    <r>
      <rPr>
        <sz val="11"/>
        <color rgb="FF000000"/>
        <rFont val="Calibri"/>
      </rPr>
      <t>If the AO has not approved the use of USB drives to load files to Apple devices, install a configuration profile to disable "Allow USB drive access in Files app".</t>
    </r>
  </si>
  <si>
    <r>
      <rPr>
        <sz val="11"/>
        <color rgb="FF000000"/>
        <rFont val="Calibri"/>
      </rPr>
      <t>Unauthorized use of USB storage drives could lead to the introduction of malware or unauthorized software into the DOD IT infrastructure and compromise of sensitive DOD information and systems.</t>
    </r>
    <r>
      <rPr>
        <sz val="11"/>
        <color rgb="FF000000"/>
        <rFont val="Calibri"/>
      </rPr>
      <t xml:space="preserve">
</t>
    </r>
    <r>
      <rPr>
        <sz val="11"/>
        <color rgb="FF000000"/>
        <rFont val="Calibri"/>
      </rPr>
      <t>SFRID: FMT_SMF.1.1 #47</t>
    </r>
  </si>
  <si>
    <r>
      <rPr>
        <sz val="11"/>
        <color rgb="FF000000"/>
        <rFont val="Calibri"/>
      </rPr>
      <t>This requirement is not applicable if the AO has approved the use of USB drives to load files to Apple devices. The approval must be in writing and include which USB storage devices are approved for use.</t>
    </r>
    <r>
      <rPr>
        <sz val="11"/>
        <color rgb="FF000000"/>
        <rFont val="Calibri"/>
      </rPr>
      <t xml:space="preserve">
</t>
    </r>
    <r>
      <rPr>
        <sz val="11"/>
        <color rgb="FF000000"/>
        <rFont val="Calibri"/>
      </rPr>
      <t>If the AO has not approved the use of USB drives to load files to Apple devices, use the following procedures to verify compliance.</t>
    </r>
    <r>
      <rPr>
        <sz val="11"/>
        <color rgb="FF000000"/>
        <rFont val="Calibri"/>
      </rPr>
      <t xml:space="preserve">
</t>
    </r>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review configuration settings to confirm "Allow USB drive access in Files app" is disabled.</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USB drive access in Files app"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"USB drives not accessible in Files app" is listed.</t>
    </r>
    <r>
      <rPr>
        <sz val="11"/>
        <color rgb="FF000000"/>
        <rFont val="Calibri"/>
      </rPr>
      <t xml:space="preserve">
</t>
    </r>
    <r>
      <rPr>
        <sz val="11"/>
        <color rgb="FF000000"/>
        <rFont val="Calibri"/>
      </rPr>
      <t>If "Allow USB drive access in Files app" is not disabled in the management tool and "USB drives not accessible in Files app" is not listed in the Restrictions profile on the Apple device, this is a finding.</t>
    </r>
  </si>
  <si>
    <t>V-268057</t>
  </si>
  <si>
    <r>
      <rPr>
        <sz val="11"/>
        <rFont val="Calibri"/>
      </rPr>
      <t>The Apple iOS must be configured to disable automatic transfer of diagnostic data to an external device other than an MDM service with which the device has enrolled.</t>
    </r>
  </si>
  <si>
    <r>
      <rPr>
        <sz val="11"/>
        <color rgb="FF000000"/>
        <rFont val="Calibri"/>
      </rPr>
      <t>Install a configuration profile to disable sending diagnostic data to an organization other than DOD.</t>
    </r>
  </si>
  <si>
    <r>
      <rPr>
        <sz val="11"/>
        <color rgb="FF000000"/>
        <rFont val="Calibri"/>
      </rPr>
      <t>Many software systems automatically send diagnostic data to the manufacturer or a third-party. This data enables the developers to understand real-world field behavior and improve the product based on that information. Unfortunately, it can also reveal information about what DOD users are doing with the systems and what causes them to fail. An adversary embedded within the software development team or elsewhere could use the information acquired to breach mobile operating system security. Disabling automatic transfer of such information mitigates this risk.</t>
    </r>
    <r>
      <rPr>
        <sz val="11"/>
        <color rgb="FF000000"/>
        <rFont val="Calibri"/>
      </rPr>
      <t xml:space="preserve">
</t>
    </r>
    <r>
      <rPr>
        <sz val="11"/>
        <color rgb="FF000000"/>
        <rFont val="Calibri"/>
      </rPr>
      <t>SFRID: FMT_SMF.1.1 #47a</t>
    </r>
  </si>
  <si>
    <r>
      <rPr>
        <sz val="11"/>
        <color rgb="FF000000"/>
        <rFont val="Calibri"/>
      </rPr>
      <t>Review configuration settings to confirm "Allow sending diagnostic and usage data to Apple" is disabled.</t>
    </r>
    <r>
      <rPr>
        <sz val="11"/>
        <color rgb="FF000000"/>
        <rFont val="Calibri"/>
      </rPr>
      <t xml:space="preserve">
</t>
    </r>
    <r>
      <rPr>
        <sz val="11"/>
        <color rgb="FF000000"/>
        <rFont val="Calibri"/>
      </rPr>
      <t>This check procedure is performed on both the iOS management tool and the iOS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 management tool, verify "Allow sending diagnostic and usage data to Apple" is unchecked.</t>
    </r>
    <r>
      <rPr>
        <sz val="11"/>
        <color rgb="FF000000"/>
        <rFont val="Calibri"/>
      </rPr>
      <t xml:space="preserve">
</t>
    </r>
    <r>
      <rPr>
        <sz val="11"/>
        <color rgb="FF000000"/>
        <rFont val="Calibri"/>
      </rPr>
      <t>Alternatively, verify the text "&lt;key&gt;allowDiagnosticSubmission&lt;/key&gt;&lt;false/&gt;" appears in the configuration profile (.mobileconfig file).</t>
    </r>
    <r>
      <rPr>
        <sz val="11"/>
        <color rgb="FF000000"/>
        <rFont val="Calibri"/>
      </rPr>
      <t xml:space="preserve">
</t>
    </r>
    <r>
      <rPr>
        <sz val="11"/>
        <color rgb="FF000000"/>
        <rFont val="Calibri"/>
      </rPr>
      <t xml:space="preserve">On the Apple iOS device: </t>
    </r>
    <r>
      <rPr>
        <sz val="11"/>
        <color rgb="FF000000"/>
        <rFont val="Calibri"/>
      </rPr>
      <t xml:space="preserve">
</t>
    </r>
    <r>
      <rPr>
        <sz val="11"/>
        <color rgb="FF000000"/>
        <rFont val="Calibri"/>
      </rPr>
      <t xml:space="preserve">1. Open the Settings app. </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management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"Diagnostic submission not allowed".</t>
    </r>
    <r>
      <rPr>
        <sz val="11"/>
        <color rgb="FF000000"/>
        <rFont val="Calibri"/>
      </rPr>
      <t xml:space="preserve">
</t>
    </r>
    <r>
      <rPr>
        <sz val="11"/>
        <color rgb="FF000000"/>
        <rFont val="Calibri"/>
      </rPr>
      <t>Note: This setting also disables "Share With App Developers".</t>
    </r>
    <r>
      <rPr>
        <sz val="11"/>
        <color rgb="FF000000"/>
        <rFont val="Calibri"/>
      </rPr>
      <t xml:space="preserve">
</t>
    </r>
    <r>
      <rPr>
        <sz val="11"/>
        <color rgb="FF000000"/>
        <rFont val="Calibri"/>
      </rPr>
      <t>If "Allow sending diagnostic and usage data to Apple" is checked in the iOS management tool, "&lt;key&gt;allowDiagnosticSubmission&lt;/key&gt;&lt;true/&gt;" appears in the configuration profile, or the restrictions policy on the Apple iOS device from the Apple iOS management tool does not list "Diagnostic submission not allowed", this is a finding.</t>
    </r>
  </si>
  <si>
    <t>V-268058</t>
  </si>
  <si>
    <r>
      <rPr>
        <sz val="11"/>
        <rFont val="Calibri"/>
      </rPr>
      <t>Apple iOS must implement the management setting: not allow a user to remove Apple iOS configuration profiles that enforce DOD security requirements.</t>
    </r>
  </si>
  <si>
    <r>
      <rPr>
        <sz val="11"/>
        <color rgb="FF000000"/>
        <rFont val="Calibri"/>
      </rPr>
      <t>Configure the Apple iOS configuration profile so that it can never be removed.</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When using Apple Configurator, under "General Security", configure "Security" to "Never" and "Automatically Remove Profile" to "Never".</t>
    </r>
  </si>
  <si>
    <r>
      <rPr>
        <sz val="11"/>
        <color rgb="FF000000"/>
        <rFont val="Calibri"/>
      </rPr>
      <t>Configuration profiles define security policies on Apple iOS devices. If a user is able to remove a configuration profile, the user can then change the configuration that had been enforced by that policy. Relaxing security policies may introduce vulnerabilities the profiles had mitigated. Configuring a profile to never be removed mitigates this risk.</t>
    </r>
    <r>
      <rPr>
        <sz val="11"/>
        <color rgb="FF000000"/>
        <rFont val="Calibri"/>
      </rPr>
      <t xml:space="preserve">
</t>
    </r>
    <r>
      <rPr>
        <sz val="11"/>
        <color rgb="FF000000"/>
        <rFont val="Calibri"/>
      </rPr>
      <t>SFRID: FMT_SMF.1.1 #47</t>
    </r>
  </si>
  <si>
    <r>
      <rPr>
        <sz val="11"/>
        <color rgb="FF000000"/>
        <rFont val="Calibri"/>
      </rPr>
      <t>Review configuration settings to confirm configuration profiles are not removable.</t>
    </r>
    <r>
      <rPr>
        <sz val="11"/>
        <color rgb="FF000000"/>
        <rFont val="Calibri"/>
      </rPr>
      <t xml:space="preserve">
</t>
    </r>
    <r>
      <rPr>
        <sz val="11"/>
        <color rgb="FF000000"/>
        <rFont val="Calibri"/>
      </rPr>
      <t>This check procedure is performed on both the Apple iOS management tool and the Apple iOS device. The procedures below assume the site is not enrolled in Apple's Automatic Device Enrollment and are not applicable to devices under MDM management.</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Apple iOS management tool, verify "Security" is set to "Never" and "Automatically Remove Profile" is set to "Never".</t>
    </r>
    <r>
      <rPr>
        <sz val="11"/>
        <color rgb="FF000000"/>
        <rFont val="Calibri"/>
      </rPr>
      <t xml:space="preserve">
</t>
    </r>
    <r>
      <rPr>
        <sz val="11"/>
        <color rgb="FF000000"/>
        <rFont val="Calibri"/>
      </rPr>
      <t>On the Apple iOS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each Configuration Profile from the Apple iOS management tool that contains the restrictions for the device.</t>
    </r>
    <r>
      <rPr>
        <sz val="11"/>
        <color rgb="FF000000"/>
        <rFont val="Calibri"/>
      </rPr>
      <t xml:space="preserve">
</t>
    </r>
    <r>
      <rPr>
        <sz val="11"/>
        <color rgb="FF000000"/>
        <rFont val="Calibri"/>
      </rPr>
      <t>5. Verify the "Remove Profile" button is not present.</t>
    </r>
    <r>
      <rPr>
        <sz val="11"/>
        <color rgb="FF000000"/>
        <rFont val="Calibri"/>
      </rPr>
      <t xml:space="preserve">
</t>
    </r>
    <r>
      <rPr>
        <sz val="11"/>
        <color rgb="FF000000"/>
        <rFont val="Calibri"/>
      </rPr>
      <t>If on the Apple iOS management tool or the iOS device the "Remove Profile" button is available on the configuration profile, this is a finding.</t>
    </r>
  </si>
  <si>
    <t>V-268059</t>
  </si>
  <si>
    <r>
      <rPr>
        <sz val="11"/>
        <rFont val="Calibri"/>
      </rPr>
      <t xml:space="preserve">Apple iOS/iPadOS 18 must disable </t>
    </r>
    <r>
      <rPr>
        <sz val="11"/>
        <color rgb="FF000000"/>
        <rFont val="Calibri"/>
      </rPr>
      <t>"</t>
    </r>
    <r>
      <rPr>
        <b/>
        <sz val="11"/>
        <color rgb="FF000000"/>
        <rFont val="Calibri"/>
      </rPr>
      <t>Allow network drive access in Files access</t>
    </r>
    <r>
      <rPr>
        <sz val="11"/>
        <color rgb="FF000000"/>
        <rFont val="Calibri"/>
      </rPr>
      <t>"</t>
    </r>
    <r>
      <rPr>
        <sz val="11"/>
        <color rgb="FF000000"/>
        <rFont val="Calibri"/>
      </rPr>
      <t>.</t>
    </r>
  </si>
  <si>
    <r>
      <rPr>
        <sz val="11"/>
        <color rgb="FF000000"/>
        <rFont val="Calibri"/>
      </rPr>
      <t>Install a configuration profile to disable "Allow network drive access in Files access".</t>
    </r>
  </si>
  <si>
    <r>
      <rPr>
        <sz val="11"/>
        <color rgb="FF000000"/>
        <rFont val="Calibri"/>
      </rPr>
      <t>Allowing network drive access by the Files app could lead to the introduction of malware or unauthorized software into the DOD IT infrastructure and compromise of sensitive DOD information and systems.</t>
    </r>
    <r>
      <rPr>
        <sz val="11"/>
        <color rgb="FF000000"/>
        <rFont val="Calibri"/>
      </rPr>
      <t xml:space="preserve">
</t>
    </r>
    <r>
      <rPr>
        <sz val="11"/>
        <color rgb="FF000000"/>
        <rFont val="Calibri"/>
      </rPr>
      <t>SFRID: FMT_SMF.1.1 #47</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</si>
  <si>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network drive access in Files access"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"Network drives not accessible in Files app" is listed.</t>
    </r>
    <r>
      <rPr>
        <sz val="11"/>
        <color rgb="FF000000"/>
        <rFont val="Calibri"/>
      </rPr>
      <t xml:space="preserve">
</t>
    </r>
    <r>
      <rPr>
        <sz val="11"/>
        <color rgb="FF000000"/>
        <rFont val="Calibri"/>
      </rPr>
      <t>If "Allow network drive access in Files access" is not disabled in the management tool and "Network drives not accessible in Files app" is not listed in Profile Restrictions on the Apple device, this is a finding.</t>
    </r>
  </si>
  <si>
    <t>V-268060</t>
  </si>
  <si>
    <r>
      <rPr>
        <sz val="11"/>
        <rFont val="Calibri"/>
      </rPr>
      <t>Apple iOS/iPadOS 18 must disable connections to Siri servers for the purpose of dictation.</t>
    </r>
  </si>
  <si>
    <r>
      <rPr>
        <sz val="11"/>
        <color rgb="FF000000"/>
        <rFont val="Calibri"/>
      </rPr>
      <t>Configure the Apple iOS configuration profile to disable connections to Siri servers for the purpose of dictation. This a supervised-only control.</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select "disable connections to Siri servers for the purpose of dictation".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</si>
  <si>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 Dictation information could contain sensitive DOD information; therefore, should not leave the DOD control.</t>
    </r>
    <r>
      <rPr>
        <sz val="11"/>
        <color rgb="FF000000"/>
        <rFont val="Calibri"/>
      </rPr>
      <t xml:space="preserve">
</t>
    </r>
    <r>
      <rPr>
        <sz val="11"/>
        <color rgb="FF000000"/>
        <rFont val="Calibri"/>
      </rPr>
      <t>SFRID: FMT_SMF.1.1 #47</t>
    </r>
  </si>
  <si>
    <r>
      <rPr>
        <sz val="11"/>
        <color rgb="FF000000"/>
        <rFont val="Calibri"/>
      </rPr>
      <t>If the iPhone or iPad being reviewed is supervised by the MDM, review configuration settings to confirm "Disable connections to Siri servers for the purpose of dictation" is disabled.</t>
    </r>
    <r>
      <rPr>
        <sz val="11"/>
        <color rgb="FF000000"/>
        <rFont val="Calibri"/>
      </rPr>
      <t xml:space="preserve">
</t>
    </r>
    <r>
      <rPr>
        <sz val="11"/>
        <color rgb="FF000000"/>
        <rFont val="Calibri"/>
      </rPr>
      <t>This check procedure is performed on the device management tool.</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"Disable connections to Siri servers for the purpose of dictation" is checked.</t>
    </r>
    <r>
      <rPr>
        <sz val="11"/>
        <color rgb="FF000000"/>
        <rFont val="Calibri"/>
      </rPr>
      <t xml:space="preserve">
</t>
    </r>
    <r>
      <rPr>
        <sz val="11"/>
        <color rgb="FF000000"/>
        <rFont val="Calibri"/>
      </rPr>
      <t>If connections to Siri servers are not disabled for dictation, this is a finding.</t>
    </r>
  </si>
  <si>
    <t>V-268061</t>
  </si>
  <si>
    <r>
      <rPr>
        <sz val="11"/>
        <rFont val="Calibri"/>
      </rPr>
      <t>Apple iOS/iPadOS 18 must disable connections to Siri servers for the purpose of translation.</t>
    </r>
  </si>
  <si>
    <r>
      <rPr>
        <sz val="11"/>
        <color rgb="FF000000"/>
        <rFont val="Calibri"/>
      </rPr>
      <t xml:space="preserve">Configure the Apple iOS configuration profile to disable connections to Siri servers for the purpose of translation. </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select "disable connections to Siri servers for the purpose of translation".</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</si>
  <si>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 Translation information could contain sensitive DOD information and therefore should not leave the DOD control.</t>
    </r>
    <r>
      <rPr>
        <sz val="11"/>
        <color rgb="FF000000"/>
        <rFont val="Calibri"/>
      </rPr>
      <t xml:space="preserve">
</t>
    </r>
    <r>
      <rPr>
        <sz val="11"/>
        <color rgb="FF000000"/>
        <rFont val="Calibri"/>
      </rPr>
      <t>SFRID: FMT_SMF.1.1 #47</t>
    </r>
  </si>
  <si>
    <r>
      <rPr>
        <sz val="11"/>
        <color rgb="FF000000"/>
        <rFont val="Calibri"/>
      </rPr>
      <t>This check procedure is performed on the device management tool.</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"Disable connections to Siri servers for the purpose of translation" is checked.</t>
    </r>
    <r>
      <rPr>
        <sz val="11"/>
        <color rgb="FF000000"/>
        <rFont val="Calibri"/>
      </rPr>
      <t xml:space="preserve">
</t>
    </r>
    <r>
      <rPr>
        <sz val="11"/>
        <color rgb="FF000000"/>
        <rFont val="Calibri"/>
      </rPr>
      <t>If connections to Siri servers are not disabled for translation, this is a finding.</t>
    </r>
  </si>
  <si>
    <t>V-268062</t>
  </si>
  <si>
    <r>
      <rPr>
        <sz val="11"/>
        <rFont val="Calibri"/>
      </rPr>
      <t>Apple iOS/iPadOS 18 must disable copy/paste of data from managed to unmanaged applications.</t>
    </r>
  </si>
  <si>
    <r>
      <rPr>
        <sz val="11"/>
        <color rgb="FF000000"/>
        <rFont val="Calibri"/>
      </rPr>
      <t>Configure the Apple iOS configuration profile to disable copy/paste of data from managed to unmanaged applications.</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"Require managed pasteboard" to "True".</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</si>
  <si>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SFRID: FMT_SMF.1.1 #47</t>
    </r>
  </si>
  <si>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"Require managed pasteboard" is set to "True".</t>
    </r>
    <r>
      <rPr>
        <sz val="11"/>
        <color rgb="FF000000"/>
        <rFont val="Calibri"/>
      </rPr>
      <t xml:space="preserve">
</t>
    </r>
    <r>
      <rPr>
        <sz val="11"/>
        <color rgb="FF000000"/>
        <rFont val="Calibri"/>
      </rPr>
      <t>If "Require managed pasteboard" is not set to "True", this is a finding.</t>
    </r>
  </si>
  <si>
    <t>V-268063</t>
  </si>
  <si>
    <r>
      <rPr>
        <sz val="11"/>
        <rFont val="Calibri"/>
      </rPr>
      <t>Apple iOS/iPadOS 18 must have DOD root and intermediate PKI certificates installed.</t>
    </r>
  </si>
  <si>
    <r>
      <rPr>
        <sz val="11"/>
        <color rgb="FF000000"/>
        <rFont val="Calibri"/>
      </rPr>
      <t>Install DOD intermediate and root certificates on managed mobile devices using the MDM.</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</si>
  <si>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SFRID: FMT_MOF_EXT.1.2 #47</t>
    </r>
  </si>
  <si>
    <r>
      <rPr>
        <sz val="11"/>
        <color rgb="FF000000"/>
        <rFont val="Calibri"/>
      </rPr>
      <t>Verify DOD intermediate and root certificates have been installed on Apple devices.</t>
    </r>
    <r>
      <rPr>
        <sz val="11"/>
        <color rgb="FF000000"/>
        <rFont val="Calibri"/>
      </rPr>
      <t xml:space="preserve">
</t>
    </r>
    <r>
      <rPr>
        <sz val="11"/>
        <color rgb="FF000000"/>
        <rFont val="Calibri"/>
      </rPr>
      <t>In the iOS management tool, verify the DOD intermediate and root certificates are installed on the Apple device.</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Tap "More Details".</t>
    </r>
    <r>
      <rPr>
        <sz val="11"/>
        <color rgb="FF000000"/>
        <rFont val="Calibri"/>
      </rPr>
      <t xml:space="preserve">
</t>
    </r>
    <r>
      <rPr>
        <sz val="11"/>
        <color rgb="FF000000"/>
        <rFont val="Calibri"/>
      </rPr>
      <t>7. Verify the DOD intermediate and root certificates are listed.</t>
    </r>
    <r>
      <rPr>
        <sz val="11"/>
        <color rgb="FF000000"/>
        <rFont val="Calibri"/>
      </rPr>
      <t xml:space="preserve">
</t>
    </r>
    <r>
      <rPr>
        <sz val="11"/>
        <color rgb="FF000000"/>
        <rFont val="Calibri"/>
      </rPr>
      <t>If DOD intermediate and root certificates are not installed on the Apple device, this is a finding.</t>
    </r>
  </si>
  <si>
    <t>V-268064</t>
  </si>
  <si>
    <r>
      <rPr>
        <sz val="11"/>
        <rFont val="Calibri"/>
      </rPr>
      <t xml:space="preserve">Apple iOS/iPadOS 18 must be configured to disable </t>
    </r>
    <r>
      <rPr>
        <sz val="11"/>
        <color rgb="FF000000"/>
        <rFont val="Calibri"/>
      </rPr>
      <t>"</t>
    </r>
    <r>
      <rPr>
        <b/>
        <sz val="11"/>
        <color rgb="FF000000"/>
        <rFont val="Calibri"/>
      </rPr>
      <t>Auto Unlock</t>
    </r>
    <r>
      <rPr>
        <sz val="11"/>
        <color rgb="FF000000"/>
        <rFont val="Calibri"/>
      </rPr>
      <t>"</t>
    </r>
    <r>
      <rPr>
        <sz val="11"/>
        <color rgb="FF000000"/>
        <rFont val="Calibri"/>
      </rPr>
      <t xml:space="preserve"> of the iPhone by an Apple Watch.</t>
    </r>
  </si>
  <si>
    <r>
      <rPr>
        <sz val="11"/>
        <color rgb="FF000000"/>
        <rFont val="Calibri"/>
      </rPr>
      <t>If the AO has not approved the use of Apple Watch with DOD-owned iPhones, configure the Apple iOS configuration profile to disable "Allow auto unlock".</t>
    </r>
    <r>
      <rPr>
        <sz val="11"/>
        <color rgb="FF000000"/>
        <rFont val="Calibri"/>
      </rPr>
      <t xml:space="preserve">
</t>
    </r>
    <r>
      <rPr>
        <sz val="11"/>
        <color rgb="FF000000"/>
        <rFont val="Calibri"/>
      </rPr>
      <t>The procedure for implementing this control will vary depending on the MDM/EMM used by the mobile service provider.</t>
    </r>
    <r>
      <rPr>
        <sz val="11"/>
        <color rgb="FF000000"/>
        <rFont val="Calibri"/>
      </rPr>
      <t xml:space="preserve">
</t>
    </r>
    <r>
      <rPr>
        <sz val="11"/>
        <color rgb="FF000000"/>
        <rFont val="Calibri"/>
      </rPr>
      <t>In the MDM console, set "Allow auto unlock" to "False".</t>
    </r>
    <r>
      <rPr>
        <sz val="11"/>
        <color rgb="FF000000"/>
        <rFont val="Calibri"/>
      </rPr>
      <t xml:space="preserve">
</t>
    </r>
    <r>
      <rPr>
        <sz val="11"/>
        <color rgb="FF000000"/>
        <rFont val="Calibri"/>
      </rPr>
      <t>This requirement will become "Supervised only" in a future iOS/iPadOS release.</t>
    </r>
  </si>
  <si>
    <r>
      <rPr>
        <sz val="11"/>
        <color rgb="FF000000"/>
        <rFont val="Calibri"/>
      </rPr>
      <t>Auto Unlock allows an Apple Watch to automatically unlock an iPhone or Mac when in close proximity (not available for iPad). This feature allows the iPhone/Mac to be unlocked without the user entering the device passcode, which may lead to unauthorized users access to the iPhone/Mac and sensitive DOD data. This control is not applicable if the authorizing official (AO) has approved the use of Apple Watches.</t>
    </r>
    <r>
      <rPr>
        <sz val="11"/>
        <color rgb="FF000000"/>
        <rFont val="Calibri"/>
      </rPr>
      <t xml:space="preserve">
</t>
    </r>
    <r>
      <rPr>
        <sz val="11"/>
        <color rgb="FF000000"/>
        <rFont val="Calibri"/>
      </rPr>
      <t>SFRID: FMT_MOF_EXT.1.2 #47</t>
    </r>
  </si>
  <si>
    <r>
      <rPr>
        <sz val="11"/>
        <color rgb="FF000000"/>
        <rFont val="Calibri"/>
      </rPr>
      <t>Determine if the site AO has approved the use of Apple Watch with DOD-owned iPhones. Look for a document showing approval. If not approved, review configuration settings to confirm "Allow Auto Unlock" is disabled. If approved, this requirement is not applicable.</t>
    </r>
    <r>
      <rPr>
        <sz val="11"/>
        <color rgb="FF000000"/>
        <rFont val="Calibri"/>
      </rPr>
      <t xml:space="preserve">
</t>
    </r>
    <r>
      <rPr>
        <sz val="11"/>
        <color rgb="FF000000"/>
        <rFont val="Calibri"/>
      </rPr>
      <t>This check procedure is performed on the device management tool.</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auto unlock" is not checked.</t>
    </r>
    <r>
      <rPr>
        <sz val="11"/>
        <color rgb="FF000000"/>
        <rFont val="Calibri"/>
      </rPr>
      <t xml:space="preserve">
</t>
    </r>
    <r>
      <rPr>
        <sz val="11"/>
        <color rgb="FF000000"/>
        <rFont val="Calibri"/>
      </rPr>
      <t>If Allow auto unlock is enabled, this is a finding.</t>
    </r>
    <r>
      <rPr>
        <sz val="11"/>
        <color rgb="FF000000"/>
        <rFont val="Calibri"/>
      </rPr>
      <t xml:space="preserve">
</t>
    </r>
    <r>
      <rPr>
        <sz val="11"/>
        <color rgb="FF000000"/>
        <rFont val="Calibri"/>
      </rPr>
      <t>This requirement will become "Supervised only" in a future iOS/iPadOS release.</t>
    </r>
  </si>
  <si>
    <t>V-268065</t>
  </si>
  <si>
    <r>
      <rPr>
        <sz val="11"/>
        <rFont val="Calibri"/>
      </rPr>
      <t>Apple iOS/iPadOS 18 must disable the installation of alternative marketplace apps.</t>
    </r>
  </si>
  <si>
    <r>
      <rPr>
        <sz val="11"/>
        <color rgb="FF000000"/>
        <rFont val="Calibri"/>
      </rPr>
      <t>Install a configuration profile to disable the installation of alternative marketplace apps. This a supervised-only control.</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</si>
  <si>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SFRID: FMT_MOF_EXT.1.2 #47</t>
    </r>
  </si>
  <si>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marketplace app installation"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"Marketplace app installation not allowed" is listed.</t>
    </r>
    <r>
      <rPr>
        <sz val="11"/>
        <color rgb="FF000000"/>
        <rFont val="Calibri"/>
      </rPr>
      <t xml:space="preserve">
</t>
    </r>
    <r>
      <rPr>
        <sz val="11"/>
        <color rgb="FF000000"/>
        <rFont val="Calibri"/>
      </rPr>
      <t>If "Marketplace app installation" is not disabled in the management tool, this is a finding.</t>
    </r>
  </si>
  <si>
    <t>V-268066</t>
  </si>
  <si>
    <r>
      <rPr>
        <sz val="11"/>
        <rFont val="Calibri"/>
      </rPr>
      <t>Apple iOS/iPadOS 18 must disable app installation from a website.</t>
    </r>
  </si>
  <si>
    <r>
      <rPr>
        <sz val="11"/>
        <color rgb="FF000000"/>
        <rFont val="Calibri"/>
      </rPr>
      <t>Install a configuration profile to disable app installation from a website.</t>
    </r>
  </si>
  <si>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app installation from website"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"Web app distribution not allowed" is not listed.</t>
    </r>
    <r>
      <rPr>
        <sz val="11"/>
        <color rgb="FF000000"/>
        <rFont val="Calibri"/>
      </rPr>
      <t xml:space="preserve">
</t>
    </r>
    <r>
      <rPr>
        <sz val="11"/>
        <color rgb="FF000000"/>
        <rFont val="Calibri"/>
      </rPr>
      <t>If "Allow app installation from website" is not disabled in the management tool, this is a finding.</t>
    </r>
  </si>
  <si>
    <t>V-268067</t>
  </si>
  <si>
    <r>
      <rPr>
        <sz val="11"/>
        <rFont val="Calibri"/>
      </rPr>
      <t>Apple iOS/iPadOS 18 must delete eSIM content when the device is erased.</t>
    </r>
  </si>
  <si>
    <r>
      <rPr>
        <sz val="11"/>
        <color rgb="FF000000"/>
        <rFont val="Calibri"/>
      </rPr>
      <t>Install a configuration profile to delete eSIM content when the device is erased.</t>
    </r>
  </si>
  <si>
    <r>
      <rPr>
        <sz val="11"/>
        <color rgb="FF000000"/>
        <rFont val="Calibri"/>
      </rPr>
      <t>An eSIM may contain sensitive DOD data and must be wiped of data when the mobile device is wiped to protect sensitive data from exposure.</t>
    </r>
    <r>
      <rPr>
        <sz val="11"/>
        <color rgb="FF000000"/>
        <rFont val="Calibri"/>
      </rPr>
      <t xml:space="preserve">
</t>
    </r>
    <r>
      <rPr>
        <sz val="11"/>
        <color rgb="FF000000"/>
        <rFont val="Calibri"/>
      </rPr>
      <t>SFRID: FMT_MOF_EXT.1.2 #47</t>
    </r>
  </si>
  <si>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"Preserve eSIM content when device is erased"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"Preserve eSIM content when device is erased" is not listed.</t>
    </r>
    <r>
      <rPr>
        <sz val="11"/>
        <color rgb="FF000000"/>
        <rFont val="Calibri"/>
      </rPr>
      <t xml:space="preserve">
</t>
    </r>
    <r>
      <rPr>
        <sz val="11"/>
        <color rgb="FF000000"/>
        <rFont val="Calibri"/>
      </rPr>
      <t>If "Preserve eSIM content when device is erased" is not disabled in the management tool, this is a finding.</t>
    </r>
  </si>
  <si>
    <t>V-268068</t>
  </si>
  <si>
    <r>
      <rPr>
        <sz val="11"/>
        <rFont val="Calibri"/>
      </rPr>
      <t>Apple iOS/iPadOS 18 must disable ChatGPT and other external AI app connections in Apple Intelligence.</t>
    </r>
  </si>
  <si>
    <r>
      <rPr>
        <sz val="11"/>
        <color rgb="FF000000"/>
        <rFont val="Calibri"/>
      </rPr>
      <t>Install a configuration profile to disable ChatGPT and other external AI app connections for Apple Intelligence.</t>
    </r>
    <r>
      <rPr>
        <sz val="11"/>
        <color rgb="FF000000"/>
        <rFont val="Calibri"/>
      </rPr>
      <t xml:space="preserve">
</t>
    </r>
    <r>
      <rPr>
        <sz val="11"/>
        <color rgb="FF000000"/>
        <rFont val="Calibri"/>
      </rPr>
      <t>-Set allowExternalIntelligenceIntegrations to False</t>
    </r>
    <r>
      <rPr>
        <sz val="11"/>
        <color rgb="FF000000"/>
        <rFont val="Calibri"/>
      </rPr>
      <t xml:space="preserve">
</t>
    </r>
    <r>
      <rPr>
        <sz val="11"/>
        <color rgb="FF000000"/>
        <rFont val="Calibri"/>
      </rPr>
      <t>-Set allowExternalIntelligenceIntegrationsSignIn to False</t>
    </r>
  </si>
  <si>
    <r>
      <rPr>
        <sz val="11"/>
        <color rgb="FF000000"/>
        <rFont val="Calibri"/>
      </rPr>
      <t>The ChatGPT feature of Apple Intelligence allows DOD information to be downloaded from the DOD iPhone/iPad and processed by the ChatGPT application in the cloud. The ChatGPT feature of Apple Intelligence increases the risk of compromise of sensitive DOD information.</t>
    </r>
    <r>
      <rPr>
        <sz val="11"/>
        <color rgb="FF000000"/>
        <rFont val="Calibri"/>
      </rPr>
      <t xml:space="preserve">
</t>
    </r>
    <r>
      <rPr>
        <sz val="11"/>
        <color rgb="FF000000"/>
        <rFont val="Calibri"/>
      </rPr>
      <t>SFRID: FMT_MOF_EXT.1.2 #47</t>
    </r>
  </si>
  <si>
    <r>
      <rPr>
        <sz val="11"/>
        <color rgb="FF000000"/>
        <rFont val="Calibri"/>
      </rPr>
      <t>This check procedure is performed on the device management tool and the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 xml:space="preserve">In the iOS management tool, verify the following controls are set to Disable (the text may vary, depending on the UEM/MDM product): </t>
    </r>
    <r>
      <rPr>
        <sz val="11"/>
        <color rgb="FF000000"/>
        <rFont val="Calibri"/>
      </rPr>
      <t xml:space="preserve">
</t>
    </r>
    <r>
      <rPr>
        <sz val="11"/>
        <color rgb="FF000000"/>
        <rFont val="Calibri"/>
      </rPr>
      <t>-Allow External Intelligence Integrations</t>
    </r>
    <r>
      <rPr>
        <sz val="11"/>
        <color rgb="FF000000"/>
        <rFont val="Calibri"/>
      </rPr>
      <t xml:space="preserve">
</t>
    </r>
    <r>
      <rPr>
        <sz val="11"/>
        <color rgb="FF000000"/>
        <rFont val="Calibri"/>
      </rPr>
      <t>-Allow External Intelligence Integrations Sign In</t>
    </r>
    <r>
      <rPr>
        <sz val="11"/>
        <color rgb="FF000000"/>
        <rFont val="Calibri"/>
      </rPr>
      <t xml:space="preserve">
</t>
    </r>
    <r>
      <rPr>
        <sz val="11"/>
        <color rgb="FF000000"/>
        <rFont val="Calibri"/>
      </rPr>
      <t>On the iPhone/iPad (Apple Intelligence capable device only):</t>
    </r>
    <r>
      <rPr>
        <sz val="11"/>
        <color rgb="FF000000"/>
        <rFont val="Calibri"/>
      </rPr>
      <t xml:space="preserve">
</t>
    </r>
    <r>
      <rPr>
        <sz val="11"/>
        <color rgb="FF000000"/>
        <rFont val="Calibri"/>
      </rPr>
      <t>1. Settings &gt;&gt; Apple Intelligence &amp; Siri &gt;&gt; ChatGPT.</t>
    </r>
    <r>
      <rPr>
        <sz val="11"/>
        <color rgb="FF000000"/>
        <rFont val="Calibri"/>
      </rPr>
      <t xml:space="preserve">
</t>
    </r>
    <r>
      <rPr>
        <sz val="11"/>
        <color rgb="FF000000"/>
        <rFont val="Calibri"/>
      </rPr>
      <t>2. Verify “ChatGPT” is grayed out and disabled.</t>
    </r>
    <r>
      <rPr>
        <sz val="11"/>
        <color rgb="FF000000"/>
        <rFont val="Calibri"/>
      </rPr>
      <t xml:space="preserve">
</t>
    </r>
    <r>
      <rPr>
        <sz val="11"/>
        <color rgb="FF000000"/>
        <rFont val="Calibri"/>
      </rPr>
      <t>If ChatGPT and other external AI app connections are not disabled in the management tool or are not grayed out and disabled on the iPhone/iPad, this is a finding.</t>
    </r>
  </si>
  <si>
    <t>V-269568</t>
  </si>
  <si>
    <r>
      <rPr>
        <sz val="11"/>
        <rFont val="Calibri"/>
      </rPr>
      <t>Apple iOS/iPadOS 18 must disable the download of iOS/iPadOS beta updates.</t>
    </r>
  </si>
  <si>
    <r>
      <rPr>
        <sz val="11"/>
        <color rgb="FF000000"/>
        <rFont val="Calibri"/>
      </rPr>
      <t>Install a configuration profile to disable the installation of new configuration profiles. This will block the download and installation of beta iOS and iPadOS updates. This is a supervised-only control.</t>
    </r>
  </si>
  <si>
    <r>
      <rPr>
        <sz val="11"/>
        <color rgb="FF000000"/>
        <rFont val="Calibri"/>
      </rPr>
      <t>Beta operating system updates may contain features that could lead to the compromise of sensitive DOD information or provide a vector for the attack on the DOD network. The current STIG will not normally provide controls to disable these unsecure features.</t>
    </r>
  </si>
  <si>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This check procedure is performed on both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installing configuration profiles (supervised only)"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3. Tap "VPN &amp; Device Management".</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"Installing configuration profiles not allowed" is listed.</t>
    </r>
    <r>
      <rPr>
        <sz val="11"/>
        <color rgb="FF000000"/>
        <rFont val="Calibri"/>
      </rPr>
      <t xml:space="preserve">
</t>
    </r>
    <r>
      <rPr>
        <sz val="11"/>
        <color rgb="FF000000"/>
        <rFont val="Calibri"/>
      </rPr>
      <t>If "Allow installing configuration profiles" is not disabled in the management tool, this is a finding.</t>
    </r>
  </si>
  <si>
    <t>V-272169</t>
  </si>
  <si>
    <r>
      <rPr>
        <sz val="11"/>
        <rFont val="Calibri"/>
      </rPr>
      <t>Apple iOS/iPadOS 18 must disable the ability to hide apps.</t>
    </r>
  </si>
  <si>
    <r>
      <rPr>
        <sz val="11"/>
        <color rgb="FF000000"/>
        <rFont val="Calibri"/>
      </rPr>
      <t>Install a configuration profile to disable hiding apps on iPhones and iPads.</t>
    </r>
  </si>
  <si>
    <r>
      <rPr>
        <sz val="11"/>
        <color rgb="FF000000"/>
        <rFont val="Calibri"/>
      </rPr>
      <t>Hidden apps cannot be seen by enterprise management applications (e.g., MDM server), and therefore, unauthorized apps or apps with embedded malware could be installed and hidden from the MDM or mobile threat detection (MTD) apps. Hidden apps may lead to the compromise of sensitive DOD data or provide a vector to attacks on the DOD network.</t>
    </r>
    <r>
      <rPr>
        <sz val="11"/>
        <color rgb="FF000000"/>
        <rFont val="Calibri"/>
      </rPr>
      <t xml:space="preserve">
</t>
    </r>
    <r>
      <rPr>
        <sz val="11"/>
        <color rgb="FF000000"/>
        <rFont val="Calibri"/>
      </rPr>
      <t>FMT_MOF_EXT.1.2 #47</t>
    </r>
  </si>
  <si>
    <r>
      <rPr>
        <sz val="11"/>
        <color rgb="FF000000"/>
        <rFont val="Calibri"/>
      </rPr>
      <t>This check procedure is performed on the device management tool and the iPhone and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Apps to be hidden" is unchecked.</t>
    </r>
    <r>
      <rPr>
        <sz val="11"/>
        <color rgb="FF000000"/>
        <rFont val="Calibri"/>
      </rPr>
      <t xml:space="preserve">
</t>
    </r>
    <r>
      <rPr>
        <sz val="11"/>
        <color rgb="FF000000"/>
        <rFont val="Calibri"/>
      </rPr>
      <t>On the iPhone and 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t>
    </r>
    <r>
      <rPr>
        <sz val="11"/>
        <color rgb="FF000000"/>
        <rFont val="Calibri"/>
      </rPr>
      <t xml:space="preserve">
</t>
    </r>
    <r>
      <rPr>
        <sz val="11"/>
        <color rgb="FF000000"/>
        <rFont val="Calibri"/>
      </rPr>
      <t>3. At the bottom of the list of Apps, tap "Hidden Apps".</t>
    </r>
    <r>
      <rPr>
        <sz val="11"/>
        <color rgb="FF000000"/>
        <rFont val="Calibri"/>
      </rPr>
      <t xml:space="preserve">
</t>
    </r>
    <r>
      <rPr>
        <sz val="11"/>
        <color rgb="FF000000"/>
        <rFont val="Calibri"/>
      </rPr>
      <t>4. Verify there are no hidden apps listed.</t>
    </r>
    <r>
      <rPr>
        <sz val="11"/>
        <color rgb="FF000000"/>
        <rFont val="Calibri"/>
      </rPr>
      <t xml:space="preserve">
</t>
    </r>
    <r>
      <rPr>
        <sz val="11"/>
        <color rgb="FF000000"/>
        <rFont val="Calibri"/>
      </rPr>
      <t>If "Allow Apps to be hidden" is not disabled in the management tool or there are hidden apps installed on enterprise iPhones and iPads, this is a finding.</t>
    </r>
  </si>
  <si>
    <t>V-272170</t>
  </si>
  <si>
    <r>
      <rPr>
        <sz val="11"/>
        <rFont val="Calibri"/>
      </rPr>
      <t>Apple iOS/iPadOS 18 must disable recording cell phone calls on the iPhone.</t>
    </r>
  </si>
  <si>
    <r>
      <rPr>
        <sz val="11"/>
        <color rgb="FF000000"/>
        <rFont val="Calibri"/>
      </rPr>
      <t>Install a configuration profile to disable recording cell phone calls.</t>
    </r>
  </si>
  <si>
    <r>
      <rPr>
        <sz val="11"/>
        <color rgb="FF000000"/>
        <rFont val="Calibri"/>
      </rPr>
      <t>Cell phone recordings are saved as unmanaged recordings in the Notes app, which may be accessible to unmanaged apps. There is a risk that sensitive DOD information can be recorded from a cell phone call, saved in Notes, and be accessible to an unmanaged App, which may expose sensitive DOD information.</t>
    </r>
    <r>
      <rPr>
        <sz val="11"/>
        <color rgb="FF000000"/>
        <rFont val="Calibri"/>
      </rPr>
      <t xml:space="preserve">
</t>
    </r>
    <r>
      <rPr>
        <sz val="11"/>
        <color rgb="FF000000"/>
        <rFont val="Calibri"/>
      </rPr>
      <t>SFRID: FMT_MOF_EXT.1.2 #47</t>
    </r>
  </si>
  <si>
    <r>
      <rPr>
        <sz val="11"/>
        <color rgb="FF000000"/>
        <rFont val="Calibri"/>
      </rPr>
      <t>This check procedure is performed on the device management tool and the iPhone.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call recording" is unchecked.</t>
    </r>
    <r>
      <rPr>
        <sz val="11"/>
        <color rgb="FF000000"/>
        <rFont val="Calibri"/>
      </rPr>
      <t xml:space="preserve">
</t>
    </r>
    <r>
      <rPr>
        <sz val="11"/>
        <color rgb="FF000000"/>
        <rFont val="Calibri"/>
      </rPr>
      <t>On the iPhone: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t>
    </r>
    <r>
      <rPr>
        <sz val="11"/>
        <color rgb="FF000000"/>
        <rFont val="Calibri"/>
      </rPr>
      <t xml:space="preserve">
</t>
    </r>
    <r>
      <rPr>
        <sz val="11"/>
        <color rgb="FF000000"/>
        <rFont val="Calibri"/>
      </rPr>
      <t xml:space="preserve">3. Tap "Call Recording". </t>
    </r>
    <r>
      <rPr>
        <sz val="11"/>
        <color rgb="FF000000"/>
        <rFont val="Calibri"/>
      </rPr>
      <t xml:space="preserve">
</t>
    </r>
    <r>
      <rPr>
        <sz val="11"/>
        <color rgb="FF000000"/>
        <rFont val="Calibri"/>
      </rPr>
      <t>4. Verify the "Call Recording" toggle is off and grayed out (cannot be set to "On").</t>
    </r>
    <r>
      <rPr>
        <sz val="11"/>
        <color rgb="FF000000"/>
        <rFont val="Calibri"/>
      </rPr>
      <t xml:space="preserve">
</t>
    </r>
    <r>
      <rPr>
        <sz val="11"/>
        <color rgb="FF000000"/>
        <rFont val="Calibri"/>
      </rPr>
      <t>If "Allow Call Recording" is not disabled in the management tool or "Call Recording" can be enabled on the iPhone, this is a finding.</t>
    </r>
  </si>
  <si>
    <t>V-272171</t>
  </si>
  <si>
    <r>
      <rPr>
        <sz val="11"/>
        <rFont val="Calibri"/>
      </rPr>
      <t>Apple iOS/iPadOS 18 must disable iPhone Mirroring on Mac.</t>
    </r>
  </si>
  <si>
    <r>
      <rPr>
        <sz val="11"/>
        <color rgb="FF000000"/>
        <rFont val="Calibri"/>
      </rPr>
      <t>Install a configuration profile to disable iPhone Mirroring on Mac. This is a supervised-only control.</t>
    </r>
  </si>
  <si>
    <r>
      <rPr>
        <sz val="11"/>
        <color rgb="FF000000"/>
        <rFont val="Calibri"/>
      </rPr>
      <t xml:space="preserve">iPhone Mirroring allows managed data on a DOD iPhone to be manipulated by an unmanaged Mac.  In certain situations, this may lead to the exposure of sensitive DOD data like notifications, messages, photos, etc.  </t>
    </r>
    <r>
      <rPr>
        <sz val="11"/>
        <color rgb="FF000000"/>
        <rFont val="Calibri"/>
      </rPr>
      <t xml:space="preserve">
</t>
    </r>
    <r>
      <rPr>
        <sz val="11"/>
        <color rgb="FF000000"/>
        <rFont val="Calibri"/>
      </rPr>
      <t>SFRID: FMT_MOF_EXT.1.2 #47</t>
    </r>
  </si>
  <si>
    <r>
      <rPr>
        <sz val="11"/>
        <color rgb="FF000000"/>
        <rFont val="Calibri"/>
      </rPr>
      <t>This check procedure is performed on the device management tool and the iPhone.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iPhone Mirroring (supervised only)" is unchecked.</t>
    </r>
    <r>
      <rPr>
        <sz val="11"/>
        <color rgb="FF000000"/>
        <rFont val="Calibri"/>
      </rPr>
      <t xml:space="preserve">
</t>
    </r>
    <r>
      <rPr>
        <sz val="11"/>
        <color rgb="FF000000"/>
        <rFont val="Calibri"/>
      </rPr>
      <t>On the iPhone: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"Airplay and Continuity". </t>
    </r>
    <r>
      <rPr>
        <sz val="11"/>
        <color rgb="FF000000"/>
        <rFont val="Calibri"/>
      </rPr>
      <t xml:space="preserve">
</t>
    </r>
    <r>
      <rPr>
        <sz val="11"/>
        <color rgb="FF000000"/>
        <rFont val="Calibri"/>
      </rPr>
      <t>4. Tap "iPhone Mirroring".</t>
    </r>
    <r>
      <rPr>
        <sz val="11"/>
        <color rgb="FF000000"/>
        <rFont val="Calibri"/>
      </rPr>
      <t xml:space="preserve">
</t>
    </r>
    <r>
      <rPr>
        <sz val="11"/>
        <color rgb="FF000000"/>
        <rFont val="Calibri"/>
      </rPr>
      <t>4. Verify no Macs are listed, or the option is grayed out.</t>
    </r>
    <r>
      <rPr>
        <sz val="11"/>
        <color rgb="FF000000"/>
        <rFont val="Calibri"/>
      </rPr>
      <t xml:space="preserve">
</t>
    </r>
    <r>
      <rPr>
        <sz val="11"/>
        <color rgb="FF000000"/>
        <rFont val="Calibri"/>
      </rPr>
      <t>If "Allow iPhone Mirroring" is not disabled in the management tool or iPhone Mirroring is available for Macs on the iPhone, this is a finding.</t>
    </r>
  </si>
  <si>
    <t>V-276196</t>
  </si>
  <si>
    <r>
      <rPr>
        <sz val="11"/>
        <rFont val="Calibri"/>
      </rPr>
      <t>DOD Apple iOS/iPadOS 18 devices must disable FaceTime.</t>
    </r>
  </si>
  <si>
    <r>
      <rPr>
        <sz val="11"/>
        <color rgb="FF000000"/>
        <rFont val="Calibri"/>
      </rPr>
      <t>Install a configuration profile to disable FaceTime. This a supervised-only control.</t>
    </r>
  </si>
  <si>
    <r>
      <rPr>
        <sz val="11"/>
        <color rgb="FF000000"/>
        <rFont val="Calibri"/>
      </rPr>
      <t>FaceTime is considered a personal use feature.</t>
    </r>
  </si>
  <si>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FaceTime"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"FaceTime not allowed" is listed.</t>
    </r>
    <r>
      <rPr>
        <sz val="11"/>
        <color rgb="FF000000"/>
        <rFont val="Calibri"/>
      </rPr>
      <t xml:space="preserve">
</t>
    </r>
    <r>
      <rPr>
        <sz val="11"/>
        <color rgb="FF000000"/>
        <rFont val="Calibri"/>
      </rPr>
      <t>If "Allow FaceTime" is listed in the management tool or "FaceTime not allowed" is not listed on the Apple device, this is a finding.</t>
    </r>
  </si>
  <si>
    <t>V-276197</t>
  </si>
  <si>
    <r>
      <rPr>
        <sz val="11"/>
        <rFont val="Calibri"/>
      </rPr>
      <t>DOD Apple iOS/iPadOS 18 devices must disable eSIM transfers.</t>
    </r>
  </si>
  <si>
    <r>
      <rPr>
        <sz val="11"/>
        <color rgb="FF000000"/>
        <rFont val="Calibri"/>
      </rPr>
      <t>Install a configuration profile to disable the transfer of an eSIM from one DOD phone to another unless the service has been approved by the AO. This a supervised-only control.</t>
    </r>
  </si>
  <si>
    <r>
      <rPr>
        <sz val="11"/>
        <color rgb="FF000000"/>
        <rFont val="Calibri"/>
      </rPr>
      <t>eSIM transfers could lead to the unauthorized use of DOD paid cellular service.</t>
    </r>
  </si>
  <si>
    <r>
      <rPr>
        <sz val="11"/>
        <color rgb="FF000000"/>
        <rFont val="Calibri"/>
      </rPr>
      <t>Determine if the site authorizing official (AO) has approved the use of eSIM transfer. Look for documentation of AO approval. If eSIM transfer is not approved, review configuration settings to confirm it is disabled. If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outgoing eSIM transfers"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"Outgoing eSIM transfers not allowed" is listed.</t>
    </r>
    <r>
      <rPr>
        <sz val="11"/>
        <color rgb="FF000000"/>
        <rFont val="Calibri"/>
      </rPr>
      <t xml:space="preserve">
</t>
    </r>
    <r>
      <rPr>
        <sz val="11"/>
        <color rgb="FF000000"/>
        <rFont val="Calibri"/>
      </rPr>
      <t>If the AO has not approved eSIM transfers and "Allow eSIM outgoing transfers" is listed in the management tool or "Outgoing eSIM transfers not allowed" is not listed on the Apple device, this is a finding.</t>
    </r>
  </si>
  <si>
    <t>V-276198</t>
  </si>
  <si>
    <r>
      <rPr>
        <sz val="11"/>
        <rFont val="Calibri"/>
      </rPr>
      <t>DOD Apple iOS/iPadOS 18 devices must disable screenshots and screen recordings.</t>
    </r>
  </si>
  <si>
    <r>
      <rPr>
        <sz val="11"/>
        <color rgb="FF000000"/>
        <rFont val="Calibri"/>
      </rPr>
      <t>Install a configuration profile to disable the screenshot and screen recording.</t>
    </r>
  </si>
  <si>
    <r>
      <rPr>
        <sz val="11"/>
        <color rgb="FF000000"/>
        <rFont val="Calibri"/>
      </rPr>
      <t>A screenshot or screen recording of sensitive DOD information could lead to the inadvertent exposure of that information.</t>
    </r>
  </si>
  <si>
    <r>
      <rPr>
        <sz val="11"/>
        <color rgb="FF000000"/>
        <rFont val="Calibri"/>
      </rPr>
      <t>Review configuration settings to confirm screenshot and screen recording is disabled.</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screenshot and screen recording"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"Screen capture not allowed" is listed.</t>
    </r>
    <r>
      <rPr>
        <sz val="11"/>
        <color rgb="FF000000"/>
        <rFont val="Calibri"/>
      </rPr>
      <t xml:space="preserve">
</t>
    </r>
    <r>
      <rPr>
        <sz val="11"/>
        <color rgb="FF000000"/>
        <rFont val="Calibri"/>
      </rPr>
      <t>If "Allow screenshot and screen recording" is listed in the management tool or "Screen capture not allowed" is not listed on the Apple device, this is a finding.</t>
    </r>
  </si>
  <si>
    <t>V-276199</t>
  </si>
  <si>
    <r>
      <rPr>
        <sz val="11"/>
        <rFont val="Calibri"/>
      </rPr>
      <t>Apple iOS/iPadOS 18 must disable the ability of the user to wipe the device.</t>
    </r>
  </si>
  <si>
    <r>
      <rPr>
        <sz val="11"/>
        <color rgb="FF000000"/>
        <rFont val="Calibri"/>
      </rPr>
      <t>Install a configuration profile to disable "Allow Erase All Content and Settings". This is a supervised-only control.</t>
    </r>
  </si>
  <si>
    <r>
      <rPr>
        <sz val="11"/>
        <color rgb="FF000000"/>
        <rFont val="Calibri"/>
      </rPr>
      <t>This feature must be disabled to comply with DOD electronic records retention requirements for mobile devices. Otherwise, mobile device users could wipe the device, which would violate DOD policy.</t>
    </r>
    <r>
      <rPr>
        <sz val="11"/>
        <color rgb="FF000000"/>
        <rFont val="Calibri"/>
      </rPr>
      <t xml:space="preserve">
</t>
    </r>
    <r>
      <rPr>
        <sz val="11"/>
        <color rgb="FF000000"/>
        <rFont val="Calibri"/>
      </rPr>
      <t>SFR ID: FMT_MOF_EXT.1.2 #47</t>
    </r>
  </si>
  <si>
    <r>
      <rPr>
        <sz val="11"/>
        <color rgb="FF000000"/>
        <rFont val="Calibri"/>
      </rPr>
      <t xml:space="preserve">Review configuration settings to confirm erasing of contents and settings is disabled.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erase all content and settings"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"Erase content and settings not allowed" is listed.</t>
    </r>
    <r>
      <rPr>
        <sz val="11"/>
        <color rgb="FF000000"/>
        <rFont val="Calibri"/>
      </rPr>
      <t xml:space="preserve">
</t>
    </r>
    <r>
      <rPr>
        <sz val="11"/>
        <color rgb="FF000000"/>
        <rFont val="Calibri"/>
      </rPr>
      <t>If "Allow erase all content and settings" is not disabled in the management tool and on the Apple device, this is a finding.</t>
    </r>
  </si>
  <si>
    <t>V-276200</t>
  </si>
  <si>
    <r>
      <rPr>
        <sz val="11"/>
        <rFont val="Calibri"/>
      </rPr>
      <t>Apple iOS/iPadOS 18 must disable the use of voice assistant (Siri) unless required to meet Section 508 compliance requirements.</t>
    </r>
  </si>
  <si>
    <r>
      <rPr>
        <sz val="11"/>
        <color rgb="FF000000"/>
        <rFont val="Calibri"/>
      </rPr>
      <t>Install a configuration profile to disable "Allow Siri" unless required to meet Section 508 compliance requirements.</t>
    </r>
  </si>
  <si>
    <r>
      <rPr>
        <sz val="11"/>
        <color rgb="FF000000"/>
        <rFont val="Calibri"/>
      </rPr>
      <t>The use of voice assistants could expose sensitive DOD data to cloud-based servers during the processing of assistant requests.</t>
    </r>
    <r>
      <rPr>
        <sz val="11"/>
        <color rgb="FF000000"/>
        <rFont val="Calibri"/>
      </rPr>
      <t xml:space="preserve">
</t>
    </r>
    <r>
      <rPr>
        <sz val="11"/>
        <color rgb="FF000000"/>
        <rFont val="Calibri"/>
      </rPr>
      <t>SFR ID: FMT_MOF_EXT.1.2 #47</t>
    </r>
  </si>
  <si>
    <r>
      <rPr>
        <sz val="11"/>
        <color rgb="FF000000"/>
        <rFont val="Calibri"/>
      </rPr>
      <t>Review configuration settings to confirm the use of Siri is disabled. Exception: Siri is allowed if used to meet Section 508 compliance requirements.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Siri"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"Siri not allowed" is listed.</t>
    </r>
    <r>
      <rPr>
        <sz val="11"/>
        <color rgb="FF000000"/>
        <rFont val="Calibri"/>
      </rPr>
      <t xml:space="preserve">
</t>
    </r>
    <r>
      <rPr>
        <sz val="11"/>
        <color rgb="FF000000"/>
        <rFont val="Calibri"/>
      </rPr>
      <t>If "Allow Siri" is not disabled in the management tool and on the Apple device, this is a finding.</t>
    </r>
  </si>
  <si>
    <t>V-276201</t>
  </si>
  <si>
    <r>
      <rPr>
        <sz val="11"/>
        <rFont val="Calibri"/>
      </rPr>
      <t>Apple iOS/iPadOS 18 must disable the use of voice assistant (Show user-generated content in Siri) unless required to meet Section 508 compliance requirements.</t>
    </r>
  </si>
  <si>
    <r>
      <rPr>
        <sz val="11"/>
        <color rgb="FF000000"/>
        <rFont val="Calibri"/>
      </rPr>
      <t>Install a configuration profile to disable "Show user-generated content in Siri" unless required to meet Section 508 compliance requirements. This is a supervised-only control.</t>
    </r>
    <r>
      <rPr>
        <sz val="11"/>
        <color rgb="FF000000"/>
        <rFont val="Calibri"/>
      </rPr>
      <t xml:space="preserve">
</t>
    </r>
    <r>
      <rPr>
        <sz val="11"/>
        <color rgb="FF000000"/>
        <rFont val="Calibri"/>
      </rPr>
      <t>Note: This control may not be configurable by some MDM products when "Allow Siri" is disabled.</t>
    </r>
  </si>
  <si>
    <r>
      <rPr>
        <sz val="11"/>
        <color rgb="FF000000"/>
        <rFont val="Calibri"/>
      </rPr>
      <t>Review configuration settings to confirm Siri is disabled. Exception: Siri is allowed if used to meet Section 508 compliance requirements.</t>
    </r>
    <r>
      <rPr>
        <sz val="11"/>
        <color rgb="FF000000"/>
        <rFont val="Calibri"/>
      </rPr>
      <t xml:space="preserve">
</t>
    </r>
    <r>
      <rPr>
        <sz val="11"/>
        <color rgb="FF000000"/>
        <rFont val="Calibri"/>
      </rPr>
      <t>Note: This control may not be configurable by some MDM products when "Allow Siri" is disabled.</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"Show user-generated content in Siri" or "Allow Siri"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"Show user-generated content in Siri not allowed" or "Siri not allowed" is listed.</t>
    </r>
    <r>
      <rPr>
        <sz val="11"/>
        <color rgb="FF000000"/>
        <rFont val="Calibri"/>
      </rPr>
      <t xml:space="preserve">
</t>
    </r>
    <r>
      <rPr>
        <sz val="11"/>
        <color rgb="FF000000"/>
        <rFont val="Calibri"/>
      </rPr>
      <t>If "Show user-generated content in Siri" is not disabled or Siri is not disabled in the management tool and on the Apple device, this is a finding.</t>
    </r>
  </si>
  <si>
    <t>V-276202</t>
  </si>
  <si>
    <r>
      <rPr>
        <sz val="11"/>
        <rFont val="Calibri"/>
      </rPr>
      <t>Apple iOS/iPadOS 18 must disable the use of voice assistant (Siri suggestions) unless required to meet Section 508 compliance requirements.</t>
    </r>
  </si>
  <si>
    <r>
      <rPr>
        <sz val="11"/>
        <color rgb="FF000000"/>
        <rFont val="Calibri"/>
      </rPr>
      <t>Install a configuration profile to disable "Allow Siri Suggestions" unless required to meet Section 508 compliance requirements. This is a supervised-only control.</t>
    </r>
    <r>
      <rPr>
        <sz val="11"/>
        <color rgb="FF000000"/>
        <rFont val="Calibri"/>
      </rPr>
      <t xml:space="preserve">
</t>
    </r>
    <r>
      <rPr>
        <sz val="11"/>
        <color rgb="FF000000"/>
        <rFont val="Calibri"/>
      </rPr>
      <t>Note: This control may not be configurable by some MDM products when "Allow Siri" is disabled.</t>
    </r>
  </si>
  <si>
    <r>
      <rPr>
        <sz val="11"/>
        <color rgb="FF000000"/>
        <rFont val="Calibri"/>
      </rPr>
      <t>Review configuration settings to confirm Siri is disabled. Exception: Siri is allowed if used to meet Section 508 compliance requirements.</t>
    </r>
    <r>
      <rPr>
        <sz val="11"/>
        <color rgb="FF000000"/>
        <rFont val="Calibri"/>
      </rPr>
      <t xml:space="preserve">
</t>
    </r>
    <r>
      <rPr>
        <sz val="11"/>
        <color rgb="FF000000"/>
        <rFont val="Calibri"/>
      </rPr>
      <t>Note: This control may not be configurable by some MDM products when "Allow Siri" is disabled.</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Siri Suggestions" or "Allow Siri"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"Siri Suggestions not allowed" or "Siri not allowed" is listed.</t>
    </r>
    <r>
      <rPr>
        <sz val="11"/>
        <color rgb="FF000000"/>
        <rFont val="Calibri"/>
      </rPr>
      <t xml:space="preserve">
</t>
    </r>
    <r>
      <rPr>
        <sz val="11"/>
        <color rgb="FF000000"/>
        <rFont val="Calibri"/>
      </rPr>
      <t>If "Siri Suggestions" is not disabled or Siri is not disabled in the management tool and on the Apple device, this is a finding.</t>
    </r>
  </si>
  <si>
    <t>V-276203</t>
  </si>
  <si>
    <r>
      <rPr>
        <sz val="11"/>
        <rFont val="Calibri"/>
      </rPr>
      <t>Apple iOS/iPadOS 18 must disable automatic downloads of apps purchased on other Apple devices.</t>
    </r>
  </si>
  <si>
    <r>
      <rPr>
        <sz val="11"/>
        <color rgb="FF000000"/>
        <rFont val="Calibri"/>
      </rPr>
      <t>Install a configuration profile to disable "Allow automatic app downloads". This is a supervised-only control.</t>
    </r>
  </si>
  <si>
    <r>
      <rPr>
        <sz val="11"/>
        <color rgb="FF000000"/>
        <rFont val="Calibri"/>
      </rPr>
      <t>The automatic download of apps to a DOD mobile device could cause the exposure of sensitive DOD information when an unauthorized app is installed.</t>
    </r>
    <r>
      <rPr>
        <sz val="11"/>
        <color rgb="FF000000"/>
        <rFont val="Calibri"/>
      </rPr>
      <t xml:space="preserve">
</t>
    </r>
    <r>
      <rPr>
        <sz val="11"/>
        <color rgb="FF000000"/>
        <rFont val="Calibri"/>
      </rPr>
      <t>SFR ID: FMT_MOF_EXT.1.2 #47</t>
    </r>
  </si>
  <si>
    <r>
      <rPr>
        <sz val="11"/>
        <color rgb="FF000000"/>
        <rFont val="Calibri"/>
      </rPr>
      <t xml:space="preserve">Review configuration settings to confirm automatic downloading of apps is disabled.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automatic app downloads"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"Automatic downloading apps not allowed" is listed.</t>
    </r>
    <r>
      <rPr>
        <sz val="11"/>
        <color rgb="FF000000"/>
        <rFont val="Calibri"/>
      </rPr>
      <t xml:space="preserve">
</t>
    </r>
    <r>
      <rPr>
        <sz val="11"/>
        <color rgb="FF000000"/>
        <rFont val="Calibri"/>
      </rPr>
      <t>If "Automatic downloading apps" is not disabled in the management tool and on the Apple device, this is a finding.</t>
    </r>
  </si>
  <si>
    <t>V-276204</t>
  </si>
  <si>
    <r>
      <rPr>
        <sz val="11"/>
        <rFont val="Calibri"/>
      </rPr>
      <t>Apple iOS/iPadOS 18 must disable pairing with a host Mac or PC.</t>
    </r>
  </si>
  <si>
    <r>
      <rPr>
        <sz val="11"/>
        <color rgb="FF000000"/>
        <rFont val="Calibri"/>
      </rPr>
      <t>Install a configuration profile to disable "Allow host pairing". This is a supervised-only control.</t>
    </r>
  </si>
  <si>
    <r>
      <rPr>
        <sz val="11"/>
        <color rgb="FF000000"/>
        <rFont val="Calibri"/>
      </rPr>
      <t>The connection of a DOD iPhone to a Mac or PC could cause the exposure of sensitive DOD information.</t>
    </r>
    <r>
      <rPr>
        <sz val="11"/>
        <color rgb="FF000000"/>
        <rFont val="Calibri"/>
      </rPr>
      <t xml:space="preserve">
</t>
    </r>
    <r>
      <rPr>
        <sz val="11"/>
        <color rgb="FF000000"/>
        <rFont val="Calibri"/>
      </rPr>
      <t>SFR ID: FMT_MOF_EXT.1.2 #47</t>
    </r>
  </si>
  <si>
    <r>
      <rPr>
        <sz val="11"/>
        <color rgb="FF000000"/>
        <rFont val="Calibri"/>
      </rPr>
      <t xml:space="preserve">Review configuration settings to confirm host pairing is disabled.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host pairing"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"Pairing with iTunes not allowed" is listed.</t>
    </r>
    <r>
      <rPr>
        <sz val="11"/>
        <color rgb="FF000000"/>
        <rFont val="Calibri"/>
      </rPr>
      <t xml:space="preserve">
</t>
    </r>
    <r>
      <rPr>
        <sz val="11"/>
        <color rgb="FF000000"/>
        <rFont val="Calibri"/>
      </rPr>
      <t>If "Host pairing" is not disabled in the management tool and on the Apple device, this is a finding.</t>
    </r>
  </si>
  <si>
    <t>V-276205</t>
  </si>
  <si>
    <r>
      <rPr>
        <sz val="11"/>
        <rFont val="Calibri"/>
      </rPr>
      <t>Apple iOS/iPadOS 18 must disable AirPrint.</t>
    </r>
  </si>
  <si>
    <r>
      <rPr>
        <sz val="11"/>
        <color rgb="FF000000"/>
        <rFont val="Calibri"/>
      </rPr>
      <t>Install a configuration profile to disable "Allow AirPrint". This is a supervised-only control.</t>
    </r>
  </si>
  <si>
    <r>
      <rPr>
        <sz val="11"/>
        <color rgb="FF000000"/>
        <rFont val="Calibri"/>
      </rPr>
      <t>AirPrint allows the printing of sensitive DOD documents to non-DOD controlled printers, which may lead to the exposure of sensitive DOD information.</t>
    </r>
    <r>
      <rPr>
        <sz val="11"/>
        <color rgb="FF000000"/>
        <rFont val="Calibri"/>
      </rPr>
      <t xml:space="preserve">
</t>
    </r>
    <r>
      <rPr>
        <sz val="11"/>
        <color rgb="FF000000"/>
        <rFont val="Calibri"/>
      </rPr>
      <t>SFR ID: FMT_MOF_EXT.1.2 #47</t>
    </r>
  </si>
  <si>
    <r>
      <rPr>
        <sz val="11"/>
        <color rgb="FF000000"/>
        <rFont val="Calibri"/>
      </rPr>
      <t xml:space="preserve">Review configuration settings to confirm AirPrint is disabled.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AirPrint"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"AirPrint not allowed" is listed.</t>
    </r>
    <r>
      <rPr>
        <sz val="11"/>
        <color rgb="FF000000"/>
        <rFont val="Calibri"/>
      </rPr>
      <t xml:space="preserve">
</t>
    </r>
    <r>
      <rPr>
        <sz val="11"/>
        <color rgb="FF000000"/>
        <rFont val="Calibri"/>
      </rPr>
      <t>If AirPrint is not disabled in the management tool and on the Apple device, this is a finding.</t>
    </r>
  </si>
  <si>
    <t>V-276206</t>
  </si>
  <si>
    <r>
      <rPr>
        <sz val="11"/>
        <rFont val="Calibri"/>
      </rPr>
      <t>Apple iOS/iPadOS 18 must disable AirPrint: Allow discovery of AirPrint printers using iBeacons.</t>
    </r>
  </si>
  <si>
    <r>
      <rPr>
        <sz val="11"/>
        <color rgb="FF000000"/>
        <rFont val="Calibri"/>
      </rPr>
      <t>Install a configuration profile to disable "Allow discovery of AirPrint printers using iBeacons". This is a supervised-only control.</t>
    </r>
    <r>
      <rPr>
        <sz val="11"/>
        <color rgb="FF000000"/>
        <rFont val="Calibri"/>
      </rPr>
      <t xml:space="preserve">
</t>
    </r>
    <r>
      <rPr>
        <sz val="11"/>
        <color rgb="FF000000"/>
        <rFont val="Calibri"/>
      </rPr>
      <t>Note: This control may not be configurable by some MDM products when "Allow AirPrint" is disabled.</t>
    </r>
  </si>
  <si>
    <r>
      <rPr>
        <sz val="11"/>
        <color rgb="FF000000"/>
        <rFont val="Calibri"/>
      </rPr>
      <t xml:space="preserve">Review configuration settings to confirm discovery of AirPrint printers is disabled.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Note: This control may not be configurable by some MDM products when "Allow AirPrint" is disabled.</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discovery of AirPrint printers using iBeacons" or "Allow AirPrint"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"Discovery of AirPrint printers using iBeacons not allowed" or "AirPrint not allowed" is listed.</t>
    </r>
    <r>
      <rPr>
        <sz val="11"/>
        <color rgb="FF000000"/>
        <rFont val="Calibri"/>
      </rPr>
      <t xml:space="preserve">
</t>
    </r>
    <r>
      <rPr>
        <sz val="11"/>
        <color rgb="FF000000"/>
        <rFont val="Calibri"/>
      </rPr>
      <t>If "Discovery of AirPrint printers using iBeacons" is not disabled or AirPrint is not disabled in the management tool and on the Apple device, this is a finding.</t>
    </r>
  </si>
  <si>
    <t>V-276207</t>
  </si>
  <si>
    <r>
      <rPr>
        <sz val="11"/>
        <rFont val="Calibri"/>
      </rPr>
      <t>Apple iOS/iPadOS 18 must disable AirPrint: Allow storage of AirPrint credentials in Keychain.</t>
    </r>
  </si>
  <si>
    <r>
      <rPr>
        <sz val="11"/>
        <color rgb="FF000000"/>
        <rFont val="Calibri"/>
      </rPr>
      <t>Install a configuration profile to disable "Allow storage of AirPrint credentials in Keychain". This is a supervised-only control.</t>
    </r>
    <r>
      <rPr>
        <sz val="11"/>
        <color rgb="FF000000"/>
        <rFont val="Calibri"/>
      </rPr>
      <t xml:space="preserve">
</t>
    </r>
    <r>
      <rPr>
        <sz val="11"/>
        <color rgb="FF000000"/>
        <rFont val="Calibri"/>
      </rPr>
      <t>Note: This control may not be configurable by some MDM products when "Allow AirPrint" is disabled.</t>
    </r>
  </si>
  <si>
    <r>
      <rPr>
        <sz val="11"/>
        <color rgb="FF000000"/>
        <rFont val="Calibri"/>
      </rPr>
      <t xml:space="preserve">Review configuration settings to confirm storage of AirPrint credentials in Keychain is disabled.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Note: This control may not be configurable by some MDM products when "Allow AirPrint" is disabled.</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"Allow storage of AirPrint credentials in Keychain" or "Allow AirPrint"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"Storage of AirPrint credentials in Keychain not allowed" or "AirPrint not allowed" is listed.</t>
    </r>
    <r>
      <rPr>
        <sz val="11"/>
        <color rgb="FF000000"/>
        <rFont val="Calibri"/>
      </rPr>
      <t xml:space="preserve">
</t>
    </r>
    <r>
      <rPr>
        <sz val="11"/>
        <color rgb="FF000000"/>
        <rFont val="Calibri"/>
      </rPr>
      <t>If "Storage of AirPrint credentials in Keychain" is not disabled or AirPrint is not disabled in the management tool and on the Apple device, this is a finding.</t>
    </r>
  </si>
  <si>
    <t>V-276208</t>
  </si>
  <si>
    <r>
      <rPr>
        <sz val="11"/>
        <rFont val="Calibri"/>
      </rPr>
      <t>Apple iOS/iPadOS 18 must enable AirPrint feature: Disallow AirPrint to destinations with untrusted certificates.</t>
    </r>
  </si>
  <si>
    <r>
      <rPr>
        <sz val="11"/>
        <color rgb="FF000000"/>
        <rFont val="Calibri"/>
      </rPr>
      <t>Install a configuration profile to enable "Disallow AirPrint to destinations with untrusted certificates". This is a supervised-only control.</t>
    </r>
    <r>
      <rPr>
        <sz val="11"/>
        <color rgb="FF000000"/>
        <rFont val="Calibri"/>
      </rPr>
      <t xml:space="preserve">
</t>
    </r>
    <r>
      <rPr>
        <sz val="11"/>
        <color rgb="FF000000"/>
        <rFont val="Calibri"/>
      </rPr>
      <t>Note: This control may not be configurable by some MDM products when "Allow AirPrint" is disabled.</t>
    </r>
  </si>
  <si>
    <r>
      <rPr>
        <sz val="11"/>
        <color rgb="FF000000"/>
        <rFont val="Calibri"/>
      </rPr>
      <t>Review configuration settings to confirm allowing AirPrint to destinations with untrusted certificates is disabled.</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Note: This control may not be configurable by some MDM products when "Allow AirPrint" is disabled.</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"Disallow AirPrint to destinations with untrusted certificates" is checked or "Allow AirPrint"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"Allow AirPrint to destinations with untrusted certificates" or "AirPrint not allowed" is listed.</t>
    </r>
    <r>
      <rPr>
        <sz val="11"/>
        <color rgb="FF000000"/>
        <rFont val="Calibri"/>
      </rPr>
      <t xml:space="preserve">
</t>
    </r>
    <r>
      <rPr>
        <sz val="11"/>
        <color rgb="FF000000"/>
        <rFont val="Calibri"/>
      </rPr>
      <t>If "Disallow AirPrint to destinations with untrusted certificates" is disabled or AirPrint is not disabled in the management tool and on the Apple device, this is a finding.</t>
    </r>
  </si>
  <si>
    <t>V-276209</t>
  </si>
  <si>
    <r>
      <rPr>
        <sz val="11"/>
        <rFont val="Calibri"/>
      </rPr>
      <t>Apple iOS/iPadOS 18 must disable Allowed Content Ratings (Movies).</t>
    </r>
  </si>
  <si>
    <r>
      <rPr>
        <sz val="11"/>
        <color rgb="FF000000"/>
        <rFont val="Calibri"/>
      </rPr>
      <t>Install a configuration profile to disable "Allowed Content Ratings (Movies)" (ratingMovies key value = 0). This is a supervised-only control.</t>
    </r>
  </si>
  <si>
    <r>
      <rPr>
        <sz val="11"/>
        <color rgb="FF000000"/>
        <rFont val="Calibri"/>
      </rPr>
      <t>There is no known mission need for this personal use feature.</t>
    </r>
    <r>
      <rPr>
        <sz val="11"/>
        <color rgb="FF000000"/>
        <rFont val="Calibri"/>
      </rPr>
      <t xml:space="preserve">
</t>
    </r>
    <r>
      <rPr>
        <sz val="11"/>
        <color rgb="FF000000"/>
        <rFont val="Calibri"/>
      </rPr>
      <t>SFR ID: FMT_MOF_EXT.1.2 #47</t>
    </r>
  </si>
  <si>
    <r>
      <rPr>
        <sz val="11"/>
        <color rgb="FF000000"/>
        <rFont val="Calibri"/>
      </rPr>
      <t xml:space="preserve">Review configuration settings to confirm Allowed Content Ratings (Movies) is disabled.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"Movie ratings" is set to "0" (disable all movies).</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"Movie ratings enforced" is listed.</t>
    </r>
    <r>
      <rPr>
        <sz val="11"/>
        <color rgb="FF000000"/>
        <rFont val="Calibri"/>
      </rPr>
      <t xml:space="preserve">
</t>
    </r>
    <r>
      <rPr>
        <sz val="11"/>
        <color rgb="FF000000"/>
        <rFont val="Calibri"/>
      </rPr>
      <t>If "Movie ratings" is not set to "0" in the management tool and "Movie ratings" are not enforced on the Apple device, this is a finding.</t>
    </r>
  </si>
  <si>
    <t>V-276210</t>
  </si>
  <si>
    <r>
      <rPr>
        <sz val="11"/>
        <rFont val="Calibri"/>
      </rPr>
      <t>Apple iOS/iPadOS 18 must disable Allowed Content Ratings (TV Shows).</t>
    </r>
  </si>
  <si>
    <r>
      <rPr>
        <sz val="11"/>
        <color rgb="FF000000"/>
        <rFont val="Calibri"/>
      </rPr>
      <t>Install a configuration profile to disable "Allowed Content Ratings (TV Shows)" (ratingTVShows key value = 0). This is a supervised-only control.</t>
    </r>
  </si>
  <si>
    <r>
      <rPr>
        <sz val="11"/>
        <color rgb="FF000000"/>
        <rFont val="Calibri"/>
      </rPr>
      <t xml:space="preserve">Review configuration settings to confirm Allowed Content Ratings (TV Shows) is disabled. </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"TV Shows ratings" is set to "0" (disable all TV Shows).</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"TV show ratings enforced" is listed.</t>
    </r>
    <r>
      <rPr>
        <sz val="11"/>
        <color rgb="FF000000"/>
        <rFont val="Calibri"/>
      </rPr>
      <t xml:space="preserve">
</t>
    </r>
    <r>
      <rPr>
        <sz val="11"/>
        <color rgb="FF000000"/>
        <rFont val="Calibri"/>
      </rPr>
      <t>If "TV show ratings" is not set to "0" in the management tool and TV show ratings are not enforced on the Apple device, this is a finding.</t>
    </r>
  </si>
  <si>
    <t>V-276211</t>
  </si>
  <si>
    <r>
      <rPr>
        <sz val="11"/>
        <rFont val="Calibri"/>
      </rPr>
      <t>Apple iOS/iPadOS 18 must disable the Apple Intelligence feature: Image Wand.</t>
    </r>
  </si>
  <si>
    <r>
      <rPr>
        <sz val="11"/>
        <color rgb="FF000000"/>
        <rFont val="Calibri"/>
      </rPr>
      <t>Install a configuration profile to disable the Apple Intelligence feature: Image Wand. This is a supervised-only control.</t>
    </r>
    <r>
      <rPr>
        <sz val="11"/>
        <color rgb="FF000000"/>
        <rFont val="Calibri"/>
      </rPr>
      <t xml:space="preserve">
</t>
    </r>
    <r>
      <rPr>
        <sz val="11"/>
        <color rgb="FF000000"/>
        <rFont val="Calibri"/>
      </rPr>
      <t>Note: This control is only applicable to Apple Intelligence-capable iPhones and iPads.</t>
    </r>
  </si>
  <si>
    <r>
      <rPr>
        <sz val="11"/>
        <color rgb="FF000000"/>
        <rFont val="Calibri"/>
      </rPr>
      <t>The security of the Apple Intelligence system has not been vetted by the DOD, and the risk to DOD sensitive information is not known at this time. Therefore, Apple intelligence features must be disabled until more information is available.</t>
    </r>
    <r>
      <rPr>
        <sz val="11"/>
        <color rgb="FF000000"/>
        <rFont val="Calibri"/>
      </rPr>
      <t xml:space="preserve">
</t>
    </r>
    <r>
      <rPr>
        <sz val="11"/>
        <color rgb="FF000000"/>
        <rFont val="Calibri"/>
      </rPr>
      <t>SFR ID: FMT_MOF_EXT.1.2 #47</t>
    </r>
  </si>
  <si>
    <r>
      <rPr>
        <sz val="11"/>
        <color rgb="FF000000"/>
        <rFont val="Calibri"/>
      </rPr>
      <t>Review configuration settings to confirm Image Wand is disabled. Note: This control is only applicable to Apple Intelligence-capable iPhones and iPads.</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the Apple Intelligence feature: Image Wand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"Image Wand not allowed" is listed.</t>
    </r>
    <r>
      <rPr>
        <sz val="11"/>
        <color rgb="FF000000"/>
        <rFont val="Calibri"/>
      </rPr>
      <t xml:space="preserve">
</t>
    </r>
    <r>
      <rPr>
        <sz val="11"/>
        <color rgb="FF000000"/>
        <rFont val="Calibri"/>
      </rPr>
      <t>If Image Wand is not disabled in the management tool and on the Apple device, this is a finding.</t>
    </r>
  </si>
  <si>
    <t>V-276212</t>
  </si>
  <si>
    <r>
      <rPr>
        <sz val="11"/>
        <rFont val="Calibri"/>
      </rPr>
      <t>Apple iOS/iPadOS 18 must disable the Apple Intelligence feature: Image Generation.</t>
    </r>
  </si>
  <si>
    <r>
      <rPr>
        <sz val="11"/>
        <color rgb="FF000000"/>
        <rFont val="Calibri"/>
      </rPr>
      <t>Install a configuration profile to disable the Apple Intelligence feature: Image Generation. This is a supervised-only control.</t>
    </r>
    <r>
      <rPr>
        <sz val="11"/>
        <color rgb="FF000000"/>
        <rFont val="Calibri"/>
      </rPr>
      <t xml:space="preserve">
</t>
    </r>
    <r>
      <rPr>
        <sz val="11"/>
        <color rgb="FF000000"/>
        <rFont val="Calibri"/>
      </rPr>
      <t>Note: This control is only applicable to Apple Intelligence-capable iPhones and iPads.</t>
    </r>
  </si>
  <si>
    <r>
      <rPr>
        <sz val="11"/>
        <color rgb="FF000000"/>
        <rFont val="Calibri"/>
      </rPr>
      <t>Review configuration settings to confirm Image Generation is disabled. Note: This control is only applicable to Apple Intelligence-capable iPhones and iPads.</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the Apple Intelligence feature: Image Generation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"Image Playground not allowed" is listed.</t>
    </r>
    <r>
      <rPr>
        <sz val="11"/>
        <color rgb="FF000000"/>
        <rFont val="Calibri"/>
      </rPr>
      <t xml:space="preserve">
</t>
    </r>
    <r>
      <rPr>
        <sz val="11"/>
        <color rgb="FF000000"/>
        <rFont val="Calibri"/>
      </rPr>
      <t>If Image Generation is not disabled in the management tool and on the Apple device, this is a finding.</t>
    </r>
  </si>
  <si>
    <t>V-276213</t>
  </si>
  <si>
    <r>
      <rPr>
        <sz val="11"/>
        <rFont val="Calibri"/>
      </rPr>
      <t>Apple iOS/iPadOS 18 must disable the Apple Intelligence feature: generate new Genmoji.</t>
    </r>
  </si>
  <si>
    <r>
      <rPr>
        <sz val="11"/>
        <color rgb="FF000000"/>
        <rFont val="Calibri"/>
      </rPr>
      <t>Install a configuration profile to disable the Apple Intelligence feature: generate new Genmoji. This is a supervised-only control.</t>
    </r>
    <r>
      <rPr>
        <sz val="11"/>
        <color rgb="FF000000"/>
        <rFont val="Calibri"/>
      </rPr>
      <t xml:space="preserve">
</t>
    </r>
    <r>
      <rPr>
        <sz val="11"/>
        <color rgb="FF000000"/>
        <rFont val="Calibri"/>
      </rPr>
      <t>Note: This control is only applicable to Apple Intelligence-capable iPhones and iPads.</t>
    </r>
  </si>
  <si>
    <r>
      <rPr>
        <sz val="11"/>
        <color rgb="FF000000"/>
        <rFont val="Calibri"/>
      </rPr>
      <t>Review configuration settings to confirm generate new Genmoji is disabled. Note: This control is only applicable to Apple Intelligence-capable iPhones and iPads.</t>
    </r>
    <r>
      <rPr>
        <sz val="11"/>
        <color rgb="FF000000"/>
        <rFont val="Calibri"/>
      </rPr>
      <t xml:space="preserve">
</t>
    </r>
    <r>
      <rPr>
        <sz val="11"/>
        <color rgb="FF000000"/>
        <rFont val="Calibri"/>
      </rPr>
      <t>This is a supervised-only control. If the iPhone or iPad being reviewed is not supervised by the MDM, this control is automatically a finding.</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 xml:space="preserve">Note: If an organization has multiple configuration profiles, the check procedure must be performed on the relevant configuration profiles applicable to the scope of the review. </t>
    </r>
    <r>
      <rPr>
        <sz val="11"/>
        <color rgb="FF000000"/>
        <rFont val="Calibri"/>
      </rPr>
      <t xml:space="preserve">
</t>
    </r>
    <r>
      <rPr>
        <sz val="11"/>
        <color rgb="FF000000"/>
        <rFont val="Calibri"/>
      </rPr>
      <t>In the iOS/iPadOS management tool, verify the Apple Intelligence feature: generate new Genmoji is unchecked.</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"Genmoji not allowed" is listed.</t>
    </r>
    <r>
      <rPr>
        <sz val="11"/>
        <color rgb="FF000000"/>
        <rFont val="Calibri"/>
      </rPr>
      <t xml:space="preserve">
</t>
    </r>
    <r>
      <rPr>
        <sz val="11"/>
        <color rgb="FF000000"/>
        <rFont val="Calibri"/>
      </rPr>
      <t>If generate new Genmoji is not disabled in the management tool and on the Apple device, this is a finding.</t>
    </r>
  </si>
  <si>
    <t>V-276214</t>
  </si>
  <si>
    <r>
      <rPr>
        <sz val="11"/>
        <rFont val="Calibri"/>
      </rPr>
      <t>DOD Apple iOS/iPadOS 18 devices must have a Mobile Threat Detection (MTD) app installed.</t>
    </r>
  </si>
  <si>
    <r>
      <rPr>
        <sz val="11"/>
        <color rgb="FF000000"/>
        <rFont val="Calibri"/>
      </rPr>
      <t>Deploy a site-approved MTD app via the MDM server to managed iPhones and iPads.</t>
    </r>
  </si>
  <si>
    <r>
      <rPr>
        <sz val="11"/>
        <color rgb="FF000000"/>
        <rFont val="Calibri"/>
      </rPr>
      <t>DOD mobile devices are at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</si>
  <si>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an MTD app is installed on managed iPhones and iPads.</t>
    </r>
    <r>
      <rPr>
        <sz val="11"/>
        <color rgb="FF000000"/>
        <rFont val="Calibri"/>
      </rPr>
      <t xml:space="preserve">
</t>
    </r>
    <r>
      <rPr>
        <sz val="11"/>
        <color rgb="FF000000"/>
        <rFont val="Calibri"/>
      </rPr>
      <t>This check procedure is performed on both the device management tool and the iPhone and iPad device.</t>
    </r>
    <r>
      <rPr>
        <sz val="11"/>
        <color rgb="FF000000"/>
        <rFont val="Calibri"/>
      </rPr>
      <t xml:space="preserve">
</t>
    </r>
    <r>
      <rPr>
        <sz val="11"/>
        <color rgb="FF000000"/>
        <rFont val="Calibri"/>
      </rPr>
      <t>In the iOS/iPadOS management tool, verify an MTD app is listed as a managed app being deployed to site-managed devices.</t>
    </r>
    <r>
      <rPr>
        <sz val="11"/>
        <color rgb="FF000000"/>
        <rFont val="Calibri"/>
      </rPr>
      <t xml:space="preserve">
</t>
    </r>
    <r>
      <rPr>
        <sz val="11"/>
        <color rgb="FF000000"/>
        <rFont val="Calibri"/>
      </rPr>
      <t>On the iPhone/iPad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</si>
  <si>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t>V-276224</t>
  </si>
  <si>
    <r>
      <rPr>
        <sz val="11"/>
        <rFont val="Calibri"/>
      </rPr>
      <t>Apple iOS/iPadOS 18 must implement the management setting: disable Camera.</t>
    </r>
  </si>
  <si>
    <r>
      <rPr>
        <sz val="11"/>
        <color rgb="FF000000"/>
        <rFont val="Calibri"/>
      </rPr>
      <t>If the AO has not approved the use of Apple device cameras, install a configuration profile to disable camera use. This a supervised-only control.</t>
    </r>
  </si>
  <si>
    <r>
      <rPr>
        <sz val="11"/>
        <color rgb="FF000000"/>
        <rFont val="Calibri"/>
      </rPr>
      <t>Authorizing Official (AO) approval is required before the Apple device camera can be enabled for a specific user or group of users, based on a risk assessment of the operational environment. Camera use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</si>
  <si>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Determine if the site AO has approved the use of Apple device cameras. Look for a document showing approval for a specific user or group of users. If not approved, review configuration settings to confirm "Allow Camera" is disabled. If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AO has not approved the use of the Apple device camera).</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the iPhone.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"Allow Camera" is unchecked.</t>
    </r>
    <r>
      <rPr>
        <sz val="11"/>
        <color rgb="FF000000"/>
        <rFont val="Calibri"/>
      </rPr>
      <t xml:space="preserve">
</t>
    </r>
    <r>
      <rPr>
        <sz val="11"/>
        <color rgb="FF000000"/>
        <rFont val="Calibri"/>
      </rPr>
      <t>On the iPhone: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"General".</t>
    </r>
    <r>
      <rPr>
        <sz val="11"/>
        <color rgb="FF000000"/>
        <rFont val="Calibri"/>
      </rPr>
      <t xml:space="preserve">
</t>
    </r>
    <r>
      <rPr>
        <sz val="11"/>
        <color rgb="FF000000"/>
        <rFont val="Calibri"/>
      </rPr>
      <t xml:space="preserve">3. Tap "VPN &amp; Device Management". </t>
    </r>
    <r>
      <rPr>
        <sz val="11"/>
        <color rgb="FF000000"/>
        <rFont val="Calibri"/>
      </rPr>
      <t xml:space="preserve">
</t>
    </r>
    <r>
      <rPr>
        <sz val="11"/>
        <color rgb="FF000000"/>
        <rFont val="Calibri"/>
      </rPr>
      <t>4. Tap the Configuration Profile from the iOS management tool containing the restrictions policy.</t>
    </r>
    <r>
      <rPr>
        <sz val="11"/>
        <color rgb="FF000000"/>
        <rFont val="Calibri"/>
      </rPr>
      <t xml:space="preserve">
</t>
    </r>
    <r>
      <rPr>
        <sz val="11"/>
        <color rgb="FF000000"/>
        <rFont val="Calibri"/>
      </rPr>
      <t>5. Tap "Restrictions".</t>
    </r>
    <r>
      <rPr>
        <sz val="11"/>
        <color rgb="FF000000"/>
        <rFont val="Calibri"/>
      </rPr>
      <t xml:space="preserve">
</t>
    </r>
    <r>
      <rPr>
        <sz val="11"/>
        <color rgb="FF000000"/>
        <rFont val="Calibri"/>
      </rPr>
      <t>6. Verify "Camera not allowed" is listed.</t>
    </r>
    <r>
      <rPr>
        <sz val="11"/>
        <color rgb="FF000000"/>
        <rFont val="Calibri"/>
      </rPr>
      <t xml:space="preserve">
</t>
    </r>
    <r>
      <rPr>
        <sz val="11"/>
        <color rgb="FF000000"/>
        <rFont val="Calibri"/>
      </rPr>
      <t>If the AO has not approved Apple device camera use, "Allow camera" is listed in the management tool, and "Camera not allowed" is not listed on the Apple device, this is a finding.</t>
    </r>
  </si>
  <si>
    <t>V-278354</t>
  </si>
  <si>
    <r>
      <rPr>
        <sz val="11"/>
        <rFont val="Calibri"/>
      </rPr>
      <t>Apple iOS/iPadOS 18 must implement the management setting: disable the Bluetooth radio.</t>
    </r>
  </si>
  <si>
    <r>
      <rPr>
        <sz val="11"/>
        <color rgb="FF000000"/>
        <rFont val="Calibri"/>
      </rPr>
      <t>If the AO has not approved the use of the Apple device Bluetooth radio, install a configuration profile to disable Bluetooth use. This a supervised-only control.</t>
    </r>
    <r>
      <rPr>
        <sz val="11"/>
        <color rgb="FF000000"/>
        <rFont val="Calibri"/>
      </rPr>
      <t xml:space="preserve">
</t>
    </r>
    <r>
      <rPr>
        <sz val="11"/>
        <color rgb="FF000000"/>
        <rFont val="Calibri"/>
      </rPr>
      <t>There are two steps to this procedure:</t>
    </r>
    <r>
      <rPr>
        <sz val="11"/>
        <color rgb="FF000000"/>
        <rFont val="Calibri"/>
      </rPr>
      <t xml:space="preserve">
</t>
    </r>
    <r>
      <rPr>
        <sz val="11"/>
        <color rgb="FF000000"/>
        <rFont val="Calibri"/>
      </rPr>
      <t>1. MDM sends device command to device to disable Bluetooth.</t>
    </r>
    <r>
      <rPr>
        <sz val="11"/>
        <color rgb="FF000000"/>
        <rFont val="Calibri"/>
      </rPr>
      <t xml:space="preserve">
</t>
    </r>
    <r>
      <rPr>
        <sz val="11"/>
        <color rgb="FF000000"/>
        <rFont val="Calibri"/>
      </rPr>
      <t>2. Include the key "allowBluetoothModification" set to "false" in the configuration profile installed on the device.</t>
    </r>
  </si>
  <si>
    <r>
      <rPr>
        <sz val="11"/>
        <color rgb="FF000000"/>
        <rFont val="Calibri"/>
      </rPr>
      <t>Authorizing official (AO) approval is required before the Apple device Bluetooth radio can be enabled. All AO approvals must be documented and based on critical mission need. Use of Bluetooth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</si>
  <si>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 xml:space="preserve">Determine if the site AO has approved the use of Apple device Bluetooth radios. Look for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modification has been disabled, and on the Apple iPhone or iPad, verify Bluetooth cannot be enabled. If approved, this requirement is not applicable.</t>
    </r>
    <r>
      <rPr>
        <sz val="11"/>
        <color rgb="FF000000"/>
        <rFont val="Calibri"/>
      </rPr>
      <t xml:space="preserve">
</t>
    </r>
    <r>
      <rPr>
        <sz val="11"/>
        <color rgb="FF000000"/>
        <rFont val="Calibri"/>
      </rPr>
      <t>This a supervised-only control. If the iPhone or iPad being reviewed is not supervised by the MDM, this control is automatically a finding (if the AO has not approved the use of the Apple device Bluetooth radio).</t>
    </r>
    <r>
      <rPr>
        <sz val="11"/>
        <color rgb="FF000000"/>
        <rFont val="Calibri"/>
      </rPr>
      <t xml:space="preserve">
</t>
    </r>
    <r>
      <rPr>
        <sz val="11"/>
        <color rgb="FF000000"/>
        <rFont val="Calibri"/>
      </rPr>
      <t>If the iPhone or iPad being reviewed is supervised by the MDM, follow these procedures:</t>
    </r>
    <r>
      <rPr>
        <sz val="11"/>
        <color rgb="FF000000"/>
        <rFont val="Calibri"/>
      </rPr>
      <t xml:space="preserve">
</t>
    </r>
    <r>
      <rPr>
        <sz val="11"/>
        <color rgb="FF000000"/>
        <rFont val="Calibri"/>
      </rPr>
      <t>This check procedure is performed on both the device management tool and managed iPhone or iPad.</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iOS management tool, verify the Bluetooth setting cannot be modified ("allowBluetoothModification" set to "false") in the configuration profile.</t>
    </r>
    <r>
      <rPr>
        <sz val="11"/>
        <color rgb="FF000000"/>
        <rFont val="Calibri"/>
      </rPr>
      <t xml:space="preserve">
</t>
    </r>
    <r>
      <rPr>
        <sz val="11"/>
        <color rgb="FF000000"/>
        <rFont val="Calibri"/>
      </rPr>
      <t>On the managed Apple iPhone or iPad, verify the Bluetooth radio is disabled and cannot be enabled:</t>
    </r>
    <r>
      <rPr>
        <sz val="11"/>
        <color rgb="FF000000"/>
        <rFont val="Calibri"/>
      </rPr>
      <t xml:space="preserve">
</t>
    </r>
    <r>
      <rPr>
        <sz val="11"/>
        <color rgb="FF000000"/>
        <rFont val="Calibri"/>
      </rPr>
      <t>(Settings &gt; Bluetooth)</t>
    </r>
    <r>
      <rPr>
        <sz val="11"/>
        <color rgb="FF000000"/>
        <rFont val="Calibri"/>
      </rPr>
      <t xml:space="preserve">
</t>
    </r>
    <r>
      <rPr>
        <sz val="11"/>
        <color rgb="FF000000"/>
        <rFont val="Calibri"/>
      </rPr>
      <t>If Bluetooth has not been disabled in the device's MDM configuration profile or if Bluetooth can be enabled on the Apple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</si>
  <si>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</si>
  <si>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</si>
  <si>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</si>
  <si>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</si>
  <si>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</si>
  <si>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</si>
  <si>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</si>
  <si>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</si>
  <si>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</si>
  <si>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</si>
  <si>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</si>
  <si>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</si>
  <si>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</si>
  <si>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</si>
  <si>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</si>
  <si>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</si>
  <si>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</si>
  <si>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</si>
  <si>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</si>
  <si>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</si>
  <si>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</si>
  <si>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</si>
  <si>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</si>
  <si>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</si>
  <si>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</si>
  <si>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</si>
  <si>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</si>
  <si>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</si>
  <si>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</si>
  <si>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iOS/iPadOS 18 Security Technical Implementation Guide V2R2</t>
  </si>
  <si>
    <t>Developed By:</t>
  </si>
  <si>
    <t>Apple and 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</si>
  <si>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</si>
  <si>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92</t>
    </r>
  </si>
  <si>
    <t>Download Url:</t>
  </si>
  <si>
    <t>https://www.cyber.mil/stigs</t>
  </si>
  <si>
    <t>Guide Overview:</t>
  </si>
  <si>
    <r>
      <rPr>
        <sz val="11"/>
        <color rgb="FF000000"/>
        <rFont val="Calibri"/>
      </rPr>
      <t>The Apple iOS/iPadOS 18 Security Technical Implementation Guide (STIG) provides the technical security policies, requirements, and implementation details for applying security concepts to Apple devices running iOS/iPadOS 18 that process, store, or transmit unclassified data marked as Controlled Unclassified Information (CUI) or below. The STIG is based on the Protection Profile for Mobile Device Fundamentals (MDFPP) version 3.3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only the Corporate Owned Personally Enabled (COPE) and Corporate Owned Business Only (COBO) 1 use cases. The items addressed in the STIG are not specific to an iOS/iPadOS hardware type/model; rather, they are tied to the version of the operating system running on the iPhone or iPad (e.g., iOS 18 or iPadOS 18).</t>
    </r>
    <r>
      <rPr>
        <sz val="11"/>
        <color rgb="FF000000"/>
        <rFont val="Calibri"/>
      </rPr>
      <t xml:space="preserve">
</t>
    </r>
    <r>
      <rPr>
        <sz val="11"/>
        <color rgb="FF000000"/>
        <rFont val="Calibri"/>
      </rPr>
      <t>This STIG assumes that for the COPE use case, the technology used for data separation between work apps, data and personal apps, and data that has been certified by the National Information Assurance Partnership (NIAP) is compliant with the data separation requirements of the MDFPP</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</si>
  <si>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</si>
  <si>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</si>
  <si>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</si>
  <si>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</si>
  <si>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</si>
  <si>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</si>
  <si>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</si>
  <si>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</si>
  <si>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</si>
  <si>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</si>
  <si>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</si>
  <si>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</si>
  <si>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</si>
  <si>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</si>
  <si>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</si>
  <si>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</si>
  <si>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</si>
  <si>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</si>
  <si>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</si>
  <si>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</si>
  <si>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</si>
  <si>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</si>
  <si>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</si>
  <si>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</si>
  <si>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</si>
  <si>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</si>
  <si>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</si>
  <si>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</si>
  <si>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</si>
  <si>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</si>
  <si>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</si>
  <si>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</si>
  <si>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</si>
  <si>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</si>
  <si>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</si>
  <si>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</si>
  <si>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</si>
  <si>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</si>
  <si>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</si>
  <si>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</si>
  <si>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</si>
  <si>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</si>
  <si>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</si>
  <si>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</si>
  <si>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</si>
  <si>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</si>
  <si>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</si>
  <si>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iOS/iPadOS 18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</si>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</sst>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59E-4B4B-A7E1-5E84E419D12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59E-4B4B-A7E1-5E84E419D12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92</c:v>
                </c:pt>
              </c:numCache>
            </c:numRef>
          </c:val>
          <c:extLst>
            <c:ext xmlns:c16="http://schemas.microsoft.com/office/drawing/2014/chart" uri="{C3380CC4-5D6E-409C-BE32-E72D297353CC}">
              <c16:uniqueId val="{00000002-159E-4B4B-A7E1-5E84E419D12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F3E-4C8F-9572-BF82E5AA0A9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F3E-4C8F-9572-BF82E5AA0A9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92</c:v>
                </c:pt>
              </c:numCache>
            </c:numRef>
          </c:val>
          <c:extLst>
            <c:ext xmlns:c16="http://schemas.microsoft.com/office/drawing/2014/chart" uri="{C3380CC4-5D6E-409C-BE32-E72D297353CC}">
              <c16:uniqueId val="{00000002-8F3E-4C8F-9572-BF82E5AA0A9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E5F-4DDE-A13E-2EC4E0A321C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E5F-4DDE-A13E-2EC4E0A321C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4</c:v>
                </c:pt>
                <c:pt idx="1">
                  <c:v>63</c:v>
                </c:pt>
                <c:pt idx="2">
                  <c:v>25</c:v>
                </c:pt>
              </c:numCache>
            </c:numRef>
          </c:val>
          <c:extLst>
            <c:ext xmlns:c16="http://schemas.microsoft.com/office/drawing/2014/chart" uri="{C3380CC4-5D6E-409C-BE32-E72D297353CC}">
              <c16:uniqueId val="{00000002-4E5F-4DDE-A13E-2EC4E0A321C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DE6-4D1B-AFD1-F31B712EA70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DE6-4D1B-AFD1-F31B712EA70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92</c:v>
                </c:pt>
              </c:numCache>
            </c:numRef>
          </c:val>
          <c:extLst>
            <c:ext xmlns:c16="http://schemas.microsoft.com/office/drawing/2014/chart" uri="{C3380CC4-5D6E-409C-BE32-E72D297353CC}">
              <c16:uniqueId val="{00000002-EDE6-4D1B-AFD1-F31B712EA70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5D6-4B3C-8D1E-1F9E7F1A101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5D6-4B3C-8D1E-1F9E7F1A101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92</c:v>
                </c:pt>
              </c:numCache>
            </c:numRef>
          </c:val>
          <c:extLst>
            <c:ext xmlns:c16="http://schemas.microsoft.com/office/drawing/2014/chart" uri="{C3380CC4-5D6E-409C-BE32-E72D297353CC}">
              <c16:uniqueId val="{00000002-45D6-4B3C-8D1E-1F9E7F1A101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5AC-4ABF-B72E-0845094CB7B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5AC-4ABF-B72E-0845094CB7B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5AC-4ABF-B72E-0845094CB7B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5AC-4ABF-B72E-0845094CB7B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DC8-4FA0-B01A-DF6C34A3178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wwgu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gtfku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4kgsu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wqho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ufjbq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ylcil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ukdk0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93">
  <autoFilter ref="A1:M9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458</v>
      </c>
    </row>
    <row r="3" spans="2:3" ht="15" customHeight="1" x14ac:dyDescent="0.35"/>
    <row r="4" spans="2:3" ht="58" x14ac:dyDescent="0.35">
      <c r="B4" s="18" t="s">
        <v>459</v>
      </c>
      <c r="C4" s="19" t="s">
        <v>460</v>
      </c>
    </row>
    <row r="5" spans="2:3" x14ac:dyDescent="0.35">
      <c r="C5" s="19" t="s">
        <v>461</v>
      </c>
    </row>
    <row r="6" spans="2:3" x14ac:dyDescent="0.35">
      <c r="C6" s="16" t="s">
        <v>462</v>
      </c>
    </row>
    <row r="7" spans="2:3" ht="10" customHeight="1" x14ac:dyDescent="0.35"/>
    <row r="8" spans="2:3" ht="232" x14ac:dyDescent="0.35">
      <c r="B8" s="20" t="s">
        <v>463</v>
      </c>
      <c r="C8" s="19" t="s">
        <v>464</v>
      </c>
    </row>
    <row r="9" spans="2:3" ht="10" customHeight="1" x14ac:dyDescent="0.35"/>
    <row r="10" spans="2:3" ht="35" customHeight="1" x14ac:dyDescent="0.35">
      <c r="B10" s="20" t="s">
        <v>465</v>
      </c>
      <c r="C10" s="19" t="s">
        <v>466</v>
      </c>
    </row>
    <row r="11" spans="2:3" ht="75" customHeight="1" x14ac:dyDescent="0.35">
      <c r="B11" s="16" t="s">
        <v>19</v>
      </c>
      <c r="C11" s="19" t="s">
        <v>467</v>
      </c>
    </row>
    <row r="12" spans="2:3" ht="47" customHeight="1" x14ac:dyDescent="0.35">
      <c r="B12" s="16" t="s">
        <v>19</v>
      </c>
      <c r="C12" s="19" t="s">
        <v>468</v>
      </c>
    </row>
    <row r="13" spans="2:3" ht="35" customHeight="1" x14ac:dyDescent="0.35">
      <c r="B13" s="16" t="s">
        <v>19</v>
      </c>
      <c r="C13" s="19" t="s">
        <v>469</v>
      </c>
    </row>
    <row r="14" spans="2:3" ht="32" customHeight="1" x14ac:dyDescent="0.35">
      <c r="B14" s="16" t="s">
        <v>19</v>
      </c>
      <c r="C14" s="19" t="s">
        <v>470</v>
      </c>
    </row>
    <row r="15" spans="2:3" ht="30" customHeight="1" x14ac:dyDescent="0.35">
      <c r="B15" s="16" t="s">
        <v>19</v>
      </c>
      <c r="C15" s="19" t="s">
        <v>471</v>
      </c>
    </row>
    <row r="16" spans="2:3" ht="10" customHeight="1" x14ac:dyDescent="0.35"/>
    <row r="17" spans="1:3" ht="145" customHeight="1" x14ac:dyDescent="0.35">
      <c r="B17" s="20" t="s">
        <v>472</v>
      </c>
      <c r="C17" s="19" t="s">
        <v>473</v>
      </c>
    </row>
    <row r="18" spans="1:3" ht="10" customHeight="1" x14ac:dyDescent="0.35"/>
    <row r="19" spans="1:3" ht="3" customHeight="1" x14ac:dyDescent="0.35">
      <c r="B19" s="21"/>
      <c r="C19" s="21"/>
    </row>
    <row r="20" spans="1:3" ht="12" customHeight="1" x14ac:dyDescent="0.35"/>
    <row r="21" spans="1:3" ht="35" customHeight="1" x14ac:dyDescent="0.35">
      <c r="A21" s="23"/>
      <c r="B21" s="24" t="s">
        <v>474</v>
      </c>
      <c r="C21" s="25" t="s">
        <v>475</v>
      </c>
    </row>
    <row r="22" spans="1:3" ht="18" customHeight="1" x14ac:dyDescent="0.35">
      <c r="A22" s="23"/>
      <c r="B22" s="23" t="s">
        <v>19</v>
      </c>
      <c r="C22" s="25" t="s">
        <v>476</v>
      </c>
    </row>
    <row r="23" spans="1:3" ht="18" customHeight="1" x14ac:dyDescent="0.35">
      <c r="A23" s="23"/>
      <c r="B23" s="23" t="s">
        <v>19</v>
      </c>
      <c r="C23" s="25" t="s">
        <v>477</v>
      </c>
    </row>
    <row r="24" spans="1:3" ht="18" customHeight="1" x14ac:dyDescent="0.35">
      <c r="A24" s="23"/>
      <c r="B24" s="23" t="s">
        <v>19</v>
      </c>
      <c r="C24" s="25" t="s">
        <v>478</v>
      </c>
    </row>
    <row r="25" spans="1:3" ht="18" customHeight="1" x14ac:dyDescent="0.35">
      <c r="A25" s="23"/>
      <c r="B25" s="23" t="s">
        <v>19</v>
      </c>
      <c r="C25" s="25" t="s">
        <v>479</v>
      </c>
    </row>
    <row r="26" spans="1:3" ht="18" customHeight="1" x14ac:dyDescent="0.35">
      <c r="A26" s="23"/>
      <c r="B26" s="23" t="s">
        <v>19</v>
      </c>
      <c r="C26" s="25" t="s">
        <v>480</v>
      </c>
    </row>
    <row r="27" spans="1:3" ht="18" customHeight="1" x14ac:dyDescent="0.35">
      <c r="A27" s="23"/>
      <c r="B27" s="23" t="s">
        <v>19</v>
      </c>
      <c r="C27" s="25" t="s">
        <v>481</v>
      </c>
    </row>
    <row r="28" spans="1:3" ht="18" customHeight="1" x14ac:dyDescent="0.35">
      <c r="A28" s="23"/>
      <c r="B28" s="23" t="s">
        <v>19</v>
      </c>
      <c r="C28" s="25" t="s">
        <v>482</v>
      </c>
    </row>
    <row r="29" spans="1:3" ht="18" customHeight="1" x14ac:dyDescent="0.35">
      <c r="A29" s="23"/>
      <c r="B29" s="23" t="s">
        <v>19</v>
      </c>
      <c r="C29" s="25" t="s">
        <v>483</v>
      </c>
    </row>
    <row r="30" spans="1:3" ht="44" customHeight="1" x14ac:dyDescent="0.35">
      <c r="A30" s="23"/>
      <c r="B30" s="23" t="s">
        <v>19</v>
      </c>
      <c r="C30" s="26" t="s">
        <v>484</v>
      </c>
    </row>
    <row r="31" spans="1:3" ht="10" customHeight="1" x14ac:dyDescent="0.35"/>
    <row r="32" spans="1:3" ht="3" customHeight="1" x14ac:dyDescent="0.35">
      <c r="B32" s="21"/>
      <c r="C32" s="21"/>
    </row>
    <row r="33" spans="2:3" ht="12" customHeight="1" x14ac:dyDescent="0.35"/>
    <row r="34" spans="2:3" ht="24" customHeight="1" x14ac:dyDescent="0.35">
      <c r="B34" s="27" t="s">
        <v>485</v>
      </c>
      <c r="C34" s="28" t="s">
        <v>486</v>
      </c>
    </row>
    <row r="35" spans="2:3" ht="18.5" x14ac:dyDescent="0.35">
      <c r="B35" s="27" t="s">
        <v>487</v>
      </c>
      <c r="C35" s="29" t="s">
        <v>488</v>
      </c>
    </row>
    <row r="36" spans="2:3" ht="27" customHeight="1" x14ac:dyDescent="0.35">
      <c r="B36" s="30" t="s">
        <v>489</v>
      </c>
      <c r="C36" s="22" t="s">
        <v>490</v>
      </c>
    </row>
    <row r="37" spans="2:3" x14ac:dyDescent="0.35">
      <c r="B37" s="27" t="s">
        <v>491</v>
      </c>
      <c r="C37" s="31" t="s">
        <v>492</v>
      </c>
    </row>
    <row r="38" spans="2:3" ht="10" customHeight="1" x14ac:dyDescent="0.35"/>
    <row r="39" spans="2:3" ht="217.5" x14ac:dyDescent="0.35">
      <c r="B39" s="27" t="s">
        <v>493</v>
      </c>
      <c r="C39" s="32" t="s">
        <v>494</v>
      </c>
    </row>
    <row r="40" spans="2:3" ht="10" customHeight="1" x14ac:dyDescent="0.35"/>
    <row r="41" spans="2:3" ht="43.5" x14ac:dyDescent="0.35">
      <c r="B41" s="27" t="s">
        <v>495</v>
      </c>
      <c r="C41" s="19" t="s">
        <v>496</v>
      </c>
    </row>
    <row r="42" spans="2:3" ht="10" customHeight="1" x14ac:dyDescent="0.35"/>
    <row r="43" spans="2:3" ht="15.5" x14ac:dyDescent="0.35">
      <c r="C43" s="33" t="s">
        <v>75</v>
      </c>
    </row>
    <row r="44" spans="2:3" ht="29" x14ac:dyDescent="0.35">
      <c r="C44" s="19" t="s">
        <v>497</v>
      </c>
    </row>
    <row r="45" spans="2:3" ht="10" customHeight="1" x14ac:dyDescent="0.35"/>
    <row r="46" spans="2:3" ht="15.5" x14ac:dyDescent="0.35">
      <c r="C46" s="34" t="s">
        <v>25</v>
      </c>
    </row>
    <row r="47" spans="2:3" ht="29" x14ac:dyDescent="0.35">
      <c r="C47" s="19" t="s">
        <v>498</v>
      </c>
    </row>
    <row r="48" spans="2:3" ht="10" customHeight="1" x14ac:dyDescent="0.35"/>
    <row r="49" spans="2:3" ht="15.5" x14ac:dyDescent="0.35">
      <c r="C49" s="35" t="s">
        <v>15</v>
      </c>
    </row>
    <row r="50" spans="2:3" ht="29" x14ac:dyDescent="0.35">
      <c r="C50" s="19" t="s">
        <v>499</v>
      </c>
    </row>
    <row r="51" spans="2:3" ht="10" customHeight="1" x14ac:dyDescent="0.35"/>
    <row r="52" spans="2:3" ht="3" customHeight="1" x14ac:dyDescent="0.35">
      <c r="B52" s="21"/>
      <c r="C52" s="21"/>
    </row>
    <row r="53" spans="2:3" ht="12" customHeight="1" x14ac:dyDescent="0.35"/>
    <row r="54" spans="2:3" ht="130.5" x14ac:dyDescent="0.35">
      <c r="B54" s="18" t="s">
        <v>500</v>
      </c>
      <c r="C54" s="19" t="s">
        <v>501</v>
      </c>
    </row>
    <row r="55" spans="2:3" ht="6" customHeight="1" x14ac:dyDescent="0.35"/>
    <row r="56" spans="2:3" ht="217.5" x14ac:dyDescent="0.35">
      <c r="C56" s="19" t="s">
        <v>502</v>
      </c>
    </row>
    <row r="57" spans="2:3" ht="6" customHeight="1" x14ac:dyDescent="0.35"/>
    <row r="58" spans="2:3" ht="43.5" x14ac:dyDescent="0.35">
      <c r="C58" s="19" t="s">
        <v>503</v>
      </c>
    </row>
    <row r="59" spans="2:3" ht="10" customHeight="1" x14ac:dyDescent="0.35"/>
    <row r="60" spans="2:3" ht="3" customHeight="1" x14ac:dyDescent="0.35">
      <c r="B60" s="21"/>
      <c r="C60" s="21"/>
    </row>
    <row r="61" spans="2:3" ht="12" customHeight="1" x14ac:dyDescent="0.35"/>
    <row r="62" spans="2:3" ht="145" x14ac:dyDescent="0.35">
      <c r="B62" s="18" t="s">
        <v>504</v>
      </c>
      <c r="C62" s="19" t="s">
        <v>505</v>
      </c>
    </row>
    <row r="63" spans="2:3" ht="6" customHeight="1" x14ac:dyDescent="0.35"/>
    <row r="64" spans="2:3" ht="203" x14ac:dyDescent="0.35">
      <c r="C64" s="19" t="s">
        <v>506</v>
      </c>
    </row>
    <row r="65" spans="2:3" ht="6" customHeight="1" x14ac:dyDescent="0.35"/>
    <row r="66" spans="2:3" ht="43.5" x14ac:dyDescent="0.35">
      <c r="C66" s="19" t="s">
        <v>507</v>
      </c>
    </row>
    <row r="67" spans="2:3" ht="10" customHeight="1" x14ac:dyDescent="0.35"/>
    <row r="68" spans="2:3" ht="3" customHeight="1" x14ac:dyDescent="0.35">
      <c r="B68" s="21"/>
      <c r="C68" s="21"/>
    </row>
    <row r="69" spans="2:3" ht="12" customHeight="1" x14ac:dyDescent="0.35"/>
    <row r="70" spans="2:3" ht="101.5" x14ac:dyDescent="0.35">
      <c r="B70" s="18" t="s">
        <v>508</v>
      </c>
      <c r="C70" s="19" t="s">
        <v>509</v>
      </c>
    </row>
    <row r="71" spans="2:3" ht="6" customHeight="1" x14ac:dyDescent="0.35"/>
    <row r="72" spans="2:3" ht="145" x14ac:dyDescent="0.35">
      <c r="C72" s="19" t="s">
        <v>510</v>
      </c>
    </row>
    <row r="73" spans="2:3" ht="6" customHeight="1" x14ac:dyDescent="0.35"/>
    <row r="74" spans="2:3" ht="43.5" x14ac:dyDescent="0.35">
      <c r="C74" s="19" t="s">
        <v>511</v>
      </c>
    </row>
    <row r="75" spans="2:3" ht="10" customHeight="1" x14ac:dyDescent="0.35"/>
    <row r="76" spans="2:3" ht="3" customHeight="1" x14ac:dyDescent="0.35">
      <c r="B76" s="21"/>
      <c r="C76" s="21"/>
    </row>
    <row r="77" spans="2:3" ht="12" customHeight="1" x14ac:dyDescent="0.35"/>
    <row r="78" spans="2:3" ht="26" customHeight="1" x14ac:dyDescent="0.35">
      <c r="B78" s="36" t="s">
        <v>512</v>
      </c>
    </row>
    <row r="79" spans="2:3" ht="8" customHeight="1" x14ac:dyDescent="0.35"/>
    <row r="80" spans="2:3" ht="20" customHeight="1" x14ac:dyDescent="0.35">
      <c r="B80" s="27" t="s">
        <v>513</v>
      </c>
      <c r="C80" s="37" t="s">
        <v>514</v>
      </c>
    </row>
    <row r="81" spans="2:3" ht="116" x14ac:dyDescent="0.35">
      <c r="C81" s="19" t="s">
        <v>515</v>
      </c>
    </row>
    <row r="82" spans="2:3" ht="10" customHeight="1" x14ac:dyDescent="0.35"/>
    <row r="83" spans="2:3" ht="20" customHeight="1" x14ac:dyDescent="0.35">
      <c r="B83" s="27" t="s">
        <v>516</v>
      </c>
      <c r="C83" s="37" t="s">
        <v>517</v>
      </c>
    </row>
    <row r="84" spans="2:3" ht="116" x14ac:dyDescent="0.35">
      <c r="C84" s="19" t="s">
        <v>518</v>
      </c>
    </row>
    <row r="85" spans="2:3" ht="10" customHeight="1" x14ac:dyDescent="0.35"/>
    <row r="86" spans="2:3" ht="20" customHeight="1" x14ac:dyDescent="0.35">
      <c r="B86" s="27" t="s">
        <v>519</v>
      </c>
      <c r="C86" s="37" t="s">
        <v>520</v>
      </c>
    </row>
    <row r="87" spans="2:3" ht="130.5" x14ac:dyDescent="0.35">
      <c r="C87" s="19" t="s">
        <v>521</v>
      </c>
    </row>
    <row r="88" spans="2:3" ht="10" customHeight="1" x14ac:dyDescent="0.35"/>
    <row r="89" spans="2:3" ht="20" customHeight="1" x14ac:dyDescent="0.35">
      <c r="B89" s="27" t="s">
        <v>522</v>
      </c>
      <c r="C89" s="37" t="s">
        <v>523</v>
      </c>
    </row>
    <row r="90" spans="2:3" ht="130.5" x14ac:dyDescent="0.35">
      <c r="C90" s="19" t="s">
        <v>524</v>
      </c>
    </row>
    <row r="91" spans="2:3" ht="10" customHeight="1" x14ac:dyDescent="0.35"/>
    <row r="92" spans="2:3" ht="20" customHeight="1" x14ac:dyDescent="0.35">
      <c r="B92" s="27" t="s">
        <v>525</v>
      </c>
      <c r="C92" s="37" t="s">
        <v>526</v>
      </c>
    </row>
    <row r="93" spans="2:3" ht="116" x14ac:dyDescent="0.35">
      <c r="C93" s="19" t="s">
        <v>527</v>
      </c>
    </row>
    <row r="94" spans="2:3" ht="10" customHeight="1" x14ac:dyDescent="0.35"/>
    <row r="95" spans="2:3" ht="20" customHeight="1" x14ac:dyDescent="0.35">
      <c r="B95" s="27" t="s">
        <v>528</v>
      </c>
      <c r="C95" s="37" t="s">
        <v>529</v>
      </c>
    </row>
    <row r="96" spans="2:3" ht="116" x14ac:dyDescent="0.35">
      <c r="C96" s="19" t="s">
        <v>530</v>
      </c>
    </row>
    <row r="97" spans="2:3" ht="10" customHeight="1" x14ac:dyDescent="0.35"/>
    <row r="98" spans="2:3" ht="20" customHeight="1" x14ac:dyDescent="0.35">
      <c r="B98" s="27" t="s">
        <v>531</v>
      </c>
      <c r="C98" s="37" t="s">
        <v>532</v>
      </c>
    </row>
    <row r="99" spans="2:3" ht="130.5" x14ac:dyDescent="0.35">
      <c r="C99" s="19" t="s">
        <v>533</v>
      </c>
    </row>
    <row r="100" spans="2:3" ht="10" customHeight="1" x14ac:dyDescent="0.35"/>
    <row r="101" spans="2:3" ht="20" customHeight="1" x14ac:dyDescent="0.35">
      <c r="B101" s="27" t="s">
        <v>534</v>
      </c>
      <c r="C101" s="37" t="s">
        <v>535</v>
      </c>
    </row>
    <row r="102" spans="2:3" ht="203" x14ac:dyDescent="0.35">
      <c r="C102" s="19" t="s">
        <v>536</v>
      </c>
    </row>
    <row r="103" spans="2:3" ht="10" customHeight="1" x14ac:dyDescent="0.35"/>
    <row r="106" spans="2:3" ht="32" customHeight="1" x14ac:dyDescent="0.35">
      <c r="B106" s="288" t="s">
        <v>457</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3219</v>
      </c>
      <c r="B1" s="230" t="s">
        <v>0</v>
      </c>
      <c r="C1" s="230" t="s">
        <v>696</v>
      </c>
      <c r="D1" s="230" t="s">
        <v>697</v>
      </c>
      <c r="E1" s="230" t="s">
        <v>702</v>
      </c>
      <c r="F1" s="230" t="s">
        <v>703</v>
      </c>
      <c r="G1" s="230" t="s">
        <v>704</v>
      </c>
      <c r="H1" s="230" t="s">
        <v>705</v>
      </c>
      <c r="I1" s="230" t="s">
        <v>706</v>
      </c>
      <c r="J1" s="230" t="s">
        <v>707</v>
      </c>
      <c r="K1" s="230" t="s">
        <v>708</v>
      </c>
      <c r="L1" s="230" t="s">
        <v>709</v>
      </c>
      <c r="M1" s="230" t="s">
        <v>710</v>
      </c>
      <c r="N1" s="230" t="s">
        <v>711</v>
      </c>
      <c r="O1" s="230" t="s">
        <v>712</v>
      </c>
      <c r="P1" s="230" t="s">
        <v>713</v>
      </c>
      <c r="Q1" s="230" t="s">
        <v>714</v>
      </c>
      <c r="R1" s="230" t="s">
        <v>715</v>
      </c>
      <c r="S1" s="230" t="s">
        <v>716</v>
      </c>
      <c r="T1" s="230" t="s">
        <v>717</v>
      </c>
      <c r="U1" s="230" t="s">
        <v>718</v>
      </c>
      <c r="V1" s="230" t="s">
        <v>719</v>
      </c>
      <c r="W1" s="230" t="s">
        <v>720</v>
      </c>
      <c r="X1" s="230" t="s">
        <v>721</v>
      </c>
      <c r="Y1" s="230" t="s">
        <v>722</v>
      </c>
      <c r="Z1" s="230" t="s">
        <v>723</v>
      </c>
      <c r="AA1" s="230" t="s">
        <v>724</v>
      </c>
      <c r="AB1" s="230" t="s">
        <v>725</v>
      </c>
      <c r="AC1" s="230" t="s">
        <v>726</v>
      </c>
      <c r="AD1" s="230" t="s">
        <v>727</v>
      </c>
      <c r="AE1" s="230" t="s">
        <v>728</v>
      </c>
      <c r="AF1" s="230" t="s">
        <v>729</v>
      </c>
      <c r="AG1" s="230" t="s">
        <v>730</v>
      </c>
      <c r="AH1" s="230" t="s">
        <v>731</v>
      </c>
      <c r="AI1" s="230" t="s">
        <v>732</v>
      </c>
      <c r="AJ1" s="230" t="s">
        <v>733</v>
      </c>
      <c r="AK1" s="230" t="s">
        <v>734</v>
      </c>
      <c r="AL1" s="230" t="s">
        <v>735</v>
      </c>
      <c r="AM1" s="230" t="s">
        <v>736</v>
      </c>
      <c r="AN1" s="230" t="s">
        <v>737</v>
      </c>
      <c r="AO1" s="230" t="s">
        <v>738</v>
      </c>
      <c r="AP1" s="230" t="s">
        <v>739</v>
      </c>
      <c r="AQ1" s="230" t="s">
        <v>740</v>
      </c>
      <c r="AR1" s="230" t="s">
        <v>741</v>
      </c>
      <c r="AS1" s="231" t="s">
        <v>742</v>
      </c>
    </row>
    <row r="2" spans="1:45" ht="60" customHeight="1" outlineLevel="1" x14ac:dyDescent="0.35">
      <c r="A2" s="223" t="s">
        <v>3220</v>
      </c>
      <c r="B2" s="210" t="s">
        <v>3221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3220</v>
      </c>
      <c r="B3" s="211" t="s">
        <v>3222</v>
      </c>
      <c r="C3" s="212" t="s">
        <v>3223</v>
      </c>
      <c r="D3" s="214" t="s">
        <v>3224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3220</v>
      </c>
      <c r="B4" s="211" t="s">
        <v>3225</v>
      </c>
      <c r="C4" s="212" t="s">
        <v>3226</v>
      </c>
      <c r="D4" s="214" t="s">
        <v>3227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3220</v>
      </c>
      <c r="B5" s="211" t="s">
        <v>3228</v>
      </c>
      <c r="C5" s="212" t="s">
        <v>3229</v>
      </c>
      <c r="D5" s="214" t="s">
        <v>3230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3220</v>
      </c>
      <c r="B6" s="211" t="s">
        <v>3231</v>
      </c>
      <c r="C6" s="212" t="s">
        <v>3232</v>
      </c>
      <c r="D6" s="214" t="s">
        <v>3233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3220</v>
      </c>
      <c r="B7" s="211" t="s">
        <v>3234</v>
      </c>
      <c r="C7" s="212" t="s">
        <v>3235</v>
      </c>
      <c r="D7" s="214" t="s">
        <v>3236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3220</v>
      </c>
      <c r="B8" s="211" t="s">
        <v>3237</v>
      </c>
      <c r="C8" s="212" t="s">
        <v>3238</v>
      </c>
      <c r="D8" s="214" t="s">
        <v>3239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3220</v>
      </c>
      <c r="B9" s="211" t="s">
        <v>3240</v>
      </c>
      <c r="C9" s="212" t="s">
        <v>3241</v>
      </c>
      <c r="D9" s="214" t="s">
        <v>3242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3220</v>
      </c>
      <c r="B10" s="211" t="s">
        <v>3243</v>
      </c>
      <c r="C10" s="212" t="s">
        <v>3244</v>
      </c>
      <c r="D10" s="214" t="s">
        <v>3245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3220</v>
      </c>
      <c r="B11" s="211" t="s">
        <v>3246</v>
      </c>
      <c r="C11" s="212" t="s">
        <v>3247</v>
      </c>
      <c r="D11" s="214" t="s">
        <v>3248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3220</v>
      </c>
      <c r="B12" s="211" t="s">
        <v>3249</v>
      </c>
      <c r="C12" s="212" t="s">
        <v>3250</v>
      </c>
      <c r="D12" s="214" t="s">
        <v>3251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3220</v>
      </c>
      <c r="B13" s="211" t="s">
        <v>3252</v>
      </c>
      <c r="C13" s="212" t="s">
        <v>3253</v>
      </c>
      <c r="D13" s="214" t="s">
        <v>3254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3220</v>
      </c>
      <c r="B14" s="211" t="s">
        <v>3255</v>
      </c>
      <c r="C14" s="212" t="s">
        <v>3256</v>
      </c>
      <c r="D14" s="214" t="s">
        <v>3257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3220</v>
      </c>
      <c r="B15" s="211" t="s">
        <v>3258</v>
      </c>
      <c r="C15" s="212" t="s">
        <v>3259</v>
      </c>
      <c r="D15" s="214" t="s">
        <v>3260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3220</v>
      </c>
      <c r="B16" s="211" t="s">
        <v>3261</v>
      </c>
      <c r="C16" s="212" t="s">
        <v>3262</v>
      </c>
      <c r="D16" s="214" t="s">
        <v>3263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3220</v>
      </c>
      <c r="B17" s="211" t="s">
        <v>3264</v>
      </c>
      <c r="C17" s="212" t="s">
        <v>3265</v>
      </c>
      <c r="D17" s="214" t="s">
        <v>3266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3220</v>
      </c>
      <c r="B18" s="211" t="s">
        <v>3267</v>
      </c>
      <c r="C18" s="212" t="s">
        <v>3268</v>
      </c>
      <c r="D18" s="214" t="s">
        <v>3269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3220</v>
      </c>
      <c r="B19" s="211" t="s">
        <v>3270</v>
      </c>
      <c r="C19" s="212" t="s">
        <v>3271</v>
      </c>
      <c r="D19" s="214" t="s">
        <v>3272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3220</v>
      </c>
      <c r="B20" s="211" t="s">
        <v>3273</v>
      </c>
      <c r="C20" s="212" t="s">
        <v>3274</v>
      </c>
      <c r="D20" s="214" t="s">
        <v>3275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3220</v>
      </c>
      <c r="B21" s="211" t="s">
        <v>3276</v>
      </c>
      <c r="C21" s="212" t="s">
        <v>3277</v>
      </c>
      <c r="D21" s="214" t="s">
        <v>3278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3220</v>
      </c>
      <c r="B22" s="211" t="s">
        <v>3279</v>
      </c>
      <c r="C22" s="212" t="s">
        <v>3280</v>
      </c>
      <c r="D22" s="214" t="s">
        <v>3281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3220</v>
      </c>
      <c r="B23" s="211" t="s">
        <v>3282</v>
      </c>
      <c r="C23" s="212" t="s">
        <v>3283</v>
      </c>
      <c r="D23" s="214" t="s">
        <v>3284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3220</v>
      </c>
      <c r="B24" s="211" t="s">
        <v>3285</v>
      </c>
      <c r="C24" s="212" t="s">
        <v>3286</v>
      </c>
      <c r="D24" s="214" t="s">
        <v>3287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3220</v>
      </c>
      <c r="B25" s="211" t="s">
        <v>3288</v>
      </c>
      <c r="C25" s="212" t="s">
        <v>3289</v>
      </c>
      <c r="D25" s="214" t="s">
        <v>3290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3220</v>
      </c>
      <c r="B26" s="211" t="s">
        <v>3291</v>
      </c>
      <c r="C26" s="212" t="s">
        <v>3292</v>
      </c>
      <c r="D26" s="214" t="s">
        <v>3293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3220</v>
      </c>
      <c r="B27" s="211" t="s">
        <v>3294</v>
      </c>
      <c r="C27" s="212" t="s">
        <v>3295</v>
      </c>
      <c r="D27" s="214" t="s">
        <v>3296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3220</v>
      </c>
      <c r="B28" s="211" t="s">
        <v>3297</v>
      </c>
      <c r="C28" s="212" t="s">
        <v>3298</v>
      </c>
      <c r="D28" s="214" t="s">
        <v>3299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3220</v>
      </c>
      <c r="B29" s="211" t="s">
        <v>3300</v>
      </c>
      <c r="C29" s="212" t="s">
        <v>3301</v>
      </c>
      <c r="D29" s="214" t="s">
        <v>3302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3220</v>
      </c>
      <c r="B30" s="211" t="s">
        <v>3303</v>
      </c>
      <c r="C30" s="212" t="s">
        <v>3304</v>
      </c>
      <c r="D30" s="214" t="s">
        <v>3305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3220</v>
      </c>
      <c r="B31" s="211" t="s">
        <v>3306</v>
      </c>
      <c r="C31" s="212" t="s">
        <v>3307</v>
      </c>
      <c r="D31" s="214" t="s">
        <v>3308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3220</v>
      </c>
      <c r="B32" s="211" t="s">
        <v>3309</v>
      </c>
      <c r="C32" s="212" t="s">
        <v>3310</v>
      </c>
      <c r="D32" s="214" t="s">
        <v>3311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3220</v>
      </c>
      <c r="B33" s="211" t="s">
        <v>3312</v>
      </c>
      <c r="C33" s="212" t="s">
        <v>3313</v>
      </c>
      <c r="D33" s="214" t="s">
        <v>3314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3220</v>
      </c>
      <c r="B34" s="211" t="s">
        <v>3315</v>
      </c>
      <c r="C34" s="212" t="s">
        <v>3316</v>
      </c>
      <c r="D34" s="214" t="s">
        <v>3317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3220</v>
      </c>
      <c r="B35" s="211" t="s">
        <v>3318</v>
      </c>
      <c r="C35" s="212" t="s">
        <v>3319</v>
      </c>
      <c r="D35" s="214" t="s">
        <v>3320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3220</v>
      </c>
      <c r="B36" s="211" t="s">
        <v>3321</v>
      </c>
      <c r="C36" s="212" t="s">
        <v>3322</v>
      </c>
      <c r="D36" s="214" t="s">
        <v>3323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3220</v>
      </c>
      <c r="B37" s="211" t="s">
        <v>3324</v>
      </c>
      <c r="C37" s="212" t="s">
        <v>3325</v>
      </c>
      <c r="D37" s="214" t="s">
        <v>3326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3220</v>
      </c>
      <c r="B38" s="211" t="s">
        <v>3327</v>
      </c>
      <c r="C38" s="212" t="s">
        <v>3328</v>
      </c>
      <c r="D38" s="214" t="s">
        <v>3329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3220</v>
      </c>
      <c r="B39" s="211" t="s">
        <v>3330</v>
      </c>
      <c r="C39" s="212" t="s">
        <v>3331</v>
      </c>
      <c r="D39" s="214" t="s">
        <v>3332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3333</v>
      </c>
      <c r="B40" s="210" t="s">
        <v>3334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3333</v>
      </c>
      <c r="B41" s="211" t="s">
        <v>3335</v>
      </c>
      <c r="C41" s="212" t="s">
        <v>3336</v>
      </c>
      <c r="D41" s="214" t="s">
        <v>3337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3333</v>
      </c>
      <c r="B42" s="211" t="s">
        <v>3338</v>
      </c>
      <c r="C42" s="212" t="s">
        <v>3339</v>
      </c>
      <c r="D42" s="214" t="s">
        <v>3340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3333</v>
      </c>
      <c r="B43" s="211" t="s">
        <v>3341</v>
      </c>
      <c r="C43" s="212" t="s">
        <v>3342</v>
      </c>
      <c r="D43" s="214" t="s">
        <v>3343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3333</v>
      </c>
      <c r="B44" s="211" t="s">
        <v>3344</v>
      </c>
      <c r="C44" s="212" t="s">
        <v>3345</v>
      </c>
      <c r="D44" s="214" t="s">
        <v>3346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3333</v>
      </c>
      <c r="B45" s="211" t="s">
        <v>3347</v>
      </c>
      <c r="C45" s="212" t="s">
        <v>3348</v>
      </c>
      <c r="D45" s="214" t="s">
        <v>3349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3333</v>
      </c>
      <c r="B46" s="211" t="s">
        <v>3350</v>
      </c>
      <c r="C46" s="212" t="s">
        <v>3351</v>
      </c>
      <c r="D46" s="214" t="s">
        <v>3352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3333</v>
      </c>
      <c r="B47" s="211" t="s">
        <v>3353</v>
      </c>
      <c r="C47" s="212" t="s">
        <v>3354</v>
      </c>
      <c r="D47" s="214" t="s">
        <v>3355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3333</v>
      </c>
      <c r="B48" s="211" t="s">
        <v>3356</v>
      </c>
      <c r="C48" s="212" t="s">
        <v>3357</v>
      </c>
      <c r="D48" s="214" t="s">
        <v>3358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3359</v>
      </c>
      <c r="B49" s="210" t="s">
        <v>3360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3359</v>
      </c>
      <c r="B50" s="211" t="s">
        <v>3361</v>
      </c>
      <c r="C50" s="212" t="s">
        <v>3362</v>
      </c>
      <c r="D50" s="214" t="s">
        <v>3363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3359</v>
      </c>
      <c r="B51" s="211" t="s">
        <v>3364</v>
      </c>
      <c r="C51" s="212" t="s">
        <v>3365</v>
      </c>
      <c r="D51" s="214" t="s">
        <v>3366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3359</v>
      </c>
      <c r="B52" s="211" t="s">
        <v>3367</v>
      </c>
      <c r="C52" s="212" t="s">
        <v>3368</v>
      </c>
      <c r="D52" s="214" t="s">
        <v>3369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3359</v>
      </c>
      <c r="B53" s="211" t="s">
        <v>3370</v>
      </c>
      <c r="C53" s="212" t="s">
        <v>3371</v>
      </c>
      <c r="D53" s="214" t="s">
        <v>3372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3359</v>
      </c>
      <c r="B54" s="211" t="s">
        <v>3373</v>
      </c>
      <c r="C54" s="212" t="s">
        <v>3374</v>
      </c>
      <c r="D54" s="214" t="s">
        <v>3375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3359</v>
      </c>
      <c r="B55" s="211" t="s">
        <v>3376</v>
      </c>
      <c r="C55" s="212" t="s">
        <v>3377</v>
      </c>
      <c r="D55" s="214" t="s">
        <v>3378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3359</v>
      </c>
      <c r="B56" s="211" t="s">
        <v>3379</v>
      </c>
      <c r="C56" s="212" t="s">
        <v>3380</v>
      </c>
      <c r="D56" s="214" t="s">
        <v>3381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3359</v>
      </c>
      <c r="B57" s="211" t="s">
        <v>3382</v>
      </c>
      <c r="C57" s="212" t="s">
        <v>3383</v>
      </c>
      <c r="D57" s="214" t="s">
        <v>3384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3359</v>
      </c>
      <c r="B58" s="211" t="s">
        <v>3385</v>
      </c>
      <c r="C58" s="212" t="s">
        <v>3386</v>
      </c>
      <c r="D58" s="214" t="s">
        <v>3387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3359</v>
      </c>
      <c r="B59" s="211" t="s">
        <v>3388</v>
      </c>
      <c r="C59" s="212" t="s">
        <v>3389</v>
      </c>
      <c r="D59" s="214" t="s">
        <v>3390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3359</v>
      </c>
      <c r="B60" s="211" t="s">
        <v>3391</v>
      </c>
      <c r="C60" s="212" t="s">
        <v>3392</v>
      </c>
      <c r="D60" s="214" t="s">
        <v>3393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3359</v>
      </c>
      <c r="B61" s="211" t="s">
        <v>3394</v>
      </c>
      <c r="C61" s="212" t="s">
        <v>3395</v>
      </c>
      <c r="D61" s="214" t="s">
        <v>3396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3359</v>
      </c>
      <c r="B62" s="211" t="s">
        <v>3397</v>
      </c>
      <c r="C62" s="212" t="s">
        <v>3398</v>
      </c>
      <c r="D62" s="214" t="s">
        <v>3399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3359</v>
      </c>
      <c r="B63" s="211" t="s">
        <v>3400</v>
      </c>
      <c r="C63" s="212" t="s">
        <v>3401</v>
      </c>
      <c r="D63" s="214" t="s">
        <v>3402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3403</v>
      </c>
      <c r="B64" s="210" t="s">
        <v>3404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3403</v>
      </c>
      <c r="B65" s="211" t="s">
        <v>3405</v>
      </c>
      <c r="C65" s="212" t="s">
        <v>3406</v>
      </c>
      <c r="D65" s="214" t="s">
        <v>3407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3403</v>
      </c>
      <c r="B66" s="211" t="s">
        <v>3408</v>
      </c>
      <c r="C66" s="212" t="s">
        <v>3409</v>
      </c>
      <c r="D66" s="214" t="s">
        <v>3410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3403</v>
      </c>
      <c r="B67" s="211" t="s">
        <v>3411</v>
      </c>
      <c r="C67" s="212" t="s">
        <v>3412</v>
      </c>
      <c r="D67" s="214" t="s">
        <v>3413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3403</v>
      </c>
      <c r="B68" s="211" t="s">
        <v>3414</v>
      </c>
      <c r="C68" s="212" t="s">
        <v>3415</v>
      </c>
      <c r="D68" s="214" t="s">
        <v>3416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3403</v>
      </c>
      <c r="B69" s="211" t="s">
        <v>3417</v>
      </c>
      <c r="C69" s="212" t="s">
        <v>3418</v>
      </c>
      <c r="D69" s="214" t="s">
        <v>3419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3403</v>
      </c>
      <c r="B70" s="211" t="s">
        <v>3420</v>
      </c>
      <c r="C70" s="212" t="s">
        <v>3421</v>
      </c>
      <c r="D70" s="214" t="s">
        <v>3422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3403</v>
      </c>
      <c r="B71" s="211" t="s">
        <v>3423</v>
      </c>
      <c r="C71" s="212" t="s">
        <v>3424</v>
      </c>
      <c r="D71" s="214" t="s">
        <v>3425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3403</v>
      </c>
      <c r="B72" s="211" t="s">
        <v>3426</v>
      </c>
      <c r="C72" s="212" t="s">
        <v>3427</v>
      </c>
      <c r="D72" s="214" t="s">
        <v>3428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3403</v>
      </c>
      <c r="B73" s="211" t="s">
        <v>3429</v>
      </c>
      <c r="C73" s="212" t="s">
        <v>3430</v>
      </c>
      <c r="D73" s="214" t="s">
        <v>3431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3403</v>
      </c>
      <c r="B74" s="211" t="s">
        <v>3432</v>
      </c>
      <c r="C74" s="212" t="s">
        <v>3433</v>
      </c>
      <c r="D74" s="214" t="s">
        <v>3434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3403</v>
      </c>
      <c r="B75" s="211" t="s">
        <v>3435</v>
      </c>
      <c r="C75" s="212" t="s">
        <v>3436</v>
      </c>
      <c r="D75" s="214" t="s">
        <v>3437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3403</v>
      </c>
      <c r="B76" s="211" t="s">
        <v>3438</v>
      </c>
      <c r="C76" s="212" t="s">
        <v>3439</v>
      </c>
      <c r="D76" s="214" t="s">
        <v>3440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3403</v>
      </c>
      <c r="B77" s="211" t="s">
        <v>3441</v>
      </c>
      <c r="C77" s="212" t="s">
        <v>3442</v>
      </c>
      <c r="D77" s="214" t="s">
        <v>3443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3403</v>
      </c>
      <c r="B78" s="211" t="s">
        <v>3444</v>
      </c>
      <c r="C78" s="212" t="s">
        <v>3445</v>
      </c>
      <c r="D78" s="214" t="s">
        <v>3446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3403</v>
      </c>
      <c r="B79" s="211" t="s">
        <v>3447</v>
      </c>
      <c r="C79" s="212" t="s">
        <v>3448</v>
      </c>
      <c r="D79" s="214" t="s">
        <v>3449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3403</v>
      </c>
      <c r="B80" s="211" t="s">
        <v>3450</v>
      </c>
      <c r="C80" s="212" t="s">
        <v>3451</v>
      </c>
      <c r="D80" s="214" t="s">
        <v>3452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3403</v>
      </c>
      <c r="B81" s="211" t="s">
        <v>3453</v>
      </c>
      <c r="C81" s="212" t="s">
        <v>3454</v>
      </c>
      <c r="D81" s="214" t="s">
        <v>3455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3403</v>
      </c>
      <c r="B82" s="211" t="s">
        <v>3456</v>
      </c>
      <c r="C82" s="212" t="s">
        <v>3457</v>
      </c>
      <c r="D82" s="214" t="s">
        <v>3458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3403</v>
      </c>
      <c r="B83" s="211" t="s">
        <v>3459</v>
      </c>
      <c r="C83" s="212" t="s">
        <v>3460</v>
      </c>
      <c r="D83" s="214" t="s">
        <v>3461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3403</v>
      </c>
      <c r="B84" s="211" t="s">
        <v>3462</v>
      </c>
      <c r="C84" s="212" t="s">
        <v>3463</v>
      </c>
      <c r="D84" s="214" t="s">
        <v>3464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3403</v>
      </c>
      <c r="B85" s="211" t="s">
        <v>3465</v>
      </c>
      <c r="C85" s="212" t="s">
        <v>3466</v>
      </c>
      <c r="D85" s="214" t="s">
        <v>3467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3403</v>
      </c>
      <c r="B86" s="211" t="s">
        <v>3468</v>
      </c>
      <c r="C86" s="212" t="s">
        <v>3469</v>
      </c>
      <c r="D86" s="214" t="s">
        <v>3470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3403</v>
      </c>
      <c r="B87" s="211" t="s">
        <v>3471</v>
      </c>
      <c r="C87" s="212" t="s">
        <v>3472</v>
      </c>
      <c r="D87" s="214" t="s">
        <v>3473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3403</v>
      </c>
      <c r="B88" s="211" t="s">
        <v>3474</v>
      </c>
      <c r="C88" s="212" t="s">
        <v>3475</v>
      </c>
      <c r="D88" s="214" t="s">
        <v>3476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3403</v>
      </c>
      <c r="B89" s="211" t="s">
        <v>3477</v>
      </c>
      <c r="C89" s="212" t="s">
        <v>3478</v>
      </c>
      <c r="D89" s="214" t="s">
        <v>3479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3403</v>
      </c>
      <c r="B90" s="211" t="s">
        <v>3480</v>
      </c>
      <c r="C90" s="212" t="s">
        <v>3481</v>
      </c>
      <c r="D90" s="214" t="s">
        <v>3482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3403</v>
      </c>
      <c r="B91" s="211" t="s">
        <v>3483</v>
      </c>
      <c r="C91" s="212" t="s">
        <v>3484</v>
      </c>
      <c r="D91" s="214" t="s">
        <v>3485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3403</v>
      </c>
      <c r="B92" s="211" t="s">
        <v>3486</v>
      </c>
      <c r="C92" s="212" t="s">
        <v>3487</v>
      </c>
      <c r="D92" s="214" t="s">
        <v>3488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3403</v>
      </c>
      <c r="B93" s="211" t="s">
        <v>3489</v>
      </c>
      <c r="C93" s="212" t="s">
        <v>3490</v>
      </c>
      <c r="D93" s="214" t="s">
        <v>3491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3403</v>
      </c>
      <c r="B94" s="211" t="s">
        <v>3492</v>
      </c>
      <c r="C94" s="212" t="s">
        <v>3493</v>
      </c>
      <c r="D94" s="214" t="s">
        <v>3494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3403</v>
      </c>
      <c r="B95" s="211" t="s">
        <v>3495</v>
      </c>
      <c r="C95" s="212" t="s">
        <v>3496</v>
      </c>
      <c r="D95" s="214" t="s">
        <v>3497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3403</v>
      </c>
      <c r="B96" s="211" t="s">
        <v>3498</v>
      </c>
      <c r="C96" s="212" t="s">
        <v>3499</v>
      </c>
      <c r="D96" s="214" t="s">
        <v>3500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3403</v>
      </c>
      <c r="B97" s="211" t="s">
        <v>3501</v>
      </c>
      <c r="C97" s="212" t="s">
        <v>3502</v>
      </c>
      <c r="D97" s="214" t="s">
        <v>3503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3403</v>
      </c>
      <c r="B98" s="218" t="s">
        <v>3504</v>
      </c>
      <c r="C98" s="219" t="s">
        <v>3505</v>
      </c>
      <c r="D98" s="220" t="s">
        <v>3506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457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IFERROR(INDEX('Recommendations'!$G$2:$G$93, MATCH(F2,'Recommendations'!$A$2:$A$93,0))="Implemented", FALSE))</xm:f>
            <x14:dxf>
              <font>
                <color rgb="FF000000"/>
              </font>
              <fill>
                <patternFill>
                  <bgColor rgb="FF3C7D22"/>
                </patternFill>
              </fill>
            </x14:dxf>
          </x14:cfRule>
          <x14:cfRule type="expression" priority="2" id="{00000000-000E-0000-0900-000002000000}">
            <xm:f>AND(F2&lt;&gt;"", IFERROR(INDEX('Recommendations'!$G$2:$G$93, MATCH(F2,'Recommendations'!$A$2:$A$93,0))="Compensated", FALSE))</xm:f>
            <x14:dxf>
              <font>
                <color rgb="FF000000"/>
              </font>
              <fill>
                <patternFill>
                  <bgColor rgb="FFC6E0B4"/>
                </patternFill>
              </fill>
            </x14:dxf>
          </x14:cfRule>
          <x14:cfRule type="expression" priority="3" id="{00000000-000E-0000-0900-000003000000}">
            <xm:f>AND(F2&lt;&gt;"", IFERROR(INDEX('Recommendations'!$G$2:$G$93, MATCH(F2,'Recommendations'!$A$2:$A$93,0))="Testing", FALSE))</xm:f>
            <x14:dxf>
              <font>
                <color rgb="FF000000"/>
              </font>
              <fill>
                <patternFill>
                  <bgColor rgb="FFFFC000"/>
                </patternFill>
              </fill>
            </x14:dxf>
          </x14:cfRule>
          <x14:cfRule type="expression" priority="4" id="{00000000-000E-0000-0900-000004000000}">
            <xm:f>AND(F2&lt;&gt;"", IFERROR(INDEX('Recommendations'!$G$2:$G$93, MATCH(F2,'Recommendations'!$A$2:$A$93,0))="Failed", FALSE))</xm:f>
            <x14:dxf>
              <font>
                <color rgb="FF000000"/>
              </font>
              <fill>
                <patternFill>
                  <bgColor rgb="FFD82891"/>
                </patternFill>
              </fill>
            </x14:dxf>
          </x14:cfRule>
          <x14:cfRule type="expression" priority="5" id="{00000000-000E-0000-0900-000005000000}">
            <xm:f>AND(F2&lt;&gt;"", IFERROR(INDEX('Recommendations'!$G$2:$G$93, MATCH(F2,'Recommendations'!$A$2:$A$93,0))="Risk Accepted", FALSE))</xm:f>
            <x14:dxf>
              <font>
                <color rgb="FF000000"/>
              </font>
              <fill>
                <patternFill>
                  <bgColor rgb="FFD9D9D9"/>
                </patternFill>
              </fill>
            </x14:dxf>
          </x14:cfRule>
          <x14:cfRule type="expression" priority="6" id="{00000000-000E-0000-0900-000006000000}">
            <xm:f>AND(F2&lt;&gt;"", IFERROR(INDEX('Recommendations'!$G$2:$G$93, MATCH(F2,'Recommendations'!$A$2:$A$93,0))="N/A",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3507</v>
      </c>
      <c r="C1" s="253" t="s">
        <v>3508</v>
      </c>
      <c r="D1" s="253" t="s">
        <v>3509</v>
      </c>
      <c r="E1" s="253" t="s">
        <v>3510</v>
      </c>
      <c r="F1" s="253" t="s">
        <v>2336</v>
      </c>
      <c r="G1" s="253" t="s">
        <v>3511</v>
      </c>
      <c r="H1" s="253" t="s">
        <v>3512</v>
      </c>
      <c r="I1" s="253" t="s">
        <v>3513</v>
      </c>
      <c r="J1" s="253" t="s">
        <v>10</v>
      </c>
      <c r="K1" s="253" t="s">
        <v>702</v>
      </c>
      <c r="L1" s="253" t="s">
        <v>703</v>
      </c>
      <c r="M1" s="253" t="s">
        <v>704</v>
      </c>
      <c r="N1" s="253" t="s">
        <v>705</v>
      </c>
      <c r="O1" s="253" t="s">
        <v>706</v>
      </c>
      <c r="P1" s="253" t="s">
        <v>707</v>
      </c>
      <c r="Q1" s="253" t="s">
        <v>708</v>
      </c>
      <c r="R1" s="253" t="s">
        <v>709</v>
      </c>
      <c r="S1" s="253" t="s">
        <v>710</v>
      </c>
      <c r="T1" s="253" t="s">
        <v>711</v>
      </c>
      <c r="U1" s="253" t="s">
        <v>712</v>
      </c>
      <c r="V1" s="253" t="s">
        <v>713</v>
      </c>
      <c r="W1" s="253" t="s">
        <v>714</v>
      </c>
      <c r="X1" s="253" t="s">
        <v>715</v>
      </c>
      <c r="Y1" s="253" t="s">
        <v>716</v>
      </c>
      <c r="Z1" s="253" t="s">
        <v>717</v>
      </c>
      <c r="AA1" s="253" t="s">
        <v>718</v>
      </c>
      <c r="AB1" s="253" t="s">
        <v>719</v>
      </c>
      <c r="AC1" s="253" t="s">
        <v>720</v>
      </c>
      <c r="AD1" s="253" t="s">
        <v>721</v>
      </c>
      <c r="AE1" s="253" t="s">
        <v>722</v>
      </c>
      <c r="AF1" s="253" t="s">
        <v>723</v>
      </c>
      <c r="AG1" s="253" t="s">
        <v>724</v>
      </c>
      <c r="AH1" s="253" t="s">
        <v>725</v>
      </c>
      <c r="AI1" s="253" t="s">
        <v>726</v>
      </c>
      <c r="AJ1" s="253" t="s">
        <v>727</v>
      </c>
      <c r="AK1" s="253" t="s">
        <v>728</v>
      </c>
      <c r="AL1" s="253" t="s">
        <v>729</v>
      </c>
      <c r="AM1" s="253" t="s">
        <v>730</v>
      </c>
      <c r="AN1" s="253" t="s">
        <v>731</v>
      </c>
      <c r="AO1" s="253" t="s">
        <v>732</v>
      </c>
      <c r="AP1" s="253" t="s">
        <v>733</v>
      </c>
      <c r="AQ1" s="253" t="s">
        <v>734</v>
      </c>
      <c r="AR1" s="253" t="s">
        <v>735</v>
      </c>
      <c r="AS1" s="253" t="s">
        <v>736</v>
      </c>
      <c r="AT1" s="253" t="s">
        <v>737</v>
      </c>
      <c r="AU1" s="253" t="s">
        <v>738</v>
      </c>
      <c r="AV1" s="253" t="s">
        <v>739</v>
      </c>
      <c r="AW1" s="253" t="s">
        <v>740</v>
      </c>
      <c r="AX1" s="253" t="s">
        <v>741</v>
      </c>
      <c r="AY1" s="254" t="s">
        <v>742</v>
      </c>
    </row>
    <row r="2" spans="1:51" ht="60" customHeight="1" outlineLevel="1" x14ac:dyDescent="0.35">
      <c r="A2" s="244" t="s">
        <v>3514</v>
      </c>
      <c r="B2" s="232" t="s">
        <v>3515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745</v>
      </c>
      <c r="B3" s="233" t="s">
        <v>3516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3517</v>
      </c>
      <c r="B4" s="234" t="s">
        <v>3518</v>
      </c>
      <c r="C4" s="234" t="s">
        <v>3519</v>
      </c>
      <c r="D4" s="234" t="s">
        <v>3520</v>
      </c>
      <c r="E4" s="234" t="s">
        <v>3521</v>
      </c>
      <c r="F4" s="234" t="s">
        <v>19</v>
      </c>
      <c r="G4" s="234" t="s">
        <v>19</v>
      </c>
      <c r="H4" s="234" t="s">
        <v>3522</v>
      </c>
      <c r="I4" s="234" t="s">
        <v>19</v>
      </c>
      <c r="J4" s="234" t="s">
        <v>3523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3524</v>
      </c>
      <c r="B5" s="234" t="s">
        <v>3525</v>
      </c>
      <c r="C5" s="234" t="s">
        <v>3526</v>
      </c>
      <c r="D5" s="234" t="s">
        <v>3527</v>
      </c>
      <c r="E5" s="234" t="s">
        <v>3528</v>
      </c>
      <c r="F5" s="234" t="s">
        <v>3529</v>
      </c>
      <c r="G5" s="234" t="s">
        <v>19</v>
      </c>
      <c r="H5" s="234" t="s">
        <v>3530</v>
      </c>
      <c r="I5" s="234" t="s">
        <v>19</v>
      </c>
      <c r="J5" s="234" t="s">
        <v>3531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751</v>
      </c>
      <c r="B6" s="233" t="s">
        <v>3532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3533</v>
      </c>
      <c r="B7" s="234" t="s">
        <v>3534</v>
      </c>
      <c r="C7" s="234" t="s">
        <v>3535</v>
      </c>
      <c r="D7" s="234" t="s">
        <v>3536</v>
      </c>
      <c r="E7" s="234" t="s">
        <v>3528</v>
      </c>
      <c r="F7" s="234" t="s">
        <v>3537</v>
      </c>
      <c r="G7" s="234" t="s">
        <v>19</v>
      </c>
      <c r="H7" s="234" t="s">
        <v>3538</v>
      </c>
      <c r="I7" s="234" t="s">
        <v>19</v>
      </c>
      <c r="J7" s="234" t="s">
        <v>3539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3540</v>
      </c>
      <c r="B8" s="234" t="s">
        <v>3541</v>
      </c>
      <c r="C8" s="234" t="s">
        <v>3542</v>
      </c>
      <c r="D8" s="234" t="s">
        <v>3543</v>
      </c>
      <c r="E8" s="234" t="s">
        <v>19</v>
      </c>
      <c r="F8" s="234" t="s">
        <v>19</v>
      </c>
      <c r="G8" s="234" t="s">
        <v>19</v>
      </c>
      <c r="H8" s="234" t="s">
        <v>3544</v>
      </c>
      <c r="I8" s="234" t="s">
        <v>3545</v>
      </c>
      <c r="J8" s="234" t="s">
        <v>3546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3547</v>
      </c>
      <c r="B9" s="234" t="s">
        <v>3548</v>
      </c>
      <c r="C9" s="234" t="s">
        <v>3549</v>
      </c>
      <c r="D9" s="234" t="s">
        <v>3550</v>
      </c>
      <c r="E9" s="234" t="s">
        <v>19</v>
      </c>
      <c r="F9" s="234" t="s">
        <v>19</v>
      </c>
      <c r="G9" s="234" t="s">
        <v>19</v>
      </c>
      <c r="H9" s="234" t="s">
        <v>3551</v>
      </c>
      <c r="I9" s="234" t="s">
        <v>3552</v>
      </c>
      <c r="J9" s="234" t="s">
        <v>3553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3554</v>
      </c>
      <c r="B10" s="234" t="s">
        <v>3555</v>
      </c>
      <c r="C10" s="234" t="s">
        <v>3556</v>
      </c>
      <c r="D10" s="234" t="s">
        <v>3557</v>
      </c>
      <c r="E10" s="234" t="s">
        <v>19</v>
      </c>
      <c r="F10" s="234" t="s">
        <v>19</v>
      </c>
      <c r="G10" s="234" t="s">
        <v>19</v>
      </c>
      <c r="H10" s="234" t="s">
        <v>3558</v>
      </c>
      <c r="I10" s="234" t="s">
        <v>3559</v>
      </c>
      <c r="J10" s="234" t="s">
        <v>3560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3561</v>
      </c>
      <c r="B11" s="234" t="s">
        <v>3562</v>
      </c>
      <c r="C11" s="234" t="s">
        <v>3563</v>
      </c>
      <c r="D11" s="234" t="s">
        <v>3564</v>
      </c>
      <c r="E11" s="234" t="s">
        <v>19</v>
      </c>
      <c r="F11" s="234" t="s">
        <v>19</v>
      </c>
      <c r="G11" s="234" t="s">
        <v>19</v>
      </c>
      <c r="H11" s="234" t="s">
        <v>3565</v>
      </c>
      <c r="I11" s="234" t="s">
        <v>19</v>
      </c>
      <c r="J11" s="234" t="s">
        <v>3566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3567</v>
      </c>
      <c r="B12" s="234" t="s">
        <v>3568</v>
      </c>
      <c r="C12" s="234" t="s">
        <v>3569</v>
      </c>
      <c r="D12" s="234" t="s">
        <v>3570</v>
      </c>
      <c r="E12" s="234" t="s">
        <v>19</v>
      </c>
      <c r="F12" s="234" t="s">
        <v>19</v>
      </c>
      <c r="G12" s="234" t="s">
        <v>3571</v>
      </c>
      <c r="H12" s="234" t="s">
        <v>3572</v>
      </c>
      <c r="I12" s="234" t="s">
        <v>19</v>
      </c>
      <c r="J12" s="234" t="s">
        <v>3573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3574</v>
      </c>
      <c r="B13" s="234" t="s">
        <v>3575</v>
      </c>
      <c r="C13" s="234" t="s">
        <v>3576</v>
      </c>
      <c r="D13" s="234" t="s">
        <v>3577</v>
      </c>
      <c r="E13" s="234" t="s">
        <v>19</v>
      </c>
      <c r="F13" s="234" t="s">
        <v>19</v>
      </c>
      <c r="G13" s="234" t="s">
        <v>19</v>
      </c>
      <c r="H13" s="234" t="s">
        <v>3578</v>
      </c>
      <c r="I13" s="234" t="s">
        <v>19</v>
      </c>
      <c r="J13" s="234" t="s">
        <v>3579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3580</v>
      </c>
      <c r="B14" s="234" t="s">
        <v>3581</v>
      </c>
      <c r="C14" s="234" t="s">
        <v>3582</v>
      </c>
      <c r="D14" s="234" t="s">
        <v>3583</v>
      </c>
      <c r="E14" s="234" t="s">
        <v>19</v>
      </c>
      <c r="F14" s="234" t="s">
        <v>3584</v>
      </c>
      <c r="G14" s="234" t="s">
        <v>19</v>
      </c>
      <c r="H14" s="234" t="s">
        <v>3585</v>
      </c>
      <c r="I14" s="234" t="s">
        <v>3586</v>
      </c>
      <c r="J14" s="234" t="s">
        <v>3587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756</v>
      </c>
      <c r="B15" s="233" t="s">
        <v>3588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3589</v>
      </c>
      <c r="B16" s="234" t="s">
        <v>3590</v>
      </c>
      <c r="C16" s="234" t="s">
        <v>3591</v>
      </c>
      <c r="D16" s="234" t="s">
        <v>3583</v>
      </c>
      <c r="E16" s="234" t="s">
        <v>19</v>
      </c>
      <c r="F16" s="234" t="s">
        <v>3592</v>
      </c>
      <c r="G16" s="234" t="s">
        <v>19</v>
      </c>
      <c r="H16" s="234" t="s">
        <v>3593</v>
      </c>
      <c r="I16" s="234" t="s">
        <v>19</v>
      </c>
      <c r="J16" s="234" t="s">
        <v>3594</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3595</v>
      </c>
      <c r="B17" s="234" t="s">
        <v>3596</v>
      </c>
      <c r="C17" s="234" t="s">
        <v>3597</v>
      </c>
      <c r="D17" s="234" t="s">
        <v>3598</v>
      </c>
      <c r="E17" s="234" t="s">
        <v>19</v>
      </c>
      <c r="F17" s="234" t="s">
        <v>3592</v>
      </c>
      <c r="G17" s="234" t="s">
        <v>19</v>
      </c>
      <c r="H17" s="234" t="s">
        <v>3599</v>
      </c>
      <c r="I17" s="234" t="s">
        <v>19</v>
      </c>
      <c r="J17" s="234" t="s">
        <v>3600</v>
      </c>
      <c r="K17" s="237">
        <f>IF(COUNTIF(L17:AY17,"&lt;&gt;")=0,"",SUMPRODUCT(((Recommendations[ImplStatus]="Implemented")+(Recommendations[ImplStatus]="Compensated"))*ISNUMBER(MATCH(Recommendations[Id],L17:AY17,0)))/COUNTIF(L17:AY17,"&lt;&gt;"))</f>
        <v>0</v>
      </c>
      <c r="L17" s="240" t="s">
        <v>112</v>
      </c>
      <c r="M17" s="240" t="s">
        <v>129</v>
      </c>
      <c r="N17" s="240" t="s">
        <v>154</v>
      </c>
      <c r="O17" s="240" t="s">
        <v>159</v>
      </c>
      <c r="P17" s="240" t="s">
        <v>169</v>
      </c>
      <c r="Q17" s="240" t="s">
        <v>184</v>
      </c>
      <c r="R17" s="240" t="s">
        <v>189</v>
      </c>
      <c r="S17" s="240" t="s">
        <v>224</v>
      </c>
      <c r="T17" s="240" t="s">
        <v>229</v>
      </c>
      <c r="U17" s="240" t="s">
        <v>233</v>
      </c>
      <c r="V17" s="240" t="s">
        <v>291</v>
      </c>
      <c r="W17" s="240" t="s">
        <v>306</v>
      </c>
      <c r="X17" s="240" t="s">
        <v>355</v>
      </c>
      <c r="Y17" s="240" t="s">
        <v>403</v>
      </c>
      <c r="Z17" s="240" t="s">
        <v>408</v>
      </c>
      <c r="AA17" s="240" t="s">
        <v>452</v>
      </c>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3601</v>
      </c>
      <c r="B18" s="234" t="s">
        <v>3602</v>
      </c>
      <c r="C18" s="234" t="s">
        <v>3603</v>
      </c>
      <c r="D18" s="234" t="s">
        <v>19</v>
      </c>
      <c r="E18" s="234" t="s">
        <v>19</v>
      </c>
      <c r="F18" s="234" t="s">
        <v>19</v>
      </c>
      <c r="G18" s="234" t="s">
        <v>19</v>
      </c>
      <c r="H18" s="234" t="s">
        <v>3604</v>
      </c>
      <c r="I18" s="234" t="s">
        <v>19</v>
      </c>
      <c r="J18" s="234" t="s">
        <v>3605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761</v>
      </c>
      <c r="B19" s="233" t="s">
        <v>3606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3607</v>
      </c>
      <c r="B20" s="234" t="s">
        <v>3608</v>
      </c>
      <c r="C20" s="234" t="s">
        <v>3609</v>
      </c>
      <c r="D20" s="234" t="s">
        <v>3610</v>
      </c>
      <c r="E20" s="234" t="s">
        <v>19</v>
      </c>
      <c r="F20" s="234" t="s">
        <v>3611</v>
      </c>
      <c r="G20" s="234" t="s">
        <v>19</v>
      </c>
      <c r="H20" s="234" t="s">
        <v>3612</v>
      </c>
      <c r="I20" s="234" t="s">
        <v>19</v>
      </c>
      <c r="J20" s="234" t="s">
        <v>3613</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3614</v>
      </c>
      <c r="B21" s="234" t="s">
        <v>3615</v>
      </c>
      <c r="C21" s="234" t="s">
        <v>3616</v>
      </c>
      <c r="D21" s="234" t="s">
        <v>3617</v>
      </c>
      <c r="E21" s="234" t="s">
        <v>3618</v>
      </c>
      <c r="F21" s="234" t="s">
        <v>19</v>
      </c>
      <c r="G21" s="234" t="s">
        <v>19</v>
      </c>
      <c r="H21" s="234" t="s">
        <v>3619</v>
      </c>
      <c r="I21" s="234" t="s">
        <v>3620</v>
      </c>
      <c r="J21" s="234" t="s">
        <v>3621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3622</v>
      </c>
      <c r="B22" s="234" t="s">
        <v>3623</v>
      </c>
      <c r="C22" s="234" t="s">
        <v>3624</v>
      </c>
      <c r="D22" s="234" t="s">
        <v>3625</v>
      </c>
      <c r="E22" s="234" t="s">
        <v>19</v>
      </c>
      <c r="F22" s="234" t="s">
        <v>3626</v>
      </c>
      <c r="G22" s="234" t="s">
        <v>19</v>
      </c>
      <c r="H22" s="234" t="s">
        <v>3627</v>
      </c>
      <c r="I22" s="234" t="s">
        <v>19</v>
      </c>
      <c r="J22" s="234" t="s">
        <v>3628</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3629</v>
      </c>
      <c r="B23" s="234" t="s">
        <v>3630</v>
      </c>
      <c r="C23" s="234" t="s">
        <v>3631</v>
      </c>
      <c r="D23" s="234" t="s">
        <v>3632</v>
      </c>
      <c r="E23" s="234" t="s">
        <v>19</v>
      </c>
      <c r="F23" s="234" t="s">
        <v>19</v>
      </c>
      <c r="G23" s="234" t="s">
        <v>19</v>
      </c>
      <c r="H23" s="234" t="s">
        <v>3633</v>
      </c>
      <c r="I23" s="234" t="s">
        <v>3634</v>
      </c>
      <c r="J23" s="234" t="s">
        <v>3635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3636</v>
      </c>
      <c r="B24" s="234" t="s">
        <v>3637</v>
      </c>
      <c r="C24" s="234" t="s">
        <v>3638</v>
      </c>
      <c r="D24" s="234" t="s">
        <v>3632</v>
      </c>
      <c r="E24" s="234" t="s">
        <v>19</v>
      </c>
      <c r="F24" s="234" t="s">
        <v>3639</v>
      </c>
      <c r="G24" s="234" t="s">
        <v>19</v>
      </c>
      <c r="H24" s="234" t="s">
        <v>3640</v>
      </c>
      <c r="I24" s="234" t="s">
        <v>19</v>
      </c>
      <c r="J24" s="234" t="s">
        <v>3641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765</v>
      </c>
      <c r="B25" s="233" t="s">
        <v>3642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3643</v>
      </c>
      <c r="B26" s="234" t="s">
        <v>3644</v>
      </c>
      <c r="C26" s="234" t="s">
        <v>3645</v>
      </c>
      <c r="D26" s="234" t="s">
        <v>3646</v>
      </c>
      <c r="E26" s="234" t="s">
        <v>19</v>
      </c>
      <c r="F26" s="234" t="s">
        <v>3647</v>
      </c>
      <c r="G26" s="234" t="s">
        <v>19</v>
      </c>
      <c r="H26" s="234" t="s">
        <v>3648</v>
      </c>
      <c r="I26" s="234" t="s">
        <v>19</v>
      </c>
      <c r="J26" s="234" t="s">
        <v>3649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3650</v>
      </c>
      <c r="B27" s="232" t="s">
        <v>3651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771</v>
      </c>
      <c r="B28" s="233" t="s">
        <v>3652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3653</v>
      </c>
      <c r="B29" s="234" t="s">
        <v>3654</v>
      </c>
      <c r="C29" s="234" t="s">
        <v>3655</v>
      </c>
      <c r="D29" s="234" t="s">
        <v>3656</v>
      </c>
      <c r="E29" s="234" t="s">
        <v>3657</v>
      </c>
      <c r="F29" s="234" t="s">
        <v>19</v>
      </c>
      <c r="G29" s="234" t="s">
        <v>19</v>
      </c>
      <c r="H29" s="234" t="s">
        <v>3658</v>
      </c>
      <c r="I29" s="234" t="s">
        <v>19</v>
      </c>
      <c r="J29" s="234" t="s">
        <v>3659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3660</v>
      </c>
      <c r="B30" s="234" t="s">
        <v>3661</v>
      </c>
      <c r="C30" s="234" t="s">
        <v>3526</v>
      </c>
      <c r="D30" s="234" t="s">
        <v>3527</v>
      </c>
      <c r="E30" s="234" t="s">
        <v>19</v>
      </c>
      <c r="F30" s="234" t="s">
        <v>3529</v>
      </c>
      <c r="G30" s="234" t="s">
        <v>19</v>
      </c>
      <c r="H30" s="234" t="s">
        <v>3662</v>
      </c>
      <c r="I30" s="234" t="s">
        <v>19</v>
      </c>
      <c r="J30" s="234" t="s">
        <v>3663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776</v>
      </c>
      <c r="B31" s="233" t="s">
        <v>3664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3665</v>
      </c>
      <c r="B32" s="234" t="s">
        <v>3666</v>
      </c>
      <c r="C32" s="234" t="s">
        <v>3667</v>
      </c>
      <c r="D32" s="234" t="s">
        <v>3668</v>
      </c>
      <c r="E32" s="234" t="s">
        <v>19</v>
      </c>
      <c r="F32" s="234" t="s">
        <v>19</v>
      </c>
      <c r="G32" s="234" t="s">
        <v>3669</v>
      </c>
      <c r="H32" s="234" t="s">
        <v>3670</v>
      </c>
      <c r="I32" s="234" t="s">
        <v>19</v>
      </c>
      <c r="J32" s="234" t="s">
        <v>3671</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3672</v>
      </c>
      <c r="B33" s="234" t="s">
        <v>3673</v>
      </c>
      <c r="C33" s="234" t="s">
        <v>3674</v>
      </c>
      <c r="D33" s="234" t="s">
        <v>3675</v>
      </c>
      <c r="E33" s="234" t="s">
        <v>19</v>
      </c>
      <c r="F33" s="234" t="s">
        <v>3676</v>
      </c>
      <c r="G33" s="234" t="s">
        <v>19</v>
      </c>
      <c r="H33" s="234" t="s">
        <v>3677</v>
      </c>
      <c r="I33" s="234" t="s">
        <v>3678</v>
      </c>
      <c r="J33" s="234" t="s">
        <v>3679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3680</v>
      </c>
      <c r="B34" s="234" t="s">
        <v>3681</v>
      </c>
      <c r="C34" s="234" t="s">
        <v>3682</v>
      </c>
      <c r="D34" s="234" t="s">
        <v>3683</v>
      </c>
      <c r="E34" s="234" t="s">
        <v>19</v>
      </c>
      <c r="F34" s="234" t="s">
        <v>19</v>
      </c>
      <c r="G34" s="234" t="s">
        <v>19</v>
      </c>
      <c r="H34" s="234" t="s">
        <v>3684</v>
      </c>
      <c r="I34" s="234" t="s">
        <v>19</v>
      </c>
      <c r="J34" s="234" t="s">
        <v>3685</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3686</v>
      </c>
      <c r="B35" s="234" t="s">
        <v>3687</v>
      </c>
      <c r="C35" s="234" t="s">
        <v>3688</v>
      </c>
      <c r="D35" s="234" t="s">
        <v>3689</v>
      </c>
      <c r="E35" s="234" t="s">
        <v>19</v>
      </c>
      <c r="F35" s="234" t="s">
        <v>3690</v>
      </c>
      <c r="G35" s="234" t="s">
        <v>19</v>
      </c>
      <c r="H35" s="234" t="s">
        <v>3691</v>
      </c>
      <c r="I35" s="234" t="s">
        <v>19</v>
      </c>
      <c r="J35" s="234" t="s">
        <v>3692</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3693</v>
      </c>
      <c r="B36" s="234" t="s">
        <v>3694</v>
      </c>
      <c r="C36" s="234" t="s">
        <v>3695</v>
      </c>
      <c r="D36" s="234" t="s">
        <v>3696</v>
      </c>
      <c r="E36" s="234" t="s">
        <v>19</v>
      </c>
      <c r="F36" s="234" t="s">
        <v>19</v>
      </c>
      <c r="G36" s="234" t="s">
        <v>3697</v>
      </c>
      <c r="H36" s="234" t="s">
        <v>3698</v>
      </c>
      <c r="I36" s="234" t="s">
        <v>19</v>
      </c>
      <c r="J36" s="234" t="s">
        <v>3699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3700</v>
      </c>
      <c r="B37" s="234" t="s">
        <v>3701</v>
      </c>
      <c r="C37" s="234" t="s">
        <v>3702</v>
      </c>
      <c r="D37" s="234" t="s">
        <v>3703</v>
      </c>
      <c r="E37" s="234" t="s">
        <v>19</v>
      </c>
      <c r="F37" s="234" t="s">
        <v>3704</v>
      </c>
      <c r="G37" s="234" t="s">
        <v>3705</v>
      </c>
      <c r="H37" s="234" t="s">
        <v>3706</v>
      </c>
      <c r="I37" s="234" t="s">
        <v>19</v>
      </c>
      <c r="J37" s="234" t="s">
        <v>3707</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3708</v>
      </c>
      <c r="B38" s="234" t="s">
        <v>3709</v>
      </c>
      <c r="C38" s="234" t="s">
        <v>3710</v>
      </c>
      <c r="D38" s="234" t="s">
        <v>3711</v>
      </c>
      <c r="E38" s="234" t="s">
        <v>19</v>
      </c>
      <c r="F38" s="234" t="s">
        <v>3704</v>
      </c>
      <c r="G38" s="234" t="s">
        <v>3712</v>
      </c>
      <c r="H38" s="234" t="s">
        <v>3713</v>
      </c>
      <c r="I38" s="234" t="s">
        <v>3714</v>
      </c>
      <c r="J38" s="234" t="s">
        <v>3715</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780</v>
      </c>
      <c r="B39" s="233" t="s">
        <v>3716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3717</v>
      </c>
      <c r="B40" s="234" t="s">
        <v>3718</v>
      </c>
      <c r="C40" s="234" t="s">
        <v>3719</v>
      </c>
      <c r="D40" s="234" t="s">
        <v>3720</v>
      </c>
      <c r="E40" s="234" t="s">
        <v>19</v>
      </c>
      <c r="F40" s="234" t="s">
        <v>19</v>
      </c>
      <c r="G40" s="234" t="s">
        <v>19</v>
      </c>
      <c r="H40" s="234" t="s">
        <v>3721</v>
      </c>
      <c r="I40" s="234" t="s">
        <v>3722</v>
      </c>
      <c r="J40" s="234" t="s">
        <v>3723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3724</v>
      </c>
      <c r="B41" s="234" t="s">
        <v>3725</v>
      </c>
      <c r="C41" s="234" t="s">
        <v>3726</v>
      </c>
      <c r="D41" s="234" t="s">
        <v>19</v>
      </c>
      <c r="E41" s="234" t="s">
        <v>19</v>
      </c>
      <c r="F41" s="234" t="s">
        <v>19</v>
      </c>
      <c r="G41" s="234" t="s">
        <v>19</v>
      </c>
      <c r="H41" s="234" t="s">
        <v>3727</v>
      </c>
      <c r="I41" s="234" t="s">
        <v>19</v>
      </c>
      <c r="J41" s="234" t="s">
        <v>3728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3729</v>
      </c>
      <c r="B42" s="232" t="s">
        <v>3730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803</v>
      </c>
      <c r="B43" s="233" t="s">
        <v>3731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3732</v>
      </c>
      <c r="B44" s="234" t="s">
        <v>3733</v>
      </c>
      <c r="C44" s="234" t="s">
        <v>3734</v>
      </c>
      <c r="D44" s="234" t="s">
        <v>3735</v>
      </c>
      <c r="E44" s="234" t="s">
        <v>3521</v>
      </c>
      <c r="F44" s="234" t="s">
        <v>19</v>
      </c>
      <c r="G44" s="234" t="s">
        <v>19</v>
      </c>
      <c r="H44" s="234" t="s">
        <v>3736</v>
      </c>
      <c r="I44" s="234" t="s">
        <v>19</v>
      </c>
      <c r="J44" s="234" t="s">
        <v>3737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3738</v>
      </c>
      <c r="B45" s="234" t="s">
        <v>3739</v>
      </c>
      <c r="C45" s="234" t="s">
        <v>3740</v>
      </c>
      <c r="D45" s="234" t="s">
        <v>3527</v>
      </c>
      <c r="E45" s="234" t="s">
        <v>19</v>
      </c>
      <c r="F45" s="234" t="s">
        <v>3529</v>
      </c>
      <c r="G45" s="234" t="s">
        <v>19</v>
      </c>
      <c r="H45" s="234" t="s">
        <v>3741</v>
      </c>
      <c r="I45" s="234" t="s">
        <v>19</v>
      </c>
      <c r="J45" s="234" t="s">
        <v>3742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809</v>
      </c>
      <c r="B46" s="233" t="s">
        <v>3743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3744</v>
      </c>
      <c r="B47" s="234" t="s">
        <v>3745</v>
      </c>
      <c r="C47" s="234" t="s">
        <v>3746</v>
      </c>
      <c r="D47" s="234" t="s">
        <v>3747</v>
      </c>
      <c r="E47" s="234" t="s">
        <v>19</v>
      </c>
      <c r="F47" s="234" t="s">
        <v>3748</v>
      </c>
      <c r="G47" s="234" t="s">
        <v>3749</v>
      </c>
      <c r="H47" s="234" t="s">
        <v>3750</v>
      </c>
      <c r="I47" s="234" t="s">
        <v>3751</v>
      </c>
      <c r="J47" s="234" t="s">
        <v>3752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813</v>
      </c>
      <c r="B48" s="233" t="s">
        <v>3753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3754</v>
      </c>
      <c r="B49" s="234" t="s">
        <v>3755</v>
      </c>
      <c r="C49" s="234" t="s">
        <v>3756</v>
      </c>
      <c r="D49" s="234" t="s">
        <v>3757</v>
      </c>
      <c r="E49" s="234" t="s">
        <v>3758</v>
      </c>
      <c r="F49" s="234" t="s">
        <v>19</v>
      </c>
      <c r="G49" s="234" t="s">
        <v>19</v>
      </c>
      <c r="H49" s="234" t="s">
        <v>3759</v>
      </c>
      <c r="I49" s="234" t="s">
        <v>3760</v>
      </c>
      <c r="J49" s="234" t="s">
        <v>3761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3762</v>
      </c>
      <c r="B50" s="234" t="s">
        <v>3763</v>
      </c>
      <c r="C50" s="234" t="s">
        <v>3764</v>
      </c>
      <c r="D50" s="234" t="s">
        <v>19</v>
      </c>
      <c r="E50" s="234" t="s">
        <v>3765</v>
      </c>
      <c r="F50" s="234" t="s">
        <v>3766</v>
      </c>
      <c r="G50" s="234" t="s">
        <v>19</v>
      </c>
      <c r="H50" s="234" t="s">
        <v>3759</v>
      </c>
      <c r="I50" s="234" t="s">
        <v>3767</v>
      </c>
      <c r="J50" s="234" t="s">
        <v>3768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3769</v>
      </c>
      <c r="B51" s="234" t="s">
        <v>3770</v>
      </c>
      <c r="C51" s="234" t="s">
        <v>3771</v>
      </c>
      <c r="D51" s="234" t="s">
        <v>19</v>
      </c>
      <c r="E51" s="234" t="s">
        <v>19</v>
      </c>
      <c r="F51" s="234" t="s">
        <v>3772</v>
      </c>
      <c r="G51" s="234" t="s">
        <v>19</v>
      </c>
      <c r="H51" s="234" t="s">
        <v>3759</v>
      </c>
      <c r="I51" s="234" t="s">
        <v>3773</v>
      </c>
      <c r="J51" s="234" t="s">
        <v>3774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3775</v>
      </c>
      <c r="B52" s="234" t="s">
        <v>3776</v>
      </c>
      <c r="C52" s="234" t="s">
        <v>3777</v>
      </c>
      <c r="D52" s="234" t="s">
        <v>19</v>
      </c>
      <c r="E52" s="234" t="s">
        <v>19</v>
      </c>
      <c r="F52" s="234" t="s">
        <v>3778</v>
      </c>
      <c r="G52" s="234" t="s">
        <v>19</v>
      </c>
      <c r="H52" s="234" t="s">
        <v>3759</v>
      </c>
      <c r="I52" s="234" t="s">
        <v>3779</v>
      </c>
      <c r="J52" s="234" t="s">
        <v>3780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3781</v>
      </c>
      <c r="B53" s="234" t="s">
        <v>3782</v>
      </c>
      <c r="C53" s="234" t="s">
        <v>3783</v>
      </c>
      <c r="D53" s="234" t="s">
        <v>3784</v>
      </c>
      <c r="E53" s="234" t="s">
        <v>3785</v>
      </c>
      <c r="F53" s="234" t="s">
        <v>19</v>
      </c>
      <c r="G53" s="234" t="s">
        <v>19</v>
      </c>
      <c r="H53" s="234" t="s">
        <v>3786</v>
      </c>
      <c r="I53" s="234" t="s">
        <v>19</v>
      </c>
      <c r="J53" s="234" t="s">
        <v>3787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3788</v>
      </c>
      <c r="B54" s="234" t="s">
        <v>3789</v>
      </c>
      <c r="C54" s="234" t="s">
        <v>3783</v>
      </c>
      <c r="D54" s="234" t="s">
        <v>3784</v>
      </c>
      <c r="E54" s="234" t="s">
        <v>19</v>
      </c>
      <c r="F54" s="234" t="s">
        <v>19</v>
      </c>
      <c r="G54" s="234" t="s">
        <v>19</v>
      </c>
      <c r="H54" s="234" t="s">
        <v>3790</v>
      </c>
      <c r="I54" s="234" t="s">
        <v>3791</v>
      </c>
      <c r="J54" s="234" t="s">
        <v>3792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817</v>
      </c>
      <c r="B55" s="233" t="s">
        <v>3793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3794</v>
      </c>
      <c r="B56" s="234" t="s">
        <v>3795</v>
      </c>
      <c r="C56" s="234" t="s">
        <v>3796</v>
      </c>
      <c r="D56" s="234" t="s">
        <v>3797</v>
      </c>
      <c r="E56" s="234" t="s">
        <v>3798</v>
      </c>
      <c r="F56" s="234" t="s">
        <v>19</v>
      </c>
      <c r="G56" s="234" t="s">
        <v>3799</v>
      </c>
      <c r="H56" s="234" t="s">
        <v>19</v>
      </c>
      <c r="I56" s="234" t="s">
        <v>19</v>
      </c>
      <c r="J56" s="234" t="s">
        <v>3800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3801</v>
      </c>
      <c r="B57" s="234" t="s">
        <v>3802</v>
      </c>
      <c r="C57" s="234" t="s">
        <v>3803</v>
      </c>
      <c r="D57" s="234" t="s">
        <v>3804</v>
      </c>
      <c r="E57" s="234" t="s">
        <v>3805</v>
      </c>
      <c r="F57" s="234" t="s">
        <v>19</v>
      </c>
      <c r="G57" s="234" t="s">
        <v>3806</v>
      </c>
      <c r="H57" s="234" t="s">
        <v>3807</v>
      </c>
      <c r="I57" s="234" t="s">
        <v>19</v>
      </c>
      <c r="J57" s="234" t="s">
        <v>3808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821</v>
      </c>
      <c r="B58" s="233" t="s">
        <v>3809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3810</v>
      </c>
      <c r="B59" s="234" t="s">
        <v>3811</v>
      </c>
      <c r="C59" s="234" t="s">
        <v>3812</v>
      </c>
      <c r="D59" s="234" t="s">
        <v>3813</v>
      </c>
      <c r="E59" s="234" t="s">
        <v>19</v>
      </c>
      <c r="F59" s="234" t="s">
        <v>19</v>
      </c>
      <c r="G59" s="234" t="s">
        <v>3814</v>
      </c>
      <c r="H59" s="234" t="s">
        <v>3815</v>
      </c>
      <c r="I59" s="234" t="s">
        <v>3816</v>
      </c>
      <c r="J59" s="234" t="s">
        <v>3817</v>
      </c>
      <c r="K59" s="237">
        <f>IF(COUNTIF(L59:AY59,"&lt;&gt;")=0,"",SUMPRODUCT(((Recommendations[ImplStatus]="Implemented")+(Recommendations[ImplStatus]="Compensated"))*ISNUMBER(MATCH(Recommendations[Id],L59:AY59,0)))/COUNTIF(L59:AY59,"&lt;&gt;"))</f>
        <v>0</v>
      </c>
      <c r="L59" s="240" t="s">
        <v>134</v>
      </c>
      <c r="M59" s="240" t="s">
        <v>149</v>
      </c>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3818</v>
      </c>
      <c r="B60" s="234" t="s">
        <v>3819</v>
      </c>
      <c r="C60" s="234" t="s">
        <v>3820</v>
      </c>
      <c r="D60" s="234" t="s">
        <v>19</v>
      </c>
      <c r="E60" s="234" t="s">
        <v>3821</v>
      </c>
      <c r="F60" s="234" t="s">
        <v>3822</v>
      </c>
      <c r="G60" s="234" t="s">
        <v>19</v>
      </c>
      <c r="H60" s="234" t="s">
        <v>3823</v>
      </c>
      <c r="I60" s="234" t="s">
        <v>3824</v>
      </c>
      <c r="J60" s="234" t="s">
        <v>3825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3826</v>
      </c>
      <c r="B61" s="234" t="s">
        <v>3827</v>
      </c>
      <c r="C61" s="234" t="s">
        <v>3828</v>
      </c>
      <c r="D61" s="234" t="s">
        <v>19</v>
      </c>
      <c r="E61" s="234" t="s">
        <v>19</v>
      </c>
      <c r="F61" s="234" t="s">
        <v>19</v>
      </c>
      <c r="G61" s="234" t="s">
        <v>3829</v>
      </c>
      <c r="H61" s="234" t="s">
        <v>3830</v>
      </c>
      <c r="I61" s="234" t="s">
        <v>3831</v>
      </c>
      <c r="J61" s="234" t="s">
        <v>3832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3833</v>
      </c>
      <c r="B62" s="234" t="s">
        <v>3834</v>
      </c>
      <c r="C62" s="234" t="s">
        <v>3835</v>
      </c>
      <c r="D62" s="234" t="s">
        <v>3836</v>
      </c>
      <c r="E62" s="234" t="s">
        <v>19</v>
      </c>
      <c r="F62" s="234" t="s">
        <v>19</v>
      </c>
      <c r="G62" s="234" t="s">
        <v>19</v>
      </c>
      <c r="H62" s="234" t="s">
        <v>3837</v>
      </c>
      <c r="I62" s="234" t="s">
        <v>3838</v>
      </c>
      <c r="J62" s="234" t="s">
        <v>3839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825</v>
      </c>
      <c r="B63" s="233" t="s">
        <v>3840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3841</v>
      </c>
      <c r="B64" s="234" t="s">
        <v>3842</v>
      </c>
      <c r="C64" s="234" t="s">
        <v>3843</v>
      </c>
      <c r="D64" s="234" t="s">
        <v>3844</v>
      </c>
      <c r="E64" s="234" t="s">
        <v>19</v>
      </c>
      <c r="F64" s="234" t="s">
        <v>19</v>
      </c>
      <c r="G64" s="234" t="s">
        <v>3845</v>
      </c>
      <c r="H64" s="234" t="s">
        <v>3846</v>
      </c>
      <c r="I64" s="234" t="s">
        <v>3847</v>
      </c>
      <c r="J64" s="234" t="s">
        <v>3848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3849</v>
      </c>
      <c r="B65" s="234" t="s">
        <v>3850</v>
      </c>
      <c r="C65" s="234" t="s">
        <v>3851</v>
      </c>
      <c r="D65" s="234" t="s">
        <v>3852</v>
      </c>
      <c r="E65" s="234" t="s">
        <v>19</v>
      </c>
      <c r="F65" s="234" t="s">
        <v>19</v>
      </c>
      <c r="G65" s="234" t="s">
        <v>19</v>
      </c>
      <c r="H65" s="234" t="s">
        <v>3853</v>
      </c>
      <c r="I65" s="234" t="s">
        <v>3854</v>
      </c>
      <c r="J65" s="234" t="s">
        <v>3855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3856</v>
      </c>
      <c r="B66" s="234" t="s">
        <v>3857</v>
      </c>
      <c r="C66" s="234" t="s">
        <v>3858</v>
      </c>
      <c r="D66" s="234" t="s">
        <v>3859</v>
      </c>
      <c r="E66" s="234" t="s">
        <v>19</v>
      </c>
      <c r="F66" s="234" t="s">
        <v>19</v>
      </c>
      <c r="G66" s="234" t="s">
        <v>19</v>
      </c>
      <c r="H66" s="234" t="s">
        <v>3860</v>
      </c>
      <c r="I66" s="234" t="s">
        <v>3861</v>
      </c>
      <c r="J66" s="234" t="s">
        <v>3862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3863</v>
      </c>
      <c r="B67" s="234" t="s">
        <v>3864</v>
      </c>
      <c r="C67" s="234" t="s">
        <v>3865</v>
      </c>
      <c r="D67" s="234" t="s">
        <v>3866</v>
      </c>
      <c r="E67" s="234" t="s">
        <v>19</v>
      </c>
      <c r="F67" s="234" t="s">
        <v>19</v>
      </c>
      <c r="G67" s="234" t="s">
        <v>19</v>
      </c>
      <c r="H67" s="234" t="s">
        <v>3867</v>
      </c>
      <c r="I67" s="234" t="s">
        <v>19</v>
      </c>
      <c r="J67" s="234" t="s">
        <v>3868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3869</v>
      </c>
      <c r="B68" s="234" t="s">
        <v>3870</v>
      </c>
      <c r="C68" s="234" t="s">
        <v>3871</v>
      </c>
      <c r="D68" s="234" t="s">
        <v>19</v>
      </c>
      <c r="E68" s="234" t="s">
        <v>19</v>
      </c>
      <c r="F68" s="234" t="s">
        <v>19</v>
      </c>
      <c r="G68" s="234" t="s">
        <v>19</v>
      </c>
      <c r="H68" s="234" t="s">
        <v>3872</v>
      </c>
      <c r="I68" s="234" t="s">
        <v>19</v>
      </c>
      <c r="J68" s="234" t="s">
        <v>3873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829</v>
      </c>
      <c r="B69" s="233" t="s">
        <v>3874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3875</v>
      </c>
      <c r="B70" s="234" t="s">
        <v>3876</v>
      </c>
      <c r="C70" s="234" t="s">
        <v>3877</v>
      </c>
      <c r="D70" s="234" t="s">
        <v>19</v>
      </c>
      <c r="E70" s="234" t="s">
        <v>19</v>
      </c>
      <c r="F70" s="234" t="s">
        <v>19</v>
      </c>
      <c r="G70" s="234" t="s">
        <v>3878</v>
      </c>
      <c r="H70" s="234" t="s">
        <v>3879</v>
      </c>
      <c r="I70" s="234" t="s">
        <v>19</v>
      </c>
      <c r="J70" s="234" t="s">
        <v>3880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3881</v>
      </c>
      <c r="B71" s="234" t="s">
        <v>3882</v>
      </c>
      <c r="C71" s="234" t="s">
        <v>3883</v>
      </c>
      <c r="D71" s="234" t="s">
        <v>19</v>
      </c>
      <c r="E71" s="234" t="s">
        <v>19</v>
      </c>
      <c r="F71" s="234" t="s">
        <v>19</v>
      </c>
      <c r="G71" s="234" t="s">
        <v>19</v>
      </c>
      <c r="H71" s="234" t="s">
        <v>3884</v>
      </c>
      <c r="I71" s="234" t="s">
        <v>19</v>
      </c>
      <c r="J71" s="234" t="s">
        <v>3885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3886</v>
      </c>
      <c r="B72" s="234" t="s">
        <v>3887</v>
      </c>
      <c r="C72" s="234" t="s">
        <v>3888</v>
      </c>
      <c r="D72" s="234" t="s">
        <v>3889</v>
      </c>
      <c r="E72" s="234" t="s">
        <v>3890</v>
      </c>
      <c r="F72" s="234" t="s">
        <v>19</v>
      </c>
      <c r="G72" s="234" t="s">
        <v>19</v>
      </c>
      <c r="H72" s="234" t="s">
        <v>3891</v>
      </c>
      <c r="I72" s="234" t="s">
        <v>19</v>
      </c>
      <c r="J72" s="234" t="s">
        <v>3892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3893</v>
      </c>
      <c r="B73" s="234" t="s">
        <v>3894</v>
      </c>
      <c r="C73" s="234" t="s">
        <v>3895</v>
      </c>
      <c r="D73" s="234" t="s">
        <v>3896</v>
      </c>
      <c r="E73" s="234" t="s">
        <v>3890</v>
      </c>
      <c r="F73" s="234" t="s">
        <v>19</v>
      </c>
      <c r="G73" s="234" t="s">
        <v>3897</v>
      </c>
      <c r="H73" s="234" t="s">
        <v>3898</v>
      </c>
      <c r="I73" s="234" t="s">
        <v>19</v>
      </c>
      <c r="J73" s="234" t="s">
        <v>3899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3900</v>
      </c>
      <c r="B74" s="234" t="s">
        <v>3901</v>
      </c>
      <c r="C74" s="234" t="s">
        <v>3902</v>
      </c>
      <c r="D74" s="234" t="s">
        <v>3896</v>
      </c>
      <c r="E74" s="234" t="s">
        <v>3903</v>
      </c>
      <c r="F74" s="234" t="s">
        <v>19</v>
      </c>
      <c r="G74" s="234" t="s">
        <v>3904</v>
      </c>
      <c r="H74" s="234" t="s">
        <v>3905</v>
      </c>
      <c r="I74" s="234" t="s">
        <v>3906</v>
      </c>
      <c r="J74" s="234" t="s">
        <v>3907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3908</v>
      </c>
      <c r="B75" s="234" t="s">
        <v>3909</v>
      </c>
      <c r="C75" s="234" t="s">
        <v>3910</v>
      </c>
      <c r="D75" s="234" t="s">
        <v>3911</v>
      </c>
      <c r="E75" s="234" t="s">
        <v>3903</v>
      </c>
      <c r="F75" s="234" t="s">
        <v>3912</v>
      </c>
      <c r="G75" s="234" t="s">
        <v>3913</v>
      </c>
      <c r="H75" s="234" t="s">
        <v>3914</v>
      </c>
      <c r="I75" s="234" t="s">
        <v>3915</v>
      </c>
      <c r="J75" s="234" t="s">
        <v>3916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3917</v>
      </c>
      <c r="B76" s="234" t="s">
        <v>3918</v>
      </c>
      <c r="C76" s="234" t="s">
        <v>3919</v>
      </c>
      <c r="D76" s="234" t="s">
        <v>3920</v>
      </c>
      <c r="E76" s="234" t="s">
        <v>19</v>
      </c>
      <c r="F76" s="234" t="s">
        <v>19</v>
      </c>
      <c r="G76" s="234" t="s">
        <v>19</v>
      </c>
      <c r="H76" s="234" t="s">
        <v>3921</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3922</v>
      </c>
      <c r="B77" s="234" t="s">
        <v>3923</v>
      </c>
      <c r="C77" s="234" t="s">
        <v>3924</v>
      </c>
      <c r="D77" s="234" t="s">
        <v>19</v>
      </c>
      <c r="E77" s="234" t="s">
        <v>19</v>
      </c>
      <c r="F77" s="234" t="s">
        <v>19</v>
      </c>
      <c r="G77" s="234" t="s">
        <v>3925</v>
      </c>
      <c r="H77" s="234" t="s">
        <v>3926</v>
      </c>
      <c r="I77" s="234" t="s">
        <v>19</v>
      </c>
      <c r="J77" s="234" t="s">
        <v>3927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3928</v>
      </c>
      <c r="B78" s="234" t="s">
        <v>3929</v>
      </c>
      <c r="C78" s="234" t="s">
        <v>3930</v>
      </c>
      <c r="D78" s="234" t="s">
        <v>19</v>
      </c>
      <c r="E78" s="234" t="s">
        <v>19</v>
      </c>
      <c r="F78" s="234" t="s">
        <v>19</v>
      </c>
      <c r="G78" s="234" t="s">
        <v>3931</v>
      </c>
      <c r="H78" s="234" t="s">
        <v>3932</v>
      </c>
      <c r="I78" s="234" t="s">
        <v>3933</v>
      </c>
      <c r="J78" s="234" t="s">
        <v>3934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3935</v>
      </c>
      <c r="B79" s="232" t="s">
        <v>3936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863</v>
      </c>
      <c r="B80" s="233" t="s">
        <v>3937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3938</v>
      </c>
      <c r="B81" s="234" t="s">
        <v>3939</v>
      </c>
      <c r="C81" s="234" t="s">
        <v>3940</v>
      </c>
      <c r="D81" s="234" t="s">
        <v>3735</v>
      </c>
      <c r="E81" s="234" t="s">
        <v>3941</v>
      </c>
      <c r="F81" s="234" t="s">
        <v>19</v>
      </c>
      <c r="G81" s="234" t="s">
        <v>19</v>
      </c>
      <c r="H81" s="234" t="s">
        <v>3942</v>
      </c>
      <c r="I81" s="234" t="s">
        <v>19</v>
      </c>
      <c r="J81" s="234" t="s">
        <v>3943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3944</v>
      </c>
      <c r="B82" s="234" t="s">
        <v>3945</v>
      </c>
      <c r="C82" s="234" t="s">
        <v>3526</v>
      </c>
      <c r="D82" s="234" t="s">
        <v>3527</v>
      </c>
      <c r="E82" s="234" t="s">
        <v>19</v>
      </c>
      <c r="F82" s="234" t="s">
        <v>3529</v>
      </c>
      <c r="G82" s="234" t="s">
        <v>19</v>
      </c>
      <c r="H82" s="234" t="s">
        <v>3946</v>
      </c>
      <c r="I82" s="234" t="s">
        <v>19</v>
      </c>
      <c r="J82" s="234" t="s">
        <v>3947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868</v>
      </c>
      <c r="B83" s="233" t="s">
        <v>3948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3949</v>
      </c>
      <c r="B84" s="234" t="s">
        <v>3950</v>
      </c>
      <c r="C84" s="234" t="s">
        <v>3951</v>
      </c>
      <c r="D84" s="234" t="s">
        <v>3952</v>
      </c>
      <c r="E84" s="234" t="s">
        <v>19</v>
      </c>
      <c r="F84" s="234" t="s">
        <v>3953</v>
      </c>
      <c r="G84" s="234" t="s">
        <v>3954</v>
      </c>
      <c r="H84" s="234" t="s">
        <v>3955</v>
      </c>
      <c r="I84" s="234" t="s">
        <v>3956</v>
      </c>
      <c r="J84" s="234" t="s">
        <v>3957</v>
      </c>
      <c r="K84" s="237">
        <f>IF(COUNTIF(L84:AY84,"&lt;&gt;")=0,"",SUMPRODUCT(((Recommendations[ImplStatus]="Implemented")+(Recommendations[ImplStatus]="Compensated"))*ISNUMBER(MATCH(Recommendations[Id],L84:AY84,0)))/COUNTIF(L84:AY84,"&lt;&gt;"))</f>
        <v>0</v>
      </c>
      <c r="L84" s="240" t="s">
        <v>179</v>
      </c>
      <c r="M84" s="240" t="s">
        <v>311</v>
      </c>
      <c r="N84" s="240" t="s">
        <v>416</v>
      </c>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3958</v>
      </c>
      <c r="B85" s="234" t="s">
        <v>3959</v>
      </c>
      <c r="C85" s="234" t="s">
        <v>3960</v>
      </c>
      <c r="D85" s="234" t="s">
        <v>3961</v>
      </c>
      <c r="E85" s="234" t="s">
        <v>19</v>
      </c>
      <c r="F85" s="234" t="s">
        <v>19</v>
      </c>
      <c r="G85" s="234" t="s">
        <v>19</v>
      </c>
      <c r="H85" s="234" t="s">
        <v>3962</v>
      </c>
      <c r="I85" s="234" t="s">
        <v>3963</v>
      </c>
      <c r="J85" s="234" t="s">
        <v>3964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3965</v>
      </c>
      <c r="B86" s="234" t="s">
        <v>3966</v>
      </c>
      <c r="C86" s="234" t="s">
        <v>3967</v>
      </c>
      <c r="D86" s="234" t="s">
        <v>3968</v>
      </c>
      <c r="E86" s="234" t="s">
        <v>19</v>
      </c>
      <c r="F86" s="234" t="s">
        <v>19</v>
      </c>
      <c r="G86" s="234" t="s">
        <v>3969</v>
      </c>
      <c r="H86" s="234" t="s">
        <v>3970</v>
      </c>
      <c r="I86" s="234" t="s">
        <v>19</v>
      </c>
      <c r="J86" s="234" t="s">
        <v>3971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3972</v>
      </c>
      <c r="B87" s="234" t="s">
        <v>3973</v>
      </c>
      <c r="C87" s="234" t="s">
        <v>3974</v>
      </c>
      <c r="D87" s="234" t="s">
        <v>3975</v>
      </c>
      <c r="E87" s="234" t="s">
        <v>19</v>
      </c>
      <c r="F87" s="234" t="s">
        <v>3976</v>
      </c>
      <c r="G87" s="234" t="s">
        <v>19</v>
      </c>
      <c r="H87" s="234" t="s">
        <v>3977</v>
      </c>
      <c r="I87" s="234" t="s">
        <v>3978</v>
      </c>
      <c r="J87" s="234" t="s">
        <v>3979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3980</v>
      </c>
      <c r="B88" s="232" t="s">
        <v>3981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915</v>
      </c>
      <c r="B89" s="233" t="s">
        <v>3982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3983</v>
      </c>
      <c r="B90" s="234" t="s">
        <v>3984</v>
      </c>
      <c r="C90" s="234" t="s">
        <v>3985</v>
      </c>
      <c r="D90" s="234" t="s">
        <v>3735</v>
      </c>
      <c r="E90" s="234" t="s">
        <v>3521</v>
      </c>
      <c r="F90" s="234" t="s">
        <v>19</v>
      </c>
      <c r="G90" s="234" t="s">
        <v>19</v>
      </c>
      <c r="H90" s="234" t="s">
        <v>3986</v>
      </c>
      <c r="I90" s="234" t="s">
        <v>19</v>
      </c>
      <c r="J90" s="234" t="s">
        <v>3987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3988</v>
      </c>
      <c r="B91" s="234" t="s">
        <v>3989</v>
      </c>
      <c r="C91" s="234" t="s">
        <v>3990</v>
      </c>
      <c r="D91" s="234" t="s">
        <v>3527</v>
      </c>
      <c r="E91" s="234" t="s">
        <v>19</v>
      </c>
      <c r="F91" s="234" t="s">
        <v>3529</v>
      </c>
      <c r="G91" s="234" t="s">
        <v>19</v>
      </c>
      <c r="H91" s="234" t="s">
        <v>3991</v>
      </c>
      <c r="I91" s="234" t="s">
        <v>19</v>
      </c>
      <c r="J91" s="234" t="s">
        <v>3992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919</v>
      </c>
      <c r="B92" s="233" t="s">
        <v>3993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3994</v>
      </c>
      <c r="B93" s="234" t="s">
        <v>3995</v>
      </c>
      <c r="C93" s="234" t="s">
        <v>3996</v>
      </c>
      <c r="D93" s="234" t="s">
        <v>3997</v>
      </c>
      <c r="E93" s="234" t="s">
        <v>3998</v>
      </c>
      <c r="F93" s="234" t="s">
        <v>19</v>
      </c>
      <c r="G93" s="234" t="s">
        <v>19</v>
      </c>
      <c r="H93" s="234" t="s">
        <v>3999</v>
      </c>
      <c r="I93" s="234" t="s">
        <v>19</v>
      </c>
      <c r="J93" s="234" t="s">
        <v>4000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4001</v>
      </c>
      <c r="B94" s="234" t="s">
        <v>4002</v>
      </c>
      <c r="C94" s="234" t="s">
        <v>4003</v>
      </c>
      <c r="D94" s="234" t="s">
        <v>4004</v>
      </c>
      <c r="E94" s="234" t="s">
        <v>19</v>
      </c>
      <c r="F94" s="234" t="s">
        <v>4005</v>
      </c>
      <c r="G94" s="234" t="s">
        <v>19</v>
      </c>
      <c r="H94" s="234" t="s">
        <v>4006</v>
      </c>
      <c r="I94" s="234" t="s">
        <v>19</v>
      </c>
      <c r="J94" s="234" t="s">
        <v>19</v>
      </c>
      <c r="K94" s="237">
        <f>IF(COUNTIF(L94:AY94,"&lt;&gt;")=0,"",SUMPRODUCT(((Recommendations[ImplStatus]="Implemented")+(Recommendations[ImplStatus]="Compensated"))*ISNUMBER(MATCH(Recommendations[Id],L94:AY94,0)))/COUNTIF(L94:AY94,"&lt;&gt;"))</f>
        <v>0</v>
      </c>
      <c r="L94" s="240" t="s">
        <v>442</v>
      </c>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4007</v>
      </c>
      <c r="B95" s="234" t="s">
        <v>4008</v>
      </c>
      <c r="C95" s="234" t="s">
        <v>4009</v>
      </c>
      <c r="D95" s="234" t="s">
        <v>4010</v>
      </c>
      <c r="E95" s="234" t="s">
        <v>19</v>
      </c>
      <c r="F95" s="234" t="s">
        <v>19</v>
      </c>
      <c r="G95" s="234" t="s">
        <v>19</v>
      </c>
      <c r="H95" s="234" t="s">
        <v>4011</v>
      </c>
      <c r="I95" s="234" t="s">
        <v>4012</v>
      </c>
      <c r="J95" s="234" t="s">
        <v>4013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4014</v>
      </c>
      <c r="B96" s="234" t="s">
        <v>4015</v>
      </c>
      <c r="C96" s="234" t="s">
        <v>4016</v>
      </c>
      <c r="D96" s="234" t="s">
        <v>19</v>
      </c>
      <c r="E96" s="234" t="s">
        <v>19</v>
      </c>
      <c r="F96" s="234" t="s">
        <v>19</v>
      </c>
      <c r="G96" s="234" t="s">
        <v>19</v>
      </c>
      <c r="H96" s="234" t="s">
        <v>4017</v>
      </c>
      <c r="I96" s="234" t="s">
        <v>3963</v>
      </c>
      <c r="J96" s="234" t="s">
        <v>4018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923</v>
      </c>
      <c r="B97" s="233" t="s">
        <v>4019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4020</v>
      </c>
      <c r="B98" s="234" t="s">
        <v>4021</v>
      </c>
      <c r="C98" s="234" t="s">
        <v>4022</v>
      </c>
      <c r="D98" s="234" t="s">
        <v>4023</v>
      </c>
      <c r="E98" s="234" t="s">
        <v>19</v>
      </c>
      <c r="F98" s="234" t="s">
        <v>19</v>
      </c>
      <c r="G98" s="234" t="s">
        <v>19</v>
      </c>
      <c r="H98" s="234" t="s">
        <v>4024</v>
      </c>
      <c r="I98" s="234" t="s">
        <v>19</v>
      </c>
      <c r="J98" s="234" t="s">
        <v>4025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4026</v>
      </c>
      <c r="B99" s="234" t="s">
        <v>4027</v>
      </c>
      <c r="C99" s="234" t="s">
        <v>4028</v>
      </c>
      <c r="D99" s="234" t="s">
        <v>4029</v>
      </c>
      <c r="E99" s="234" t="s">
        <v>4030</v>
      </c>
      <c r="F99" s="234" t="s">
        <v>19</v>
      </c>
      <c r="G99" s="234" t="s">
        <v>19</v>
      </c>
      <c r="H99" s="234" t="s">
        <v>4031</v>
      </c>
      <c r="I99" s="234" t="s">
        <v>19</v>
      </c>
      <c r="J99" s="234" t="s">
        <v>4032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4033</v>
      </c>
      <c r="B100" s="234" t="s">
        <v>4034</v>
      </c>
      <c r="C100" s="234" t="s">
        <v>4035</v>
      </c>
      <c r="D100" s="234" t="s">
        <v>19</v>
      </c>
      <c r="E100" s="234" t="s">
        <v>19</v>
      </c>
      <c r="F100" s="234" t="s">
        <v>19</v>
      </c>
      <c r="G100" s="234" t="s">
        <v>19</v>
      </c>
      <c r="H100" s="234" t="s">
        <v>4036</v>
      </c>
      <c r="I100" s="234" t="s">
        <v>4037</v>
      </c>
      <c r="J100" s="234" t="s">
        <v>4038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4039</v>
      </c>
      <c r="B101" s="234" t="s">
        <v>4040</v>
      </c>
      <c r="C101" s="234" t="s">
        <v>4041</v>
      </c>
      <c r="D101" s="234" t="s">
        <v>19</v>
      </c>
      <c r="E101" s="234" t="s">
        <v>19</v>
      </c>
      <c r="F101" s="234" t="s">
        <v>19</v>
      </c>
      <c r="G101" s="234" t="s">
        <v>19</v>
      </c>
      <c r="H101" s="234" t="s">
        <v>4042</v>
      </c>
      <c r="I101" s="234" t="s">
        <v>3963</v>
      </c>
      <c r="J101" s="234" t="s">
        <v>4043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4044</v>
      </c>
      <c r="B102" s="234" t="s">
        <v>4045</v>
      </c>
      <c r="C102" s="234" t="s">
        <v>4046</v>
      </c>
      <c r="D102" s="234" t="s">
        <v>4047</v>
      </c>
      <c r="E102" s="234" t="s">
        <v>19</v>
      </c>
      <c r="F102" s="234" t="s">
        <v>19</v>
      </c>
      <c r="G102" s="234" t="s">
        <v>19</v>
      </c>
      <c r="H102" s="234" t="s">
        <v>4048</v>
      </c>
      <c r="I102" s="234" t="s">
        <v>19</v>
      </c>
      <c r="J102" s="234" t="s">
        <v>4049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4050</v>
      </c>
      <c r="B103" s="234" t="s">
        <v>4051</v>
      </c>
      <c r="C103" s="234" t="s">
        <v>4052</v>
      </c>
      <c r="D103" s="234" t="s">
        <v>4047</v>
      </c>
      <c r="E103" s="234" t="s">
        <v>19</v>
      </c>
      <c r="F103" s="234" t="s">
        <v>4053</v>
      </c>
      <c r="G103" s="234" t="s">
        <v>19</v>
      </c>
      <c r="H103" s="234" t="s">
        <v>4054</v>
      </c>
      <c r="I103" s="234" t="s">
        <v>4055</v>
      </c>
      <c r="J103" s="234" t="s">
        <v>4056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927</v>
      </c>
      <c r="B104" s="233" t="s">
        <v>4057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4058</v>
      </c>
      <c r="B105" s="234" t="s">
        <v>4059</v>
      </c>
      <c r="C105" s="234" t="s">
        <v>4060</v>
      </c>
      <c r="D105" s="234" t="s">
        <v>4061</v>
      </c>
      <c r="E105" s="234" t="s">
        <v>4062</v>
      </c>
      <c r="F105" s="234" t="s">
        <v>19</v>
      </c>
      <c r="G105" s="234" t="s">
        <v>19</v>
      </c>
      <c r="H105" s="234" t="s">
        <v>4063</v>
      </c>
      <c r="I105" s="234" t="s">
        <v>4064</v>
      </c>
      <c r="J105" s="234" t="s">
        <v>4065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4066</v>
      </c>
      <c r="B106" s="232" t="s">
        <v>4067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941</v>
      </c>
      <c r="B107" s="233" t="s">
        <v>4068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4069</v>
      </c>
      <c r="B108" s="234" t="s">
        <v>4070</v>
      </c>
      <c r="C108" s="234" t="s">
        <v>4071</v>
      </c>
      <c r="D108" s="234" t="s">
        <v>3735</v>
      </c>
      <c r="E108" s="234" t="s">
        <v>3521</v>
      </c>
      <c r="F108" s="234" t="s">
        <v>19</v>
      </c>
      <c r="G108" s="234" t="s">
        <v>19</v>
      </c>
      <c r="H108" s="234" t="s">
        <v>4072</v>
      </c>
      <c r="I108" s="234" t="s">
        <v>19</v>
      </c>
      <c r="J108" s="234" t="s">
        <v>4073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4074</v>
      </c>
      <c r="B109" s="234" t="s">
        <v>4075</v>
      </c>
      <c r="C109" s="234" t="s">
        <v>4076</v>
      </c>
      <c r="D109" s="234" t="s">
        <v>3527</v>
      </c>
      <c r="E109" s="234" t="s">
        <v>19</v>
      </c>
      <c r="F109" s="234" t="s">
        <v>3529</v>
      </c>
      <c r="G109" s="234" t="s">
        <v>19</v>
      </c>
      <c r="H109" s="234" t="s">
        <v>4077</v>
      </c>
      <c r="I109" s="234" t="s">
        <v>19</v>
      </c>
      <c r="J109" s="234" t="s">
        <v>4078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945</v>
      </c>
      <c r="B110" s="233" t="s">
        <v>4079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4080</v>
      </c>
      <c r="B111" s="234" t="s">
        <v>4081</v>
      </c>
      <c r="C111" s="234" t="s">
        <v>4082</v>
      </c>
      <c r="D111" s="234" t="s">
        <v>4083</v>
      </c>
      <c r="E111" s="234" t="s">
        <v>19</v>
      </c>
      <c r="F111" s="234" t="s">
        <v>4084</v>
      </c>
      <c r="G111" s="234" t="s">
        <v>19</v>
      </c>
      <c r="H111" s="234" t="s">
        <v>4085</v>
      </c>
      <c r="I111" s="234" t="s">
        <v>4086</v>
      </c>
      <c r="J111" s="234" t="s">
        <v>4087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4088</v>
      </c>
      <c r="B112" s="234" t="s">
        <v>4089</v>
      </c>
      <c r="C112" s="234" t="s">
        <v>4090</v>
      </c>
      <c r="D112" s="234" t="s">
        <v>4091</v>
      </c>
      <c r="E112" s="234" t="s">
        <v>19</v>
      </c>
      <c r="F112" s="234" t="s">
        <v>19</v>
      </c>
      <c r="G112" s="234" t="s">
        <v>19</v>
      </c>
      <c r="H112" s="234" t="s">
        <v>4092</v>
      </c>
      <c r="I112" s="234" t="s">
        <v>19</v>
      </c>
      <c r="J112" s="234" t="s">
        <v>4093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4094</v>
      </c>
      <c r="B113" s="234" t="s">
        <v>4095</v>
      </c>
      <c r="C113" s="234" t="s">
        <v>4096</v>
      </c>
      <c r="D113" s="234" t="s">
        <v>4097</v>
      </c>
      <c r="E113" s="234" t="s">
        <v>19</v>
      </c>
      <c r="F113" s="234" t="s">
        <v>19</v>
      </c>
      <c r="G113" s="234" t="s">
        <v>19</v>
      </c>
      <c r="H113" s="234" t="s">
        <v>4098</v>
      </c>
      <c r="I113" s="234" t="s">
        <v>4099</v>
      </c>
      <c r="J113" s="234" t="s">
        <v>4100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4101</v>
      </c>
      <c r="B114" s="234" t="s">
        <v>4102</v>
      </c>
      <c r="C114" s="234" t="s">
        <v>4103</v>
      </c>
      <c r="D114" s="234" t="s">
        <v>4104</v>
      </c>
      <c r="E114" s="234" t="s">
        <v>19</v>
      </c>
      <c r="F114" s="234" t="s">
        <v>19</v>
      </c>
      <c r="G114" s="234" t="s">
        <v>4105</v>
      </c>
      <c r="H114" s="234" t="s">
        <v>4106</v>
      </c>
      <c r="I114" s="234" t="s">
        <v>4107</v>
      </c>
      <c r="J114" s="234" t="s">
        <v>4108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4109</v>
      </c>
      <c r="B115" s="234" t="s">
        <v>4110</v>
      </c>
      <c r="C115" s="234" t="s">
        <v>4111</v>
      </c>
      <c r="D115" s="234" t="s">
        <v>4112</v>
      </c>
      <c r="E115" s="234" t="s">
        <v>19</v>
      </c>
      <c r="F115" s="234" t="s">
        <v>4113</v>
      </c>
      <c r="G115" s="234" t="s">
        <v>19</v>
      </c>
      <c r="H115" s="234" t="s">
        <v>4114</v>
      </c>
      <c r="I115" s="234" t="s">
        <v>4114</v>
      </c>
      <c r="J115" s="234" t="s">
        <v>4115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949</v>
      </c>
      <c r="B116" s="233" t="s">
        <v>4116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4117</v>
      </c>
      <c r="B117" s="234" t="s">
        <v>4118</v>
      </c>
      <c r="C117" s="234" t="s">
        <v>4119</v>
      </c>
      <c r="D117" s="234" t="s">
        <v>4120</v>
      </c>
      <c r="E117" s="234" t="s">
        <v>19</v>
      </c>
      <c r="F117" s="234" t="s">
        <v>4121</v>
      </c>
      <c r="G117" s="234" t="s">
        <v>4122</v>
      </c>
      <c r="H117" s="234" t="s">
        <v>4123</v>
      </c>
      <c r="I117" s="234" t="s">
        <v>4124</v>
      </c>
      <c r="J117" s="234" t="s">
        <v>4125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4126</v>
      </c>
      <c r="B118" s="234" t="s">
        <v>4127</v>
      </c>
      <c r="C118" s="234" t="s">
        <v>4128</v>
      </c>
      <c r="D118" s="234" t="s">
        <v>4129</v>
      </c>
      <c r="E118" s="234" t="s">
        <v>19</v>
      </c>
      <c r="F118" s="234" t="s">
        <v>19</v>
      </c>
      <c r="G118" s="234" t="s">
        <v>19</v>
      </c>
      <c r="H118" s="234" t="s">
        <v>4130</v>
      </c>
      <c r="I118" s="234" t="s">
        <v>3963</v>
      </c>
      <c r="J118" s="234" t="s">
        <v>4131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4132</v>
      </c>
      <c r="B119" s="234" t="s">
        <v>4133</v>
      </c>
      <c r="C119" s="234" t="s">
        <v>4134</v>
      </c>
      <c r="D119" s="234" t="s">
        <v>4135</v>
      </c>
      <c r="E119" s="234" t="s">
        <v>19</v>
      </c>
      <c r="F119" s="234" t="s">
        <v>4136</v>
      </c>
      <c r="G119" s="234" t="s">
        <v>19</v>
      </c>
      <c r="H119" s="234" t="s">
        <v>4137</v>
      </c>
      <c r="I119" s="234" t="s">
        <v>4138</v>
      </c>
      <c r="J119" s="234" t="s">
        <v>4139</v>
      </c>
      <c r="K119" s="237">
        <f>IF(COUNTIF(L119:AY119,"&lt;&gt;")=0,"",SUMPRODUCT(((Recommendations[ImplStatus]="Implemented")+(Recommendations[ImplStatus]="Compensated"))*ISNUMBER(MATCH(Recommendations[Id],L119:AY119,0)))/COUNTIF(L119:AY119,"&lt;&gt;"))</f>
        <v>0</v>
      </c>
      <c r="L119" s="240" t="s">
        <v>79</v>
      </c>
      <c r="M119" s="240" t="s">
        <v>89</v>
      </c>
      <c r="N119" s="240" t="s">
        <v>174</v>
      </c>
      <c r="O119" s="240" t="s">
        <v>321</v>
      </c>
      <c r="P119" s="240" t="s">
        <v>326</v>
      </c>
      <c r="Q119" s="240" t="s">
        <v>340</v>
      </c>
      <c r="R119" s="240" t="s">
        <v>393</v>
      </c>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953</v>
      </c>
      <c r="B120" s="233" t="s">
        <v>4140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4141</v>
      </c>
      <c r="B121" s="234" t="s">
        <v>4142</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4143</v>
      </c>
      <c r="B122" s="234" t="s">
        <v>4144</v>
      </c>
      <c r="C122" s="234" t="s">
        <v>4145</v>
      </c>
      <c r="D122" s="234" t="s">
        <v>4146</v>
      </c>
      <c r="E122" s="234" t="s">
        <v>19</v>
      </c>
      <c r="F122" s="234" t="s">
        <v>4147</v>
      </c>
      <c r="G122" s="234" t="s">
        <v>19</v>
      </c>
      <c r="H122" s="234" t="s">
        <v>4148</v>
      </c>
      <c r="I122" s="234" t="s">
        <v>4149</v>
      </c>
      <c r="J122" s="234" t="s">
        <v>4150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4151</v>
      </c>
      <c r="B123" s="234" t="s">
        <v>4152</v>
      </c>
      <c r="C123" s="234" t="s">
        <v>4153</v>
      </c>
      <c r="D123" s="234" t="s">
        <v>4154</v>
      </c>
      <c r="E123" s="234" t="s">
        <v>19</v>
      </c>
      <c r="F123" s="234" t="s">
        <v>4155</v>
      </c>
      <c r="G123" s="234" t="s">
        <v>19</v>
      </c>
      <c r="H123" s="234" t="s">
        <v>4156</v>
      </c>
      <c r="I123" s="234" t="s">
        <v>19</v>
      </c>
      <c r="J123" s="234" t="s">
        <v>4157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957</v>
      </c>
      <c r="B124" s="233" t="s">
        <v>4158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4159</v>
      </c>
      <c r="B125" s="234" t="s">
        <v>4160</v>
      </c>
      <c r="C125" s="234" t="s">
        <v>4161</v>
      </c>
      <c r="D125" s="234" t="s">
        <v>4162</v>
      </c>
      <c r="E125" s="234" t="s">
        <v>19</v>
      </c>
      <c r="F125" s="234" t="s">
        <v>19</v>
      </c>
      <c r="G125" s="234" t="s">
        <v>19</v>
      </c>
      <c r="H125" s="234" t="s">
        <v>4163</v>
      </c>
      <c r="I125" s="234" t="s">
        <v>19</v>
      </c>
      <c r="J125" s="234" t="s">
        <v>4164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4165</v>
      </c>
      <c r="B126" s="234" t="s">
        <v>4166</v>
      </c>
      <c r="C126" s="234" t="s">
        <v>4167</v>
      </c>
      <c r="D126" s="234" t="s">
        <v>4168</v>
      </c>
      <c r="E126" s="234" t="s">
        <v>19</v>
      </c>
      <c r="F126" s="234" t="s">
        <v>4169</v>
      </c>
      <c r="G126" s="234" t="s">
        <v>19</v>
      </c>
      <c r="H126" s="234" t="s">
        <v>4170</v>
      </c>
      <c r="I126" s="234" t="s">
        <v>4171</v>
      </c>
      <c r="J126" s="234" t="s">
        <v>4172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4173</v>
      </c>
      <c r="B127" s="234" t="s">
        <v>4174</v>
      </c>
      <c r="C127" s="234" t="s">
        <v>4175</v>
      </c>
      <c r="D127" s="234" t="s">
        <v>4176</v>
      </c>
      <c r="E127" s="234" t="s">
        <v>4177</v>
      </c>
      <c r="F127" s="234" t="s">
        <v>19</v>
      </c>
      <c r="G127" s="234" t="s">
        <v>19</v>
      </c>
      <c r="H127" s="234" t="s">
        <v>4178</v>
      </c>
      <c r="I127" s="234" t="s">
        <v>19</v>
      </c>
      <c r="J127" s="234" t="s">
        <v>4179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4180</v>
      </c>
      <c r="B128" s="234" t="s">
        <v>4181</v>
      </c>
      <c r="C128" s="234" t="s">
        <v>4182</v>
      </c>
      <c r="D128" s="234" t="s">
        <v>19</v>
      </c>
      <c r="E128" s="234" t="s">
        <v>19</v>
      </c>
      <c r="F128" s="234" t="s">
        <v>19</v>
      </c>
      <c r="G128" s="234" t="s">
        <v>19</v>
      </c>
      <c r="H128" s="234" t="s">
        <v>4183</v>
      </c>
      <c r="I128" s="234" t="s">
        <v>4184</v>
      </c>
      <c r="J128" s="234" t="s">
        <v>4185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4186</v>
      </c>
      <c r="B129" s="234" t="s">
        <v>4187</v>
      </c>
      <c r="C129" s="234" t="s">
        <v>4188</v>
      </c>
      <c r="D129" s="234" t="s">
        <v>19</v>
      </c>
      <c r="E129" s="234" t="s">
        <v>4189</v>
      </c>
      <c r="F129" s="234" t="s">
        <v>19</v>
      </c>
      <c r="G129" s="234" t="s">
        <v>19</v>
      </c>
      <c r="H129" s="234" t="s">
        <v>4190</v>
      </c>
      <c r="I129" s="234" t="s">
        <v>19</v>
      </c>
      <c r="J129" s="234" t="s">
        <v>4191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4192</v>
      </c>
      <c r="B130" s="234" t="s">
        <v>4193</v>
      </c>
      <c r="C130" s="234" t="s">
        <v>4194</v>
      </c>
      <c r="D130" s="234" t="s">
        <v>19</v>
      </c>
      <c r="E130" s="234" t="s">
        <v>19</v>
      </c>
      <c r="F130" s="234" t="s">
        <v>19</v>
      </c>
      <c r="G130" s="234" t="s">
        <v>19</v>
      </c>
      <c r="H130" s="234" t="s">
        <v>4195</v>
      </c>
      <c r="I130" s="234" t="s">
        <v>19</v>
      </c>
      <c r="J130" s="234" t="s">
        <v>4196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4197</v>
      </c>
      <c r="B131" s="232" t="s">
        <v>4198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975</v>
      </c>
      <c r="B132" s="233" t="s">
        <v>4199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4200</v>
      </c>
      <c r="B133" s="234" t="s">
        <v>4201</v>
      </c>
      <c r="C133" s="234" t="s">
        <v>4202</v>
      </c>
      <c r="D133" s="234" t="s">
        <v>3735</v>
      </c>
      <c r="E133" s="234" t="s">
        <v>3521</v>
      </c>
      <c r="F133" s="234" t="s">
        <v>19</v>
      </c>
      <c r="G133" s="234" t="s">
        <v>19</v>
      </c>
      <c r="H133" s="234" t="s">
        <v>4203</v>
      </c>
      <c r="I133" s="234" t="s">
        <v>19</v>
      </c>
      <c r="J133" s="234" t="s">
        <v>4204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4205</v>
      </c>
      <c r="B134" s="234" t="s">
        <v>4206</v>
      </c>
      <c r="C134" s="234" t="s">
        <v>3740</v>
      </c>
      <c r="D134" s="234" t="s">
        <v>3527</v>
      </c>
      <c r="E134" s="234" t="s">
        <v>19</v>
      </c>
      <c r="F134" s="234" t="s">
        <v>3529</v>
      </c>
      <c r="G134" s="234" t="s">
        <v>19</v>
      </c>
      <c r="H134" s="234" t="s">
        <v>4207</v>
      </c>
      <c r="I134" s="234" t="s">
        <v>19</v>
      </c>
      <c r="J134" s="234" t="s">
        <v>4208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979</v>
      </c>
      <c r="B135" s="233" t="s">
        <v>4209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4210</v>
      </c>
      <c r="B136" s="234" t="s">
        <v>4211</v>
      </c>
      <c r="C136" s="234" t="s">
        <v>4212</v>
      </c>
      <c r="D136" s="234" t="s">
        <v>4213</v>
      </c>
      <c r="E136" s="234" t="s">
        <v>4214</v>
      </c>
      <c r="F136" s="234" t="s">
        <v>4215</v>
      </c>
      <c r="G136" s="234" t="s">
        <v>19</v>
      </c>
      <c r="H136" s="234" t="s">
        <v>4216</v>
      </c>
      <c r="I136" s="234" t="s">
        <v>19</v>
      </c>
      <c r="J136" s="234" t="s">
        <v>4217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4218</v>
      </c>
      <c r="B137" s="234" t="s">
        <v>4219</v>
      </c>
      <c r="C137" s="234" t="s">
        <v>4220</v>
      </c>
      <c r="D137" s="234" t="s">
        <v>4221</v>
      </c>
      <c r="E137" s="234" t="s">
        <v>19</v>
      </c>
      <c r="F137" s="234" t="s">
        <v>19</v>
      </c>
      <c r="G137" s="234" t="s">
        <v>19</v>
      </c>
      <c r="H137" s="234" t="s">
        <v>4222</v>
      </c>
      <c r="I137" s="234" t="s">
        <v>19</v>
      </c>
      <c r="J137" s="234" t="s">
        <v>4223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4224</v>
      </c>
      <c r="B138" s="234" t="s">
        <v>4225</v>
      </c>
      <c r="C138" s="234" t="s">
        <v>4226</v>
      </c>
      <c r="D138" s="234" t="s">
        <v>19</v>
      </c>
      <c r="E138" s="234" t="s">
        <v>19</v>
      </c>
      <c r="F138" s="234" t="s">
        <v>19</v>
      </c>
      <c r="G138" s="234" t="s">
        <v>19</v>
      </c>
      <c r="H138" s="234" t="s">
        <v>4227</v>
      </c>
      <c r="I138" s="234" t="s">
        <v>19</v>
      </c>
      <c r="J138" s="234" t="s">
        <v>4228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4229</v>
      </c>
      <c r="B139" s="234" t="s">
        <v>4230</v>
      </c>
      <c r="C139" s="234" t="s">
        <v>4231</v>
      </c>
      <c r="D139" s="234" t="s">
        <v>4232</v>
      </c>
      <c r="E139" s="234" t="s">
        <v>19</v>
      </c>
      <c r="F139" s="234" t="s">
        <v>19</v>
      </c>
      <c r="G139" s="234" t="s">
        <v>19</v>
      </c>
      <c r="H139" s="234" t="s">
        <v>4233</v>
      </c>
      <c r="I139" s="234" t="s">
        <v>4234</v>
      </c>
      <c r="J139" s="234" t="s">
        <v>4235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4236</v>
      </c>
      <c r="B140" s="234" t="s">
        <v>4237</v>
      </c>
      <c r="C140" s="234" t="s">
        <v>4238</v>
      </c>
      <c r="D140" s="234" t="s">
        <v>4239</v>
      </c>
      <c r="E140" s="234" t="s">
        <v>19</v>
      </c>
      <c r="F140" s="234" t="s">
        <v>19</v>
      </c>
      <c r="G140" s="234" t="s">
        <v>19</v>
      </c>
      <c r="H140" s="234" t="s">
        <v>4240</v>
      </c>
      <c r="I140" s="234" t="s">
        <v>3963</v>
      </c>
      <c r="J140" s="234" t="s">
        <v>4241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4242</v>
      </c>
      <c r="B141" s="234" t="s">
        <v>4243</v>
      </c>
      <c r="C141" s="234" t="s">
        <v>4244</v>
      </c>
      <c r="D141" s="234" t="s">
        <v>19</v>
      </c>
      <c r="E141" s="234" t="s">
        <v>4245</v>
      </c>
      <c r="F141" s="234" t="s">
        <v>19</v>
      </c>
      <c r="G141" s="234" t="s">
        <v>19</v>
      </c>
      <c r="H141" s="234" t="s">
        <v>4246</v>
      </c>
      <c r="I141" s="234" t="s">
        <v>3963</v>
      </c>
      <c r="J141" s="234" t="s">
        <v>4247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4248</v>
      </c>
      <c r="B142" s="234" t="s">
        <v>4249</v>
      </c>
      <c r="C142" s="234" t="s">
        <v>4250</v>
      </c>
      <c r="D142" s="234" t="s">
        <v>4251</v>
      </c>
      <c r="E142" s="234" t="s">
        <v>4245</v>
      </c>
      <c r="F142" s="234" t="s">
        <v>19</v>
      </c>
      <c r="G142" s="234" t="s">
        <v>19</v>
      </c>
      <c r="H142" s="234" t="s">
        <v>4252</v>
      </c>
      <c r="I142" s="234" t="s">
        <v>4253</v>
      </c>
      <c r="J142" s="234" t="s">
        <v>4254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983</v>
      </c>
      <c r="B143" s="233" t="s">
        <v>4255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4256</v>
      </c>
      <c r="B144" s="234" t="s">
        <v>4257</v>
      </c>
      <c r="C144" s="234" t="s">
        <v>4258</v>
      </c>
      <c r="D144" s="234" t="s">
        <v>19</v>
      </c>
      <c r="E144" s="234" t="s">
        <v>19</v>
      </c>
      <c r="F144" s="234" t="s">
        <v>19</v>
      </c>
      <c r="G144" s="234" t="s">
        <v>19</v>
      </c>
      <c r="H144" s="234" t="s">
        <v>4259</v>
      </c>
      <c r="I144" s="234" t="s">
        <v>19</v>
      </c>
      <c r="J144" s="234" t="s">
        <v>4260</v>
      </c>
      <c r="K144" s="237">
        <f>IF(COUNTIF(L144:AY144,"&lt;&gt;")=0,"",SUMPRODUCT(((Recommendations[ImplStatus]="Implemented")+(Recommendations[ImplStatus]="Compensated"))*ISNUMBER(MATCH(Recommendations[Id],L144:AY144,0)))/COUNTIF(L144:AY144,"&lt;&gt;"))</f>
        <v>0</v>
      </c>
      <c r="L144" s="240" t="s">
        <v>117</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4261</v>
      </c>
      <c r="B145" s="234" t="s">
        <v>4262</v>
      </c>
      <c r="C145" s="234" t="s">
        <v>4263</v>
      </c>
      <c r="D145" s="234" t="s">
        <v>19</v>
      </c>
      <c r="E145" s="234" t="s">
        <v>19</v>
      </c>
      <c r="F145" s="234" t="s">
        <v>19</v>
      </c>
      <c r="G145" s="234" t="s">
        <v>19</v>
      </c>
      <c r="H145" s="234" t="s">
        <v>4264</v>
      </c>
      <c r="I145" s="234" t="s">
        <v>19</v>
      </c>
      <c r="J145" s="234" t="s">
        <v>4265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4266</v>
      </c>
      <c r="B146" s="234" t="s">
        <v>4267</v>
      </c>
      <c r="C146" s="234" t="s">
        <v>4268</v>
      </c>
      <c r="D146" s="234" t="s">
        <v>4269</v>
      </c>
      <c r="E146" s="234" t="s">
        <v>19</v>
      </c>
      <c r="F146" s="234" t="s">
        <v>19</v>
      </c>
      <c r="G146" s="234" t="s">
        <v>19</v>
      </c>
      <c r="H146" s="234" t="s">
        <v>4270</v>
      </c>
      <c r="I146" s="234" t="s">
        <v>19</v>
      </c>
      <c r="J146" s="234" t="s">
        <v>4271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4272</v>
      </c>
      <c r="B147" s="232" t="s">
        <v>4273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1005</v>
      </c>
      <c r="B148" s="233" t="s">
        <v>4274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4275</v>
      </c>
      <c r="B149" s="234" t="s">
        <v>4276</v>
      </c>
      <c r="C149" s="234" t="s">
        <v>4277</v>
      </c>
      <c r="D149" s="234" t="s">
        <v>3735</v>
      </c>
      <c r="E149" s="234" t="s">
        <v>3521</v>
      </c>
      <c r="F149" s="234" t="s">
        <v>19</v>
      </c>
      <c r="G149" s="234" t="s">
        <v>19</v>
      </c>
      <c r="H149" s="234" t="s">
        <v>4278</v>
      </c>
      <c r="I149" s="234" t="s">
        <v>19</v>
      </c>
      <c r="J149" s="234" t="s">
        <v>4279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4280</v>
      </c>
      <c r="B150" s="234" t="s">
        <v>4281</v>
      </c>
      <c r="C150" s="234" t="s">
        <v>3526</v>
      </c>
      <c r="D150" s="234" t="s">
        <v>3527</v>
      </c>
      <c r="E150" s="234" t="s">
        <v>19</v>
      </c>
      <c r="F150" s="234" t="s">
        <v>3529</v>
      </c>
      <c r="G150" s="234" t="s">
        <v>19</v>
      </c>
      <c r="H150" s="234" t="s">
        <v>4282</v>
      </c>
      <c r="I150" s="234" t="s">
        <v>19</v>
      </c>
      <c r="J150" s="234" t="s">
        <v>4283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1009</v>
      </c>
      <c r="B151" s="233" t="s">
        <v>4284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4285</v>
      </c>
      <c r="B152" s="234" t="s">
        <v>4286</v>
      </c>
      <c r="C152" s="234" t="s">
        <v>4287</v>
      </c>
      <c r="D152" s="234" t="s">
        <v>19</v>
      </c>
      <c r="E152" s="234" t="s">
        <v>19</v>
      </c>
      <c r="F152" s="234" t="s">
        <v>19</v>
      </c>
      <c r="G152" s="234" t="s">
        <v>19</v>
      </c>
      <c r="H152" s="234" t="s">
        <v>4288</v>
      </c>
      <c r="I152" s="234" t="s">
        <v>4289</v>
      </c>
      <c r="J152" s="234" t="s">
        <v>4290</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4291</v>
      </c>
      <c r="B153" s="234" t="s">
        <v>4292</v>
      </c>
      <c r="C153" s="234" t="s">
        <v>4293</v>
      </c>
      <c r="D153" s="234" t="s">
        <v>4294</v>
      </c>
      <c r="E153" s="234" t="s">
        <v>19</v>
      </c>
      <c r="F153" s="234" t="s">
        <v>4295</v>
      </c>
      <c r="G153" s="234" t="s">
        <v>19</v>
      </c>
      <c r="H153" s="234" t="s">
        <v>4296</v>
      </c>
      <c r="I153" s="234" t="s">
        <v>4297</v>
      </c>
      <c r="J153" s="234" t="s">
        <v>4298</v>
      </c>
      <c r="K153" s="237">
        <f>IF(COUNTIF(L153:AY153,"&lt;&gt;")=0,"",SUMPRODUCT(((Recommendations[ImplStatus]="Implemented")+(Recommendations[ImplStatus]="Compensated"))*ISNUMBER(MATCH(Recommendations[Id],L153:AY153,0)))/COUNTIF(L153:AY153,"&lt;&gt;"))</f>
        <v>0</v>
      </c>
      <c r="L153" s="240" t="s">
        <v>144</v>
      </c>
      <c r="M153" s="240" t="s">
        <v>246</v>
      </c>
      <c r="N153" s="240" t="s">
        <v>256</v>
      </c>
      <c r="O153" s="240" t="s">
        <v>261</v>
      </c>
      <c r="P153" s="240" t="s">
        <v>412</v>
      </c>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4299</v>
      </c>
      <c r="B154" s="234" t="s">
        <v>4300</v>
      </c>
      <c r="C154" s="234" t="s">
        <v>4301</v>
      </c>
      <c r="D154" s="234" t="s">
        <v>19</v>
      </c>
      <c r="E154" s="234" t="s">
        <v>19</v>
      </c>
      <c r="F154" s="234" t="s">
        <v>4302</v>
      </c>
      <c r="G154" s="234" t="s">
        <v>19</v>
      </c>
      <c r="H154" s="234" t="s">
        <v>4303</v>
      </c>
      <c r="I154" s="234" t="s">
        <v>19</v>
      </c>
      <c r="J154" s="234" t="s">
        <v>4304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4305</v>
      </c>
      <c r="B155" s="234" t="s">
        <v>4306</v>
      </c>
      <c r="C155" s="234" t="s">
        <v>4307</v>
      </c>
      <c r="D155" s="234" t="s">
        <v>19</v>
      </c>
      <c r="E155" s="234" t="s">
        <v>19</v>
      </c>
      <c r="F155" s="234" t="s">
        <v>19</v>
      </c>
      <c r="G155" s="234" t="s">
        <v>19</v>
      </c>
      <c r="H155" s="234" t="s">
        <v>4308</v>
      </c>
      <c r="I155" s="234" t="s">
        <v>4309</v>
      </c>
      <c r="J155" s="234" t="s">
        <v>4310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4311</v>
      </c>
      <c r="B156" s="234" t="s">
        <v>4312</v>
      </c>
      <c r="C156" s="234" t="s">
        <v>4313</v>
      </c>
      <c r="D156" s="234" t="s">
        <v>19</v>
      </c>
      <c r="E156" s="234" t="s">
        <v>19</v>
      </c>
      <c r="F156" s="234" t="s">
        <v>19</v>
      </c>
      <c r="G156" s="234" t="s">
        <v>19</v>
      </c>
      <c r="H156" s="234" t="s">
        <v>4314</v>
      </c>
      <c r="I156" s="234" t="s">
        <v>19</v>
      </c>
      <c r="J156" s="234" t="s">
        <v>4315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4316</v>
      </c>
      <c r="B157" s="234" t="s">
        <v>4317</v>
      </c>
      <c r="C157" s="234" t="s">
        <v>4318</v>
      </c>
      <c r="D157" s="234" t="s">
        <v>4319</v>
      </c>
      <c r="E157" s="234" t="s">
        <v>19</v>
      </c>
      <c r="F157" s="234" t="s">
        <v>19</v>
      </c>
      <c r="G157" s="234" t="s">
        <v>19</v>
      </c>
      <c r="H157" s="234" t="s">
        <v>4320</v>
      </c>
      <c r="I157" s="234" t="s">
        <v>19</v>
      </c>
      <c r="J157" s="234" t="s">
        <v>4321</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4322</v>
      </c>
      <c r="B158" s="234" t="s">
        <v>4323</v>
      </c>
      <c r="C158" s="234" t="s">
        <v>4324</v>
      </c>
      <c r="D158" s="234" t="s">
        <v>4325</v>
      </c>
      <c r="E158" s="234" t="s">
        <v>19</v>
      </c>
      <c r="F158" s="234" t="s">
        <v>19</v>
      </c>
      <c r="G158" s="234" t="s">
        <v>19</v>
      </c>
      <c r="H158" s="234" t="s">
        <v>19</v>
      </c>
      <c r="I158" s="234" t="s">
        <v>19</v>
      </c>
      <c r="J158" s="234" t="s">
        <v>4326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4327</v>
      </c>
      <c r="B159" s="234" t="s">
        <v>4328</v>
      </c>
      <c r="C159" s="234" t="s">
        <v>4329</v>
      </c>
      <c r="D159" s="234" t="s">
        <v>4330</v>
      </c>
      <c r="E159" s="234" t="s">
        <v>19</v>
      </c>
      <c r="F159" s="234" t="s">
        <v>4331</v>
      </c>
      <c r="G159" s="234" t="s">
        <v>19</v>
      </c>
      <c r="H159" s="234" t="s">
        <v>4332</v>
      </c>
      <c r="I159" s="234" t="s">
        <v>4333</v>
      </c>
      <c r="J159" s="234" t="s">
        <v>4334</v>
      </c>
      <c r="K159" s="237">
        <f>IF(COUNTIF(L159:AY159,"&lt;&gt;")=0,"",SUMPRODUCT(((Recommendations[ImplStatus]="Implemented")+(Recommendations[ImplStatus]="Compensated"))*ISNUMBER(MATCH(Recommendations[Id],L159:AY159,0)))/COUNTIF(L159:AY159,"&lt;&gt;"))</f>
        <v>0</v>
      </c>
      <c r="L159" s="240" t="s">
        <v>63</v>
      </c>
      <c r="M159" s="240" t="s">
        <v>164</v>
      </c>
      <c r="N159" s="240" t="s">
        <v>204</v>
      </c>
      <c r="O159" s="240" t="s">
        <v>316</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1013</v>
      </c>
      <c r="B160" s="233" t="s">
        <v>4335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4336</v>
      </c>
      <c r="B161" s="234" t="s">
        <v>4337</v>
      </c>
      <c r="C161" s="234" t="s">
        <v>4338</v>
      </c>
      <c r="D161" s="234" t="s">
        <v>4339</v>
      </c>
      <c r="E161" s="234" t="s">
        <v>19</v>
      </c>
      <c r="F161" s="234" t="s">
        <v>19</v>
      </c>
      <c r="G161" s="234" t="s">
        <v>4340</v>
      </c>
      <c r="H161" s="234" t="s">
        <v>4341</v>
      </c>
      <c r="I161" s="234" t="s">
        <v>4342</v>
      </c>
      <c r="J161" s="234" t="s">
        <v>4343</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4344</v>
      </c>
      <c r="B162" s="234" t="s">
        <v>4345</v>
      </c>
      <c r="C162" s="234" t="s">
        <v>4346</v>
      </c>
      <c r="D162" s="234" t="s">
        <v>4347</v>
      </c>
      <c r="E162" s="234" t="s">
        <v>19</v>
      </c>
      <c r="F162" s="234" t="s">
        <v>19</v>
      </c>
      <c r="G162" s="234" t="s">
        <v>19</v>
      </c>
      <c r="H162" s="234" t="s">
        <v>4348</v>
      </c>
      <c r="I162" s="234" t="s">
        <v>19</v>
      </c>
      <c r="J162" s="234" t="s">
        <v>4349</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4350</v>
      </c>
      <c r="B163" s="234" t="s">
        <v>4351</v>
      </c>
      <c r="C163" s="234" t="s">
        <v>4352</v>
      </c>
      <c r="D163" s="234" t="s">
        <v>4347</v>
      </c>
      <c r="E163" s="234" t="s">
        <v>19</v>
      </c>
      <c r="F163" s="234" t="s">
        <v>4353</v>
      </c>
      <c r="G163" s="234" t="s">
        <v>19</v>
      </c>
      <c r="H163" s="234" t="s">
        <v>4354</v>
      </c>
      <c r="I163" s="234" t="s">
        <v>19</v>
      </c>
      <c r="J163" s="234" t="s">
        <v>4355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4356</v>
      </c>
      <c r="B164" s="234" t="s">
        <v>4357</v>
      </c>
      <c r="C164" s="234" t="s">
        <v>4358</v>
      </c>
      <c r="D164" s="234" t="s">
        <v>4359</v>
      </c>
      <c r="E164" s="234" t="s">
        <v>19</v>
      </c>
      <c r="F164" s="234" t="s">
        <v>19</v>
      </c>
      <c r="G164" s="234" t="s">
        <v>19</v>
      </c>
      <c r="H164" s="234" t="s">
        <v>4360</v>
      </c>
      <c r="I164" s="234" t="s">
        <v>4361</v>
      </c>
      <c r="J164" s="234" t="s">
        <v>4362</v>
      </c>
      <c r="K164" s="237">
        <f>IF(COUNTIF(L164:AY164,"&lt;&gt;")=0,"",SUMPRODUCT(((Recommendations[ImplStatus]="Implemented")+(Recommendations[ImplStatus]="Compensated"))*ISNUMBER(MATCH(Recommendations[Id],L164:AY164,0)))/COUNTIF(L164:AY164,"&lt;&gt;"))</f>
        <v>0</v>
      </c>
      <c r="L164" s="240" t="s">
        <v>68</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4363</v>
      </c>
      <c r="B165" s="234" t="s">
        <v>4364</v>
      </c>
      <c r="C165" s="234" t="s">
        <v>4365</v>
      </c>
      <c r="D165" s="234" t="s">
        <v>19</v>
      </c>
      <c r="E165" s="234" t="s">
        <v>19</v>
      </c>
      <c r="F165" s="234" t="s">
        <v>19</v>
      </c>
      <c r="G165" s="234" t="s">
        <v>19</v>
      </c>
      <c r="H165" s="234" t="s">
        <v>4366</v>
      </c>
      <c r="I165" s="234" t="s">
        <v>19</v>
      </c>
      <c r="J165" s="234" t="s">
        <v>4367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4368</v>
      </c>
      <c r="B166" s="234" t="s">
        <v>4369</v>
      </c>
      <c r="C166" s="234" t="s">
        <v>4370</v>
      </c>
      <c r="D166" s="234" t="s">
        <v>4371</v>
      </c>
      <c r="E166" s="234" t="s">
        <v>19</v>
      </c>
      <c r="F166" s="234" t="s">
        <v>19</v>
      </c>
      <c r="G166" s="234" t="s">
        <v>19</v>
      </c>
      <c r="H166" s="234" t="s">
        <v>4372</v>
      </c>
      <c r="I166" s="234" t="s">
        <v>4373</v>
      </c>
      <c r="J166" s="234" t="s">
        <v>4374</v>
      </c>
      <c r="K166" s="237">
        <f>IF(COUNTIF(L166:AY166,"&lt;&gt;")=0,"",SUMPRODUCT(((Recommendations[ImplStatus]="Implemented")+(Recommendations[ImplStatus]="Compensated"))*ISNUMBER(MATCH(Recommendations[Id],L166:AY166,0)))/COUNTIF(L166:AY166,"&lt;&gt;"))</f>
        <v>0</v>
      </c>
      <c r="L166" s="240" t="s">
        <v>53</v>
      </c>
      <c r="M166" s="240" t="s">
        <v>58</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4375</v>
      </c>
      <c r="B167" s="234" t="s">
        <v>4376</v>
      </c>
      <c r="C167" s="234" t="s">
        <v>4377</v>
      </c>
      <c r="D167" s="234" t="s">
        <v>19</v>
      </c>
      <c r="E167" s="234" t="s">
        <v>19</v>
      </c>
      <c r="F167" s="234" t="s">
        <v>19</v>
      </c>
      <c r="G167" s="234" t="s">
        <v>19</v>
      </c>
      <c r="H167" s="234" t="s">
        <v>4378</v>
      </c>
      <c r="I167" s="234" t="s">
        <v>4379</v>
      </c>
      <c r="J167" s="234" t="s">
        <v>4380</v>
      </c>
      <c r="K167" s="237">
        <f>IF(COUNTIF(L167:AY167,"&lt;&gt;")=0,"",SUMPRODUCT(((Recommendations[ImplStatus]="Implemented")+(Recommendations[ImplStatus]="Compensated"))*ISNUMBER(MATCH(Recommendations[Id],L167:AY167,0)))/COUNTIF(L167:AY167,"&lt;&gt;"))</f>
        <v>0</v>
      </c>
      <c r="L167" s="240" t="s">
        <v>73</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4381</v>
      </c>
      <c r="B168" s="234" t="s">
        <v>4382</v>
      </c>
      <c r="C168" s="234" t="s">
        <v>4383</v>
      </c>
      <c r="D168" s="234" t="s">
        <v>4384</v>
      </c>
      <c r="E168" s="234" t="s">
        <v>19</v>
      </c>
      <c r="F168" s="234" t="s">
        <v>19</v>
      </c>
      <c r="G168" s="234" t="s">
        <v>19</v>
      </c>
      <c r="H168" s="234" t="s">
        <v>4385</v>
      </c>
      <c r="I168" s="234" t="s">
        <v>19</v>
      </c>
      <c r="J168" s="234" t="s">
        <v>4386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4387</v>
      </c>
      <c r="B169" s="234" t="s">
        <v>4388</v>
      </c>
      <c r="C169" s="234" t="s">
        <v>4389</v>
      </c>
      <c r="D169" s="234" t="s">
        <v>4390</v>
      </c>
      <c r="E169" s="234" t="s">
        <v>19</v>
      </c>
      <c r="F169" s="234" t="s">
        <v>19</v>
      </c>
      <c r="G169" s="234" t="s">
        <v>4391</v>
      </c>
      <c r="H169" s="234" t="s">
        <v>4392</v>
      </c>
      <c r="I169" s="234" t="s">
        <v>4393</v>
      </c>
      <c r="J169" s="234" t="s">
        <v>4394</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4395</v>
      </c>
      <c r="B170" s="234" t="s">
        <v>4396</v>
      </c>
      <c r="C170" s="234" t="s">
        <v>4397</v>
      </c>
      <c r="D170" s="234" t="s">
        <v>4398</v>
      </c>
      <c r="E170" s="234" t="s">
        <v>19</v>
      </c>
      <c r="F170" s="234" t="s">
        <v>19</v>
      </c>
      <c r="G170" s="234" t="s">
        <v>19</v>
      </c>
      <c r="H170" s="234" t="s">
        <v>4399</v>
      </c>
      <c r="I170" s="234" t="s">
        <v>4400</v>
      </c>
      <c r="J170" s="234" t="s">
        <v>4401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4402</v>
      </c>
      <c r="B171" s="234" t="s">
        <v>4403</v>
      </c>
      <c r="C171" s="234" t="s">
        <v>4397</v>
      </c>
      <c r="D171" s="234" t="s">
        <v>4404</v>
      </c>
      <c r="E171" s="234" t="s">
        <v>19</v>
      </c>
      <c r="F171" s="234" t="s">
        <v>19</v>
      </c>
      <c r="G171" s="234" t="s">
        <v>4405</v>
      </c>
      <c r="H171" s="234" t="s">
        <v>4399</v>
      </c>
      <c r="I171" s="234" t="s">
        <v>4406</v>
      </c>
      <c r="J171" s="234" t="s">
        <v>4407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4408</v>
      </c>
      <c r="B172" s="234" t="s">
        <v>4409</v>
      </c>
      <c r="C172" s="234" t="s">
        <v>4410</v>
      </c>
      <c r="D172" s="234" t="s">
        <v>4411</v>
      </c>
      <c r="E172" s="234" t="s">
        <v>19</v>
      </c>
      <c r="F172" s="234" t="s">
        <v>19</v>
      </c>
      <c r="G172" s="234" t="s">
        <v>19</v>
      </c>
      <c r="H172" s="234" t="s">
        <v>4412</v>
      </c>
      <c r="I172" s="234" t="s">
        <v>19</v>
      </c>
      <c r="J172" s="234" t="s">
        <v>4413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1017</v>
      </c>
      <c r="B173" s="233" t="s">
        <v>4414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4415</v>
      </c>
      <c r="B174" s="234" t="s">
        <v>4416</v>
      </c>
      <c r="C174" s="234" t="s">
        <v>4417</v>
      </c>
      <c r="D174" s="234" t="s">
        <v>4418</v>
      </c>
      <c r="E174" s="234" t="s">
        <v>4419</v>
      </c>
      <c r="F174" s="234" t="s">
        <v>19</v>
      </c>
      <c r="G174" s="234" t="s">
        <v>19</v>
      </c>
      <c r="H174" s="234" t="s">
        <v>4420</v>
      </c>
      <c r="I174" s="234" t="s">
        <v>4421</v>
      </c>
      <c r="J174" s="234" t="s">
        <v>4422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4423</v>
      </c>
      <c r="B175" s="234" t="s">
        <v>4424</v>
      </c>
      <c r="C175" s="234" t="s">
        <v>4425</v>
      </c>
      <c r="D175" s="234" t="s">
        <v>19</v>
      </c>
      <c r="E175" s="234" t="s">
        <v>4426</v>
      </c>
      <c r="F175" s="234" t="s">
        <v>19</v>
      </c>
      <c r="G175" s="234" t="s">
        <v>19</v>
      </c>
      <c r="H175" s="234" t="s">
        <v>4427</v>
      </c>
      <c r="I175" s="234" t="s">
        <v>19</v>
      </c>
      <c r="J175" s="234" t="s">
        <v>4428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4429</v>
      </c>
      <c r="B176" s="234" t="s">
        <v>4430</v>
      </c>
      <c r="C176" s="234" t="s">
        <v>4431</v>
      </c>
      <c r="D176" s="234" t="s">
        <v>19</v>
      </c>
      <c r="E176" s="234" t="s">
        <v>4432</v>
      </c>
      <c r="F176" s="234" t="s">
        <v>19</v>
      </c>
      <c r="G176" s="234" t="s">
        <v>19</v>
      </c>
      <c r="H176" s="234" t="s">
        <v>4433</v>
      </c>
      <c r="I176" s="234" t="s">
        <v>4434</v>
      </c>
      <c r="J176" s="234" t="s">
        <v>4435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1022</v>
      </c>
      <c r="B177" s="233" t="s">
        <v>4436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4437</v>
      </c>
      <c r="B178" s="234" t="s">
        <v>4438</v>
      </c>
      <c r="C178" s="234" t="s">
        <v>4439</v>
      </c>
      <c r="D178" s="234" t="s">
        <v>4440</v>
      </c>
      <c r="E178" s="234" t="s">
        <v>4441</v>
      </c>
      <c r="F178" s="234" t="s">
        <v>4442</v>
      </c>
      <c r="G178" s="234" t="s">
        <v>19</v>
      </c>
      <c r="H178" s="234" t="s">
        <v>4443</v>
      </c>
      <c r="I178" s="234" t="s">
        <v>4444</v>
      </c>
      <c r="J178" s="234" t="s">
        <v>4445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1026</v>
      </c>
      <c r="B179" s="233" t="s">
        <v>4446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4447</v>
      </c>
      <c r="B180" s="234" t="s">
        <v>4448</v>
      </c>
      <c r="C180" s="234" t="s">
        <v>4449</v>
      </c>
      <c r="D180" s="234" t="s">
        <v>4440</v>
      </c>
      <c r="E180" s="234" t="s">
        <v>4450</v>
      </c>
      <c r="F180" s="234" t="s">
        <v>19</v>
      </c>
      <c r="G180" s="234" t="s">
        <v>19</v>
      </c>
      <c r="H180" s="234" t="s">
        <v>4451</v>
      </c>
      <c r="I180" s="234" t="s">
        <v>3963</v>
      </c>
      <c r="J180" s="234" t="s">
        <v>4452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4453</v>
      </c>
      <c r="B181" s="234" t="s">
        <v>4454</v>
      </c>
      <c r="C181" s="234" t="s">
        <v>4455</v>
      </c>
      <c r="D181" s="234" t="s">
        <v>4456</v>
      </c>
      <c r="E181" s="234" t="s">
        <v>19</v>
      </c>
      <c r="F181" s="234" t="s">
        <v>19</v>
      </c>
      <c r="G181" s="234" t="s">
        <v>19</v>
      </c>
      <c r="H181" s="234" t="s">
        <v>4457</v>
      </c>
      <c r="I181" s="234" t="s">
        <v>4458</v>
      </c>
      <c r="J181" s="234" t="s">
        <v>4459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4460</v>
      </c>
      <c r="B182" s="234" t="s">
        <v>4461</v>
      </c>
      <c r="C182" s="234" t="s">
        <v>4462</v>
      </c>
      <c r="D182" s="234" t="s">
        <v>4463</v>
      </c>
      <c r="E182" s="234" t="s">
        <v>19</v>
      </c>
      <c r="F182" s="234" t="s">
        <v>19</v>
      </c>
      <c r="G182" s="234" t="s">
        <v>19</v>
      </c>
      <c r="H182" s="234" t="s">
        <v>4464</v>
      </c>
      <c r="I182" s="234" t="s">
        <v>3963</v>
      </c>
      <c r="J182" s="234" t="s">
        <v>4465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4466</v>
      </c>
      <c r="B183" s="232" t="s">
        <v>4467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1056</v>
      </c>
      <c r="B184" s="233" t="s">
        <v>4468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4469</v>
      </c>
      <c r="B185" s="234" t="s">
        <v>4470</v>
      </c>
      <c r="C185" s="234" t="s">
        <v>4471</v>
      </c>
      <c r="D185" s="234" t="s">
        <v>3735</v>
      </c>
      <c r="E185" s="234" t="s">
        <v>4472</v>
      </c>
      <c r="F185" s="234" t="s">
        <v>19</v>
      </c>
      <c r="G185" s="234" t="s">
        <v>19</v>
      </c>
      <c r="H185" s="234" t="s">
        <v>4473</v>
      </c>
      <c r="I185" s="234" t="s">
        <v>19</v>
      </c>
      <c r="J185" s="234" t="s">
        <v>4474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4475</v>
      </c>
      <c r="B186" s="234" t="s">
        <v>4476</v>
      </c>
      <c r="C186" s="234" t="s">
        <v>3740</v>
      </c>
      <c r="D186" s="234" t="s">
        <v>4477</v>
      </c>
      <c r="E186" s="234" t="s">
        <v>19</v>
      </c>
      <c r="F186" s="234" t="s">
        <v>19</v>
      </c>
      <c r="G186" s="234" t="s">
        <v>19</v>
      </c>
      <c r="H186" s="234" t="s">
        <v>4478</v>
      </c>
      <c r="I186" s="234" t="s">
        <v>19</v>
      </c>
      <c r="J186" s="234" t="s">
        <v>4479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1060</v>
      </c>
      <c r="B187" s="233" t="s">
        <v>4480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4481</v>
      </c>
      <c r="B188" s="234" t="s">
        <v>4482</v>
      </c>
      <c r="C188" s="234" t="s">
        <v>4483</v>
      </c>
      <c r="D188" s="234" t="s">
        <v>4484</v>
      </c>
      <c r="E188" s="234" t="s">
        <v>19</v>
      </c>
      <c r="F188" s="234" t="s">
        <v>4485</v>
      </c>
      <c r="G188" s="234" t="s">
        <v>19</v>
      </c>
      <c r="H188" s="234" t="s">
        <v>4486</v>
      </c>
      <c r="I188" s="234" t="s">
        <v>4487</v>
      </c>
      <c r="J188" s="234" t="s">
        <v>4488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4489</v>
      </c>
      <c r="B189" s="234" t="s">
        <v>4490</v>
      </c>
      <c r="C189" s="234" t="s">
        <v>4491</v>
      </c>
      <c r="D189" s="234" t="s">
        <v>4492</v>
      </c>
      <c r="E189" s="234" t="s">
        <v>19</v>
      </c>
      <c r="F189" s="234" t="s">
        <v>19</v>
      </c>
      <c r="G189" s="234" t="s">
        <v>19</v>
      </c>
      <c r="H189" s="234" t="s">
        <v>4493</v>
      </c>
      <c r="I189" s="234" t="s">
        <v>19</v>
      </c>
      <c r="J189" s="234" t="s">
        <v>4494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4495</v>
      </c>
      <c r="B190" s="234" t="s">
        <v>4496</v>
      </c>
      <c r="C190" s="234" t="s">
        <v>4497</v>
      </c>
      <c r="D190" s="234" t="s">
        <v>4498</v>
      </c>
      <c r="E190" s="234" t="s">
        <v>19</v>
      </c>
      <c r="F190" s="234" t="s">
        <v>4499</v>
      </c>
      <c r="G190" s="234" t="s">
        <v>19</v>
      </c>
      <c r="H190" s="234" t="s">
        <v>4500</v>
      </c>
      <c r="I190" s="234" t="s">
        <v>19</v>
      </c>
      <c r="J190" s="234" t="s">
        <v>4501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4502</v>
      </c>
      <c r="B191" s="234" t="s">
        <v>4503</v>
      </c>
      <c r="C191" s="234" t="s">
        <v>4504</v>
      </c>
      <c r="D191" s="234" t="s">
        <v>19</v>
      </c>
      <c r="E191" s="234" t="s">
        <v>19</v>
      </c>
      <c r="F191" s="234" t="s">
        <v>19</v>
      </c>
      <c r="G191" s="234" t="s">
        <v>19</v>
      </c>
      <c r="H191" s="234" t="s">
        <v>4505</v>
      </c>
      <c r="I191" s="234" t="s">
        <v>19</v>
      </c>
      <c r="J191" s="234" t="s">
        <v>4506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4507</v>
      </c>
      <c r="B192" s="234" t="s">
        <v>4508</v>
      </c>
      <c r="C192" s="234" t="s">
        <v>4509</v>
      </c>
      <c r="D192" s="234" t="s">
        <v>4510</v>
      </c>
      <c r="E192" s="234" t="s">
        <v>4511</v>
      </c>
      <c r="F192" s="234" t="s">
        <v>19</v>
      </c>
      <c r="G192" s="234" t="s">
        <v>19</v>
      </c>
      <c r="H192" s="234" t="s">
        <v>4512</v>
      </c>
      <c r="I192" s="234" t="s">
        <v>19</v>
      </c>
      <c r="J192" s="234" t="s">
        <v>4513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1064</v>
      </c>
      <c r="B193" s="233" t="s">
        <v>4514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4515</v>
      </c>
      <c r="B194" s="234" t="s">
        <v>4516</v>
      </c>
      <c r="C194" s="234" t="s">
        <v>4517</v>
      </c>
      <c r="D194" s="234" t="s">
        <v>4510</v>
      </c>
      <c r="E194" s="234" t="s">
        <v>4511</v>
      </c>
      <c r="F194" s="234" t="s">
        <v>4518</v>
      </c>
      <c r="G194" s="234" t="s">
        <v>19</v>
      </c>
      <c r="H194" s="234" t="s">
        <v>4519</v>
      </c>
      <c r="I194" s="234" t="s">
        <v>19</v>
      </c>
      <c r="J194" s="234" t="s">
        <v>4520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4521</v>
      </c>
      <c r="B195" s="234" t="s">
        <v>4522</v>
      </c>
      <c r="C195" s="234" t="s">
        <v>4523</v>
      </c>
      <c r="D195" s="234" t="s">
        <v>4524</v>
      </c>
      <c r="E195" s="234" t="s">
        <v>19</v>
      </c>
      <c r="F195" s="234" t="s">
        <v>19</v>
      </c>
      <c r="G195" s="234" t="s">
        <v>19</v>
      </c>
      <c r="H195" s="234" t="s">
        <v>4525</v>
      </c>
      <c r="I195" s="234" t="s">
        <v>19</v>
      </c>
      <c r="J195" s="234" t="s">
        <v>4526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4527</v>
      </c>
      <c r="B196" s="234" t="s">
        <v>4528</v>
      </c>
      <c r="C196" s="234" t="s">
        <v>4529</v>
      </c>
      <c r="D196" s="234" t="s">
        <v>19</v>
      </c>
      <c r="E196" s="234" t="s">
        <v>4530</v>
      </c>
      <c r="F196" s="234" t="s">
        <v>19</v>
      </c>
      <c r="G196" s="234" t="s">
        <v>19</v>
      </c>
      <c r="H196" s="234" t="s">
        <v>4531</v>
      </c>
      <c r="I196" s="234" t="s">
        <v>19</v>
      </c>
      <c r="J196" s="234" t="s">
        <v>4532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4533</v>
      </c>
      <c r="B197" s="234" t="s">
        <v>4534</v>
      </c>
      <c r="C197" s="234" t="s">
        <v>4535</v>
      </c>
      <c r="D197" s="234" t="s">
        <v>19</v>
      </c>
      <c r="E197" s="234" t="s">
        <v>19</v>
      </c>
      <c r="F197" s="234" t="s">
        <v>19</v>
      </c>
      <c r="G197" s="234" t="s">
        <v>19</v>
      </c>
      <c r="H197" s="234" t="s">
        <v>4536</v>
      </c>
      <c r="I197" s="234" t="s">
        <v>19</v>
      </c>
      <c r="J197" s="234" t="s">
        <v>4537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4538</v>
      </c>
      <c r="B198" s="234" t="s">
        <v>4539</v>
      </c>
      <c r="C198" s="234" t="s">
        <v>4540</v>
      </c>
      <c r="D198" s="234" t="s">
        <v>4541</v>
      </c>
      <c r="E198" s="234" t="s">
        <v>19</v>
      </c>
      <c r="F198" s="234" t="s">
        <v>19</v>
      </c>
      <c r="G198" s="234" t="s">
        <v>19</v>
      </c>
      <c r="H198" s="234" t="s">
        <v>4542</v>
      </c>
      <c r="I198" s="234" t="s">
        <v>19</v>
      </c>
      <c r="J198" s="234" t="s">
        <v>4543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1068</v>
      </c>
      <c r="B199" s="233" t="s">
        <v>4544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4545</v>
      </c>
      <c r="B200" s="234" t="s">
        <v>4546</v>
      </c>
      <c r="C200" s="234" t="s">
        <v>4547</v>
      </c>
      <c r="D200" s="234" t="s">
        <v>19</v>
      </c>
      <c r="E200" s="234" t="s">
        <v>19</v>
      </c>
      <c r="F200" s="234" t="s">
        <v>19</v>
      </c>
      <c r="G200" s="234" t="s">
        <v>19</v>
      </c>
      <c r="H200" s="234" t="s">
        <v>4548</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4549</v>
      </c>
      <c r="B201" s="234" t="s">
        <v>4550</v>
      </c>
      <c r="C201" s="234" t="s">
        <v>4551</v>
      </c>
      <c r="D201" s="234" t="s">
        <v>4552</v>
      </c>
      <c r="E201" s="234" t="s">
        <v>19</v>
      </c>
      <c r="F201" s="234" t="s">
        <v>19</v>
      </c>
      <c r="G201" s="234" t="s">
        <v>19</v>
      </c>
      <c r="H201" s="234" t="s">
        <v>4553</v>
      </c>
      <c r="I201" s="234" t="s">
        <v>19</v>
      </c>
      <c r="J201" s="234" t="s">
        <v>4554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4555</v>
      </c>
      <c r="B202" s="234" t="s">
        <v>4556</v>
      </c>
      <c r="C202" s="234" t="s">
        <v>4557</v>
      </c>
      <c r="D202" s="234" t="s">
        <v>19</v>
      </c>
      <c r="E202" s="234" t="s">
        <v>19</v>
      </c>
      <c r="F202" s="234" t="s">
        <v>19</v>
      </c>
      <c r="G202" s="234" t="s">
        <v>19</v>
      </c>
      <c r="H202" s="234" t="s">
        <v>4558</v>
      </c>
      <c r="I202" s="234" t="s">
        <v>19</v>
      </c>
      <c r="J202" s="234" t="s">
        <v>4559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4560</v>
      </c>
      <c r="B203" s="234" t="s">
        <v>4561</v>
      </c>
      <c r="C203" s="234" t="s">
        <v>4562</v>
      </c>
      <c r="D203" s="234" t="s">
        <v>4563</v>
      </c>
      <c r="E203" s="234" t="s">
        <v>19</v>
      </c>
      <c r="F203" s="234" t="s">
        <v>19</v>
      </c>
      <c r="G203" s="234" t="s">
        <v>19</v>
      </c>
      <c r="H203" s="234" t="s">
        <v>4564</v>
      </c>
      <c r="I203" s="234" t="s">
        <v>19</v>
      </c>
      <c r="J203" s="234" t="s">
        <v>4565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4566</v>
      </c>
      <c r="B204" s="234" t="s">
        <v>4567</v>
      </c>
      <c r="C204" s="234" t="s">
        <v>4568</v>
      </c>
      <c r="D204" s="234" t="s">
        <v>19</v>
      </c>
      <c r="E204" s="234" t="s">
        <v>19</v>
      </c>
      <c r="F204" s="234" t="s">
        <v>19</v>
      </c>
      <c r="G204" s="234" t="s">
        <v>19</v>
      </c>
      <c r="H204" s="234" t="s">
        <v>4569</v>
      </c>
      <c r="I204" s="234" t="s">
        <v>19</v>
      </c>
      <c r="J204" s="234" t="s">
        <v>4570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4571</v>
      </c>
      <c r="B205" s="234" t="s">
        <v>4572</v>
      </c>
      <c r="C205" s="234" t="s">
        <v>4573</v>
      </c>
      <c r="D205" s="234" t="s">
        <v>19</v>
      </c>
      <c r="E205" s="234" t="s">
        <v>19</v>
      </c>
      <c r="F205" s="234" t="s">
        <v>19</v>
      </c>
      <c r="G205" s="234" t="s">
        <v>19</v>
      </c>
      <c r="H205" s="234" t="s">
        <v>4574</v>
      </c>
      <c r="I205" s="234" t="s">
        <v>4575</v>
      </c>
      <c r="J205" s="234" t="s">
        <v>4576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4577</v>
      </c>
      <c r="B206" s="234" t="s">
        <v>4578</v>
      </c>
      <c r="C206" s="234" t="s">
        <v>4579</v>
      </c>
      <c r="D206" s="234" t="s">
        <v>19</v>
      </c>
      <c r="E206" s="234" t="s">
        <v>19</v>
      </c>
      <c r="F206" s="234" t="s">
        <v>19</v>
      </c>
      <c r="G206" s="234" t="s">
        <v>19</v>
      </c>
      <c r="H206" s="234" t="s">
        <v>4580</v>
      </c>
      <c r="I206" s="234" t="s">
        <v>19</v>
      </c>
      <c r="J206" s="234" t="s">
        <v>4581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4582</v>
      </c>
      <c r="B207" s="234" t="s">
        <v>4583</v>
      </c>
      <c r="C207" s="234" t="s">
        <v>4579</v>
      </c>
      <c r="D207" s="234" t="s">
        <v>4584</v>
      </c>
      <c r="E207" s="234" t="s">
        <v>19</v>
      </c>
      <c r="F207" s="234" t="s">
        <v>19</v>
      </c>
      <c r="G207" s="234" t="s">
        <v>19</v>
      </c>
      <c r="H207" s="234" t="s">
        <v>4585</v>
      </c>
      <c r="I207" s="234" t="s">
        <v>19</v>
      </c>
      <c r="J207" s="234" t="s">
        <v>4586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4587</v>
      </c>
      <c r="B208" s="234" t="s">
        <v>4588</v>
      </c>
      <c r="C208" s="234" t="s">
        <v>4589</v>
      </c>
      <c r="D208" s="234" t="s">
        <v>4584</v>
      </c>
      <c r="E208" s="234" t="s">
        <v>19</v>
      </c>
      <c r="F208" s="234" t="s">
        <v>4590</v>
      </c>
      <c r="G208" s="234" t="s">
        <v>4591</v>
      </c>
      <c r="H208" s="234" t="s">
        <v>4592</v>
      </c>
      <c r="I208" s="234" t="s">
        <v>4593</v>
      </c>
      <c r="J208" s="234" t="s">
        <v>4594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4595</v>
      </c>
      <c r="B209" s="234" t="s">
        <v>4596</v>
      </c>
      <c r="C209" s="234" t="s">
        <v>4597</v>
      </c>
      <c r="D209" s="234" t="s">
        <v>4598</v>
      </c>
      <c r="E209" s="234" t="s">
        <v>19</v>
      </c>
      <c r="F209" s="234" t="s">
        <v>4590</v>
      </c>
      <c r="G209" s="234" t="s">
        <v>4599</v>
      </c>
      <c r="H209" s="234" t="s">
        <v>4600</v>
      </c>
      <c r="I209" s="234" t="s">
        <v>4593</v>
      </c>
      <c r="J209" s="234" t="s">
        <v>4601</v>
      </c>
      <c r="K209" s="237">
        <f>IF(COUNTIF(L209:AY209,"&lt;&gt;")=0,"",SUMPRODUCT(((Recommendations[ImplStatus]="Implemented")+(Recommendations[ImplStatus]="Compensated"))*ISNUMBER(MATCH(Recommendations[Id],L209:AY209,0)))/COUNTIF(L209:AY209,"&lt;&gt;"))</f>
        <v>0</v>
      </c>
      <c r="L209" s="240" t="s">
        <v>122</v>
      </c>
      <c r="M209" s="240" t="s">
        <v>127</v>
      </c>
      <c r="N209" s="240" t="s">
        <v>330</v>
      </c>
      <c r="O209" s="240" t="s">
        <v>375</v>
      </c>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1072</v>
      </c>
      <c r="B210" s="233" t="s">
        <v>4602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4603</v>
      </c>
      <c r="B211" s="234" t="s">
        <v>4604</v>
      </c>
      <c r="C211" s="234" t="s">
        <v>4605</v>
      </c>
      <c r="D211" s="234" t="s">
        <v>4606</v>
      </c>
      <c r="E211" s="234" t="s">
        <v>19</v>
      </c>
      <c r="F211" s="234" t="s">
        <v>19</v>
      </c>
      <c r="G211" s="234" t="s">
        <v>4607</v>
      </c>
      <c r="H211" s="234" t="s">
        <v>4608</v>
      </c>
      <c r="I211" s="234" t="s">
        <v>4609</v>
      </c>
      <c r="J211" s="234" t="s">
        <v>4610</v>
      </c>
      <c r="K211" s="237">
        <f>IF(COUNTIF(L211:AY211,"&lt;&gt;")=0,"",SUMPRODUCT(((Recommendations[ImplStatus]="Implemented")+(Recommendations[ImplStatus]="Compensated"))*ISNUMBER(MATCH(Recommendations[Id],L211:AY211,0)))/COUNTIF(L211:AY211,"&lt;&gt;"))</f>
        <v>0</v>
      </c>
      <c r="L211" s="240" t="s">
        <v>219</v>
      </c>
      <c r="M211" s="240" t="s">
        <v>276</v>
      </c>
      <c r="N211" s="240" t="s">
        <v>398</v>
      </c>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4611</v>
      </c>
      <c r="B212" s="234" t="s">
        <v>4612</v>
      </c>
      <c r="C212" s="234" t="s">
        <v>4613</v>
      </c>
      <c r="D212" s="234" t="s">
        <v>4614</v>
      </c>
      <c r="E212" s="234" t="s">
        <v>19</v>
      </c>
      <c r="F212" s="234" t="s">
        <v>4615</v>
      </c>
      <c r="G212" s="234" t="s">
        <v>19</v>
      </c>
      <c r="H212" s="234" t="s">
        <v>19</v>
      </c>
      <c r="I212" s="234" t="s">
        <v>19</v>
      </c>
      <c r="J212" s="234" t="s">
        <v>4616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4617</v>
      </c>
      <c r="B213" s="234" t="s">
        <v>4618</v>
      </c>
      <c r="C213" s="234" t="s">
        <v>4619</v>
      </c>
      <c r="D213" s="234" t="s">
        <v>4620</v>
      </c>
      <c r="E213" s="234" t="s">
        <v>19</v>
      </c>
      <c r="F213" s="234" t="s">
        <v>4621</v>
      </c>
      <c r="G213" s="234" t="s">
        <v>19</v>
      </c>
      <c r="H213" s="234" t="s">
        <v>4622</v>
      </c>
      <c r="I213" s="234" t="s">
        <v>19</v>
      </c>
      <c r="J213" s="234" t="s">
        <v>4623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4624</v>
      </c>
      <c r="B214" s="234" t="s">
        <v>4625</v>
      </c>
      <c r="C214" s="234" t="s">
        <v>4626</v>
      </c>
      <c r="D214" s="234" t="s">
        <v>4627</v>
      </c>
      <c r="E214" s="234" t="s">
        <v>19</v>
      </c>
      <c r="F214" s="234" t="s">
        <v>19</v>
      </c>
      <c r="G214" s="234" t="s">
        <v>19</v>
      </c>
      <c r="H214" s="234" t="s">
        <v>4628</v>
      </c>
      <c r="I214" s="234" t="s">
        <v>3963</v>
      </c>
      <c r="J214" s="234" t="s">
        <v>4629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4630</v>
      </c>
      <c r="B215" s="234" t="s">
        <v>4631</v>
      </c>
      <c r="C215" s="234" t="s">
        <v>4632</v>
      </c>
      <c r="D215" s="234" t="s">
        <v>4633</v>
      </c>
      <c r="E215" s="234" t="s">
        <v>19</v>
      </c>
      <c r="F215" s="234" t="s">
        <v>19</v>
      </c>
      <c r="G215" s="234" t="s">
        <v>19</v>
      </c>
      <c r="H215" s="234" t="s">
        <v>4634</v>
      </c>
      <c r="I215" s="234" t="s">
        <v>19</v>
      </c>
      <c r="J215" s="234" t="s">
        <v>4635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4636</v>
      </c>
      <c r="B216" s="232" t="s">
        <v>4637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1086</v>
      </c>
      <c r="B217" s="233" t="s">
        <v>4638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4639</v>
      </c>
      <c r="B218" s="234" t="s">
        <v>4640</v>
      </c>
      <c r="C218" s="234" t="s">
        <v>4641</v>
      </c>
      <c r="D218" s="234" t="s">
        <v>3735</v>
      </c>
      <c r="E218" s="234" t="s">
        <v>3521</v>
      </c>
      <c r="F218" s="234" t="s">
        <v>19</v>
      </c>
      <c r="G218" s="234" t="s">
        <v>19</v>
      </c>
      <c r="H218" s="234" t="s">
        <v>4642</v>
      </c>
      <c r="I218" s="234" t="s">
        <v>19</v>
      </c>
      <c r="J218" s="234" t="s">
        <v>4643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4644</v>
      </c>
      <c r="B219" s="234" t="s">
        <v>4645</v>
      </c>
      <c r="C219" s="234" t="s">
        <v>3526</v>
      </c>
      <c r="D219" s="234" t="s">
        <v>3527</v>
      </c>
      <c r="E219" s="234" t="s">
        <v>19</v>
      </c>
      <c r="F219" s="234" t="s">
        <v>3529</v>
      </c>
      <c r="G219" s="234" t="s">
        <v>19</v>
      </c>
      <c r="H219" s="234" t="s">
        <v>4646</v>
      </c>
      <c r="I219" s="234" t="s">
        <v>19</v>
      </c>
      <c r="J219" s="234" t="s">
        <v>4647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1090</v>
      </c>
      <c r="B220" s="233" t="s">
        <v>4648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4649</v>
      </c>
      <c r="B221" s="234" t="s">
        <v>4650</v>
      </c>
      <c r="C221" s="234" t="s">
        <v>4651</v>
      </c>
      <c r="D221" s="234" t="s">
        <v>4652</v>
      </c>
      <c r="E221" s="234" t="s">
        <v>19</v>
      </c>
      <c r="F221" s="234" t="s">
        <v>19</v>
      </c>
      <c r="G221" s="234" t="s">
        <v>19</v>
      </c>
      <c r="H221" s="234" t="s">
        <v>4653</v>
      </c>
      <c r="I221" s="234" t="s">
        <v>19</v>
      </c>
      <c r="J221" s="234" t="s">
        <v>4654</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4655</v>
      </c>
      <c r="B222" s="234" t="s">
        <v>4656</v>
      </c>
      <c r="C222" s="234" t="s">
        <v>4657</v>
      </c>
      <c r="D222" s="234" t="s">
        <v>4658</v>
      </c>
      <c r="E222" s="234" t="s">
        <v>19</v>
      </c>
      <c r="F222" s="234" t="s">
        <v>19</v>
      </c>
      <c r="G222" s="234" t="s">
        <v>19</v>
      </c>
      <c r="H222" s="234" t="s">
        <v>4659</v>
      </c>
      <c r="I222" s="234" t="s">
        <v>19</v>
      </c>
      <c r="J222" s="234" t="s">
        <v>4660</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4661</v>
      </c>
      <c r="B223" s="234" t="s">
        <v>4662</v>
      </c>
      <c r="C223" s="234" t="s">
        <v>4663</v>
      </c>
      <c r="D223" s="234" t="s">
        <v>19</v>
      </c>
      <c r="E223" s="234" t="s">
        <v>4664</v>
      </c>
      <c r="F223" s="234" t="s">
        <v>19</v>
      </c>
      <c r="G223" s="234" t="s">
        <v>19</v>
      </c>
      <c r="H223" s="234" t="s">
        <v>4665</v>
      </c>
      <c r="I223" s="234" t="s">
        <v>19</v>
      </c>
      <c r="J223" s="234" t="s">
        <v>4666</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4667</v>
      </c>
      <c r="B224" s="234" t="s">
        <v>4668</v>
      </c>
      <c r="C224" s="234" t="s">
        <v>4669</v>
      </c>
      <c r="D224" s="234" t="s">
        <v>19</v>
      </c>
      <c r="E224" s="234" t="s">
        <v>19</v>
      </c>
      <c r="F224" s="234" t="s">
        <v>19</v>
      </c>
      <c r="G224" s="234" t="s">
        <v>19</v>
      </c>
      <c r="H224" s="234" t="s">
        <v>4670</v>
      </c>
      <c r="I224" s="234" t="s">
        <v>19</v>
      </c>
      <c r="J224" s="234" t="s">
        <v>4671</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4672</v>
      </c>
      <c r="B225" s="234" t="s">
        <v>4673</v>
      </c>
      <c r="C225" s="234" t="s">
        <v>4674</v>
      </c>
      <c r="D225" s="234" t="s">
        <v>19</v>
      </c>
      <c r="E225" s="234" t="s">
        <v>19</v>
      </c>
      <c r="F225" s="234" t="s">
        <v>19</v>
      </c>
      <c r="G225" s="234" t="s">
        <v>19</v>
      </c>
      <c r="H225" s="234" t="s">
        <v>4675</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4676</v>
      </c>
      <c r="B226" s="234" t="s">
        <v>4677</v>
      </c>
      <c r="C226" s="234" t="s">
        <v>4678</v>
      </c>
      <c r="D226" s="234" t="s">
        <v>19</v>
      </c>
      <c r="E226" s="234" t="s">
        <v>19</v>
      </c>
      <c r="F226" s="234" t="s">
        <v>19</v>
      </c>
      <c r="G226" s="234" t="s">
        <v>19</v>
      </c>
      <c r="H226" s="234" t="s">
        <v>4679</v>
      </c>
      <c r="I226" s="234" t="s">
        <v>19</v>
      </c>
      <c r="J226" s="234" t="s">
        <v>4680</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4681</v>
      </c>
      <c r="B227" s="234" t="s">
        <v>4682</v>
      </c>
      <c r="C227" s="234" t="s">
        <v>4683</v>
      </c>
      <c r="D227" s="234" t="s">
        <v>19</v>
      </c>
      <c r="E227" s="234" t="s">
        <v>19</v>
      </c>
      <c r="F227" s="234" t="s">
        <v>19</v>
      </c>
      <c r="G227" s="234" t="s">
        <v>19</v>
      </c>
      <c r="H227" s="234" t="s">
        <v>4684</v>
      </c>
      <c r="I227" s="234" t="s">
        <v>19</v>
      </c>
      <c r="J227" s="234" t="s">
        <v>4685</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4686</v>
      </c>
      <c r="B228" s="234" t="s">
        <v>4687</v>
      </c>
      <c r="C228" s="234" t="s">
        <v>4688</v>
      </c>
      <c r="D228" s="234" t="s">
        <v>19</v>
      </c>
      <c r="E228" s="234" t="s">
        <v>19</v>
      </c>
      <c r="F228" s="234" t="s">
        <v>19</v>
      </c>
      <c r="G228" s="234" t="s">
        <v>19</v>
      </c>
      <c r="H228" s="234" t="s">
        <v>4689</v>
      </c>
      <c r="I228" s="234" t="s">
        <v>19</v>
      </c>
      <c r="J228" s="234" t="s">
        <v>4690</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4691</v>
      </c>
      <c r="B229" s="234" t="s">
        <v>4692</v>
      </c>
      <c r="C229" s="234" t="s">
        <v>4693</v>
      </c>
      <c r="D229" s="234" t="s">
        <v>19</v>
      </c>
      <c r="E229" s="234" t="s">
        <v>19</v>
      </c>
      <c r="F229" s="234" t="s">
        <v>19</v>
      </c>
      <c r="G229" s="234" t="s">
        <v>19</v>
      </c>
      <c r="H229" s="234" t="s">
        <v>4694</v>
      </c>
      <c r="I229" s="234" t="s">
        <v>19</v>
      </c>
      <c r="J229" s="234" t="s">
        <v>4695</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1094</v>
      </c>
      <c r="B230" s="233" t="s">
        <v>4696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4697</v>
      </c>
      <c r="B231" s="234" t="s">
        <v>4698</v>
      </c>
      <c r="C231" s="234" t="s">
        <v>4699</v>
      </c>
      <c r="D231" s="234" t="s">
        <v>4700</v>
      </c>
      <c r="E231" s="234" t="s">
        <v>19</v>
      </c>
      <c r="F231" s="234" t="s">
        <v>19</v>
      </c>
      <c r="G231" s="234" t="s">
        <v>19</v>
      </c>
      <c r="H231" s="234" t="s">
        <v>4701</v>
      </c>
      <c r="I231" s="234" t="s">
        <v>19</v>
      </c>
      <c r="J231" s="234" t="s">
        <v>4702</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4703</v>
      </c>
      <c r="B232" s="234" t="s">
        <v>4704</v>
      </c>
      <c r="C232" s="234" t="s">
        <v>4705</v>
      </c>
      <c r="D232" s="234" t="s">
        <v>4706</v>
      </c>
      <c r="E232" s="234" t="s">
        <v>19</v>
      </c>
      <c r="F232" s="234" t="s">
        <v>19</v>
      </c>
      <c r="G232" s="234" t="s">
        <v>19</v>
      </c>
      <c r="H232" s="234" t="s">
        <v>4707</v>
      </c>
      <c r="I232" s="234" t="s">
        <v>19</v>
      </c>
      <c r="J232" s="234" t="s">
        <v>4708</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4709</v>
      </c>
      <c r="B233" s="234" t="s">
        <v>4710</v>
      </c>
      <c r="C233" s="234" t="s">
        <v>4711</v>
      </c>
      <c r="D233" s="234" t="s">
        <v>4712</v>
      </c>
      <c r="E233" s="234" t="s">
        <v>19</v>
      </c>
      <c r="F233" s="234" t="s">
        <v>19</v>
      </c>
      <c r="G233" s="234" t="s">
        <v>19</v>
      </c>
      <c r="H233" s="234" t="s">
        <v>4713</v>
      </c>
      <c r="I233" s="234" t="s">
        <v>19</v>
      </c>
      <c r="J233" s="234" t="s">
        <v>4714</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4715</v>
      </c>
      <c r="B234" s="234" t="s">
        <v>4716</v>
      </c>
      <c r="C234" s="234" t="s">
        <v>4717</v>
      </c>
      <c r="D234" s="234" t="s">
        <v>4718</v>
      </c>
      <c r="E234" s="234" t="s">
        <v>19</v>
      </c>
      <c r="F234" s="234" t="s">
        <v>19</v>
      </c>
      <c r="G234" s="234" t="s">
        <v>19</v>
      </c>
      <c r="H234" s="234" t="s">
        <v>4719</v>
      </c>
      <c r="I234" s="234" t="s">
        <v>19</v>
      </c>
      <c r="J234" s="234" t="s">
        <v>4720</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1098</v>
      </c>
      <c r="B235" s="233" t="s">
        <v>4721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4722</v>
      </c>
      <c r="B236" s="234" t="s">
        <v>4723</v>
      </c>
      <c r="C236" s="234" t="s">
        <v>4724</v>
      </c>
      <c r="D236" s="234" t="s">
        <v>4725</v>
      </c>
      <c r="E236" s="234" t="s">
        <v>19</v>
      </c>
      <c r="F236" s="234" t="s">
        <v>19</v>
      </c>
      <c r="G236" s="234" t="s">
        <v>19</v>
      </c>
      <c r="H236" s="234" t="s">
        <v>4726</v>
      </c>
      <c r="I236" s="234" t="s">
        <v>19</v>
      </c>
      <c r="J236" s="234" t="s">
        <v>4727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4728</v>
      </c>
      <c r="B237" s="234" t="s">
        <v>4729</v>
      </c>
      <c r="C237" s="234" t="s">
        <v>4730</v>
      </c>
      <c r="D237" s="234" t="s">
        <v>4731</v>
      </c>
      <c r="E237" s="234" t="s">
        <v>19</v>
      </c>
      <c r="F237" s="234" t="s">
        <v>19</v>
      </c>
      <c r="G237" s="234" t="s">
        <v>4732</v>
      </c>
      <c r="H237" s="234" t="s">
        <v>4733</v>
      </c>
      <c r="I237" s="234" t="s">
        <v>3963</v>
      </c>
      <c r="J237" s="234" t="s">
        <v>4734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4735</v>
      </c>
      <c r="B238" s="234" t="s">
        <v>4736</v>
      </c>
      <c r="C238" s="234" t="s">
        <v>4737</v>
      </c>
      <c r="D238" s="234" t="s">
        <v>19</v>
      </c>
      <c r="E238" s="234" t="s">
        <v>19</v>
      </c>
      <c r="F238" s="234" t="s">
        <v>19</v>
      </c>
      <c r="G238" s="234" t="s">
        <v>19</v>
      </c>
      <c r="H238" s="234" t="s">
        <v>4738</v>
      </c>
      <c r="I238" s="234" t="s">
        <v>4739</v>
      </c>
      <c r="J238" s="234" t="s">
        <v>4740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4741</v>
      </c>
      <c r="B239" s="234" t="s">
        <v>4742</v>
      </c>
      <c r="C239" s="234" t="s">
        <v>4743</v>
      </c>
      <c r="D239" s="234" t="s">
        <v>19</v>
      </c>
      <c r="E239" s="234" t="s">
        <v>19</v>
      </c>
      <c r="F239" s="234" t="s">
        <v>19</v>
      </c>
      <c r="G239" s="234" t="s">
        <v>19</v>
      </c>
      <c r="H239" s="234" t="s">
        <v>4744</v>
      </c>
      <c r="I239" s="234" t="s">
        <v>3963</v>
      </c>
      <c r="J239" s="234" t="s">
        <v>4745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4746</v>
      </c>
      <c r="B240" s="234" t="s">
        <v>4747</v>
      </c>
      <c r="C240" s="234" t="s">
        <v>4748</v>
      </c>
      <c r="D240" s="234" t="s">
        <v>4749</v>
      </c>
      <c r="E240" s="234" t="s">
        <v>19</v>
      </c>
      <c r="F240" s="234" t="s">
        <v>19</v>
      </c>
      <c r="G240" s="234" t="s">
        <v>19</v>
      </c>
      <c r="H240" s="234" t="s">
        <v>4750</v>
      </c>
      <c r="I240" s="234" t="s">
        <v>19</v>
      </c>
      <c r="J240" s="234" t="s">
        <v>4751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1102</v>
      </c>
      <c r="B241" s="233" t="s">
        <v>4752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4753</v>
      </c>
      <c r="B242" s="234" t="s">
        <v>4754</v>
      </c>
      <c r="C242" s="234" t="s">
        <v>4755</v>
      </c>
      <c r="D242" s="234" t="s">
        <v>19</v>
      </c>
      <c r="E242" s="234" t="s">
        <v>19</v>
      </c>
      <c r="F242" s="234" t="s">
        <v>4756</v>
      </c>
      <c r="G242" s="234" t="s">
        <v>19</v>
      </c>
      <c r="H242" s="234" t="s">
        <v>4757</v>
      </c>
      <c r="I242" s="234" t="s">
        <v>19</v>
      </c>
      <c r="J242" s="234" t="s">
        <v>4758</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1106</v>
      </c>
      <c r="B243" s="233" t="s">
        <v>4759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4760</v>
      </c>
      <c r="B244" s="234" t="s">
        <v>4761</v>
      </c>
      <c r="C244" s="234" t="s">
        <v>4762</v>
      </c>
      <c r="D244" s="234" t="s">
        <v>19</v>
      </c>
      <c r="E244" s="234" t="s">
        <v>19</v>
      </c>
      <c r="F244" s="234" t="s">
        <v>4763</v>
      </c>
      <c r="G244" s="234" t="s">
        <v>19</v>
      </c>
      <c r="H244" s="234" t="s">
        <v>4764</v>
      </c>
      <c r="I244" s="234" t="s">
        <v>4765</v>
      </c>
      <c r="J244" s="234" t="s">
        <v>4766</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4767</v>
      </c>
      <c r="B245" s="234" t="s">
        <v>4768</v>
      </c>
      <c r="C245" s="234" t="s">
        <v>4769</v>
      </c>
      <c r="D245" s="234" t="s">
        <v>4770</v>
      </c>
      <c r="E245" s="234" t="s">
        <v>19</v>
      </c>
      <c r="F245" s="234" t="s">
        <v>19</v>
      </c>
      <c r="G245" s="234" t="s">
        <v>19</v>
      </c>
      <c r="H245" s="234" t="s">
        <v>4771</v>
      </c>
      <c r="I245" s="234" t="s">
        <v>19</v>
      </c>
      <c r="J245" s="234" t="s">
        <v>4772</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4773</v>
      </c>
      <c r="B246" s="234" t="s">
        <v>4774</v>
      </c>
      <c r="C246" s="234" t="s">
        <v>4775</v>
      </c>
      <c r="D246" s="234" t="s">
        <v>19</v>
      </c>
      <c r="E246" s="234" t="s">
        <v>19</v>
      </c>
      <c r="F246" s="234" t="s">
        <v>19</v>
      </c>
      <c r="G246" s="234" t="s">
        <v>19</v>
      </c>
      <c r="H246" s="234" t="s">
        <v>4776</v>
      </c>
      <c r="I246" s="234" t="s">
        <v>19</v>
      </c>
      <c r="J246" s="234" t="s">
        <v>4777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1110</v>
      </c>
      <c r="B247" s="233" t="s">
        <v>4778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4779</v>
      </c>
      <c r="B248" s="234" t="s">
        <v>4780</v>
      </c>
      <c r="C248" s="234" t="s">
        <v>4781</v>
      </c>
      <c r="D248" s="234" t="s">
        <v>4782</v>
      </c>
      <c r="E248" s="234" t="s">
        <v>19</v>
      </c>
      <c r="F248" s="234" t="s">
        <v>19</v>
      </c>
      <c r="G248" s="234" t="s">
        <v>19</v>
      </c>
      <c r="H248" s="234" t="s">
        <v>4783</v>
      </c>
      <c r="I248" s="234" t="s">
        <v>4784</v>
      </c>
      <c r="J248" s="234" t="s">
        <v>4785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4786</v>
      </c>
      <c r="B249" s="234" t="s">
        <v>4787</v>
      </c>
      <c r="C249" s="234" t="s">
        <v>4781</v>
      </c>
      <c r="D249" s="234" t="s">
        <v>4788</v>
      </c>
      <c r="E249" s="234" t="s">
        <v>19</v>
      </c>
      <c r="F249" s="234" t="s">
        <v>19</v>
      </c>
      <c r="G249" s="234" t="s">
        <v>19</v>
      </c>
      <c r="H249" s="234" t="s">
        <v>4783</v>
      </c>
      <c r="I249" s="234" t="s">
        <v>4789</v>
      </c>
      <c r="J249" s="234" t="s">
        <v>4790</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4791</v>
      </c>
      <c r="B250" s="234" t="s">
        <v>4792</v>
      </c>
      <c r="C250" s="234" t="s">
        <v>4793</v>
      </c>
      <c r="D250" s="234" t="s">
        <v>4794</v>
      </c>
      <c r="E250" s="234" t="s">
        <v>19</v>
      </c>
      <c r="F250" s="234" t="s">
        <v>19</v>
      </c>
      <c r="G250" s="234" t="s">
        <v>19</v>
      </c>
      <c r="H250" s="234" t="s">
        <v>4795</v>
      </c>
      <c r="I250" s="234" t="s">
        <v>19</v>
      </c>
      <c r="J250" s="234" t="s">
        <v>4796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4797</v>
      </c>
      <c r="B251" s="232" t="s">
        <v>4798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1116</v>
      </c>
      <c r="B252" s="233" t="s">
        <v>4799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4800</v>
      </c>
      <c r="B253" s="234" t="s">
        <v>4801</v>
      </c>
      <c r="C253" s="234" t="s">
        <v>4802</v>
      </c>
      <c r="D253" s="234" t="s">
        <v>3735</v>
      </c>
      <c r="E253" s="234" t="s">
        <v>3521</v>
      </c>
      <c r="F253" s="234" t="s">
        <v>19</v>
      </c>
      <c r="G253" s="234" t="s">
        <v>19</v>
      </c>
      <c r="H253" s="234" t="s">
        <v>4803</v>
      </c>
      <c r="I253" s="234" t="s">
        <v>19</v>
      </c>
      <c r="J253" s="234" t="s">
        <v>4804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4805</v>
      </c>
      <c r="B254" s="234" t="s">
        <v>4806</v>
      </c>
      <c r="C254" s="234" t="s">
        <v>3526</v>
      </c>
      <c r="D254" s="234" t="s">
        <v>3527</v>
      </c>
      <c r="E254" s="234" t="s">
        <v>19</v>
      </c>
      <c r="F254" s="234" t="s">
        <v>3529</v>
      </c>
      <c r="G254" s="234" t="s">
        <v>19</v>
      </c>
      <c r="H254" s="234" t="s">
        <v>4807</v>
      </c>
      <c r="I254" s="234" t="s">
        <v>19</v>
      </c>
      <c r="J254" s="234" t="s">
        <v>4808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1120</v>
      </c>
      <c r="B255" s="233" t="s">
        <v>4809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4810</v>
      </c>
      <c r="B256" s="234" t="s">
        <v>4811</v>
      </c>
      <c r="C256" s="234" t="s">
        <v>4812</v>
      </c>
      <c r="D256" s="234" t="s">
        <v>4813</v>
      </c>
      <c r="E256" s="234" t="s">
        <v>4814</v>
      </c>
      <c r="F256" s="234" t="s">
        <v>4815</v>
      </c>
      <c r="G256" s="234" t="s">
        <v>19</v>
      </c>
      <c r="H256" s="234" t="s">
        <v>4816</v>
      </c>
      <c r="I256" s="234" t="s">
        <v>19</v>
      </c>
      <c r="J256" s="234" t="s">
        <v>4817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4818</v>
      </c>
      <c r="B257" s="234" t="s">
        <v>4819</v>
      </c>
      <c r="C257" s="234" t="s">
        <v>4820</v>
      </c>
      <c r="D257" s="234" t="s">
        <v>4821</v>
      </c>
      <c r="E257" s="234" t="s">
        <v>19</v>
      </c>
      <c r="F257" s="234" t="s">
        <v>19</v>
      </c>
      <c r="G257" s="234" t="s">
        <v>19</v>
      </c>
      <c r="H257" s="234" t="s">
        <v>4822</v>
      </c>
      <c r="I257" s="234" t="s">
        <v>19</v>
      </c>
      <c r="J257" s="234" t="s">
        <v>4823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1125</v>
      </c>
      <c r="B258" s="233" t="s">
        <v>4824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4825</v>
      </c>
      <c r="B259" s="234" t="s">
        <v>4826</v>
      </c>
      <c r="C259" s="234" t="s">
        <v>4827</v>
      </c>
      <c r="D259" s="234" t="s">
        <v>4828</v>
      </c>
      <c r="E259" s="234" t="s">
        <v>4829</v>
      </c>
      <c r="F259" s="234" t="s">
        <v>19</v>
      </c>
      <c r="G259" s="234" t="s">
        <v>19</v>
      </c>
      <c r="H259" s="234" t="s">
        <v>4830</v>
      </c>
      <c r="I259" s="234" t="s">
        <v>19</v>
      </c>
      <c r="J259" s="234" t="s">
        <v>4831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4832</v>
      </c>
      <c r="B260" s="234" t="s">
        <v>4833</v>
      </c>
      <c r="C260" s="234" t="s">
        <v>4834</v>
      </c>
      <c r="D260" s="234" t="s">
        <v>19</v>
      </c>
      <c r="E260" s="234" t="s">
        <v>19</v>
      </c>
      <c r="F260" s="234" t="s">
        <v>19</v>
      </c>
      <c r="G260" s="234" t="s">
        <v>19</v>
      </c>
      <c r="H260" s="234" t="s">
        <v>4835</v>
      </c>
      <c r="I260" s="234" t="s">
        <v>4836</v>
      </c>
      <c r="J260" s="234" t="s">
        <v>4837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4838</v>
      </c>
      <c r="B261" s="234" t="s">
        <v>4839</v>
      </c>
      <c r="C261" s="234" t="s">
        <v>4840</v>
      </c>
      <c r="D261" s="234" t="s">
        <v>4841</v>
      </c>
      <c r="E261" s="234" t="s">
        <v>19</v>
      </c>
      <c r="F261" s="234" t="s">
        <v>19</v>
      </c>
      <c r="G261" s="234" t="s">
        <v>19</v>
      </c>
      <c r="H261" s="234" t="s">
        <v>4842</v>
      </c>
      <c r="I261" s="234" t="s">
        <v>4843</v>
      </c>
      <c r="J261" s="234" t="s">
        <v>4844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4845</v>
      </c>
      <c r="B262" s="234" t="s">
        <v>4846</v>
      </c>
      <c r="C262" s="234" t="s">
        <v>4847</v>
      </c>
      <c r="D262" s="234" t="s">
        <v>4848</v>
      </c>
      <c r="E262" s="234" t="s">
        <v>19</v>
      </c>
      <c r="F262" s="234" t="s">
        <v>19</v>
      </c>
      <c r="G262" s="234" t="s">
        <v>19</v>
      </c>
      <c r="H262" s="234" t="s">
        <v>4849</v>
      </c>
      <c r="I262" s="234" t="s">
        <v>4850</v>
      </c>
      <c r="J262" s="234" t="s">
        <v>4851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4852</v>
      </c>
      <c r="B263" s="234" t="s">
        <v>4853</v>
      </c>
      <c r="C263" s="234" t="s">
        <v>4854</v>
      </c>
      <c r="D263" s="234" t="s">
        <v>4855</v>
      </c>
      <c r="E263" s="234" t="s">
        <v>19</v>
      </c>
      <c r="F263" s="234" t="s">
        <v>19</v>
      </c>
      <c r="G263" s="234" t="s">
        <v>4856</v>
      </c>
      <c r="H263" s="234" t="s">
        <v>3759</v>
      </c>
      <c r="I263" s="234" t="s">
        <v>4857</v>
      </c>
      <c r="J263" s="234" t="s">
        <v>4858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4859</v>
      </c>
      <c r="B264" s="234" t="s">
        <v>4860</v>
      </c>
      <c r="C264" s="234" t="s">
        <v>4847</v>
      </c>
      <c r="D264" s="234" t="s">
        <v>4861</v>
      </c>
      <c r="E264" s="234" t="s">
        <v>19</v>
      </c>
      <c r="F264" s="234" t="s">
        <v>19</v>
      </c>
      <c r="G264" s="234" t="s">
        <v>19</v>
      </c>
      <c r="H264" s="234" t="s">
        <v>4862</v>
      </c>
      <c r="I264" s="234" t="s">
        <v>19</v>
      </c>
      <c r="J264" s="234" t="s">
        <v>4863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1129</v>
      </c>
      <c r="B265" s="233" t="s">
        <v>4864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4865</v>
      </c>
      <c r="B266" s="234" t="s">
        <v>4866</v>
      </c>
      <c r="C266" s="234" t="s">
        <v>4867</v>
      </c>
      <c r="D266" s="234" t="s">
        <v>4868</v>
      </c>
      <c r="E266" s="234" t="s">
        <v>4869</v>
      </c>
      <c r="F266" s="234" t="s">
        <v>19</v>
      </c>
      <c r="G266" s="234" t="s">
        <v>4870</v>
      </c>
      <c r="H266" s="234" t="s">
        <v>4871</v>
      </c>
      <c r="I266" s="234" t="s">
        <v>4872</v>
      </c>
      <c r="J266" s="234" t="s">
        <v>4873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4874</v>
      </c>
      <c r="B267" s="234" t="s">
        <v>4875</v>
      </c>
      <c r="C267" s="234" t="s">
        <v>4876</v>
      </c>
      <c r="D267" s="234" t="s">
        <v>4877</v>
      </c>
      <c r="E267" s="234" t="s">
        <v>19</v>
      </c>
      <c r="F267" s="234" t="s">
        <v>19</v>
      </c>
      <c r="G267" s="234" t="s">
        <v>19</v>
      </c>
      <c r="H267" s="234" t="s">
        <v>4878</v>
      </c>
      <c r="I267" s="234" t="s">
        <v>19</v>
      </c>
      <c r="J267" s="234" t="s">
        <v>4879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4880</v>
      </c>
      <c r="B268" s="234" t="s">
        <v>4881</v>
      </c>
      <c r="C268" s="234" t="s">
        <v>4882</v>
      </c>
      <c r="D268" s="234" t="s">
        <v>4877</v>
      </c>
      <c r="E268" s="234" t="s">
        <v>19</v>
      </c>
      <c r="F268" s="234" t="s">
        <v>19</v>
      </c>
      <c r="G268" s="234" t="s">
        <v>4883</v>
      </c>
      <c r="H268" s="234" t="s">
        <v>4884</v>
      </c>
      <c r="I268" s="234" t="s">
        <v>19</v>
      </c>
      <c r="J268" s="234" t="s">
        <v>4885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4886</v>
      </c>
      <c r="B269" s="234" t="s">
        <v>4887</v>
      </c>
      <c r="C269" s="234" t="s">
        <v>4882</v>
      </c>
      <c r="D269" s="234" t="s">
        <v>4888</v>
      </c>
      <c r="E269" s="234" t="s">
        <v>19</v>
      </c>
      <c r="F269" s="234" t="s">
        <v>19</v>
      </c>
      <c r="G269" s="234" t="s">
        <v>19</v>
      </c>
      <c r="H269" s="234" t="s">
        <v>4889</v>
      </c>
      <c r="I269" s="234" t="s">
        <v>19</v>
      </c>
      <c r="J269" s="234" t="s">
        <v>4890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4891</v>
      </c>
      <c r="B270" s="234" t="s">
        <v>4892</v>
      </c>
      <c r="C270" s="234" t="s">
        <v>4893</v>
      </c>
      <c r="D270" s="234" t="s">
        <v>4894</v>
      </c>
      <c r="E270" s="234" t="s">
        <v>19</v>
      </c>
      <c r="F270" s="234" t="s">
        <v>19</v>
      </c>
      <c r="G270" s="234" t="s">
        <v>19</v>
      </c>
      <c r="H270" s="234" t="s">
        <v>4895</v>
      </c>
      <c r="I270" s="234" t="s">
        <v>19</v>
      </c>
      <c r="J270" s="234" t="s">
        <v>4896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4897</v>
      </c>
      <c r="B271" s="234" t="s">
        <v>4898</v>
      </c>
      <c r="C271" s="234" t="s">
        <v>4899</v>
      </c>
      <c r="D271" s="234" t="s">
        <v>4900</v>
      </c>
      <c r="E271" s="234" t="s">
        <v>19</v>
      </c>
      <c r="F271" s="234" t="s">
        <v>19</v>
      </c>
      <c r="G271" s="234" t="s">
        <v>19</v>
      </c>
      <c r="H271" s="234" t="s">
        <v>4901</v>
      </c>
      <c r="I271" s="234" t="s">
        <v>4902</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4903</v>
      </c>
      <c r="B272" s="234" t="s">
        <v>4904</v>
      </c>
      <c r="C272" s="234" t="s">
        <v>4905</v>
      </c>
      <c r="D272" s="234" t="s">
        <v>4906</v>
      </c>
      <c r="E272" s="234" t="s">
        <v>19</v>
      </c>
      <c r="F272" s="234" t="s">
        <v>19</v>
      </c>
      <c r="G272" s="234" t="s">
        <v>19</v>
      </c>
      <c r="H272" s="234" t="s">
        <v>4907</v>
      </c>
      <c r="I272" s="234" t="s">
        <v>4908</v>
      </c>
      <c r="J272" s="234" t="s">
        <v>4909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1133</v>
      </c>
      <c r="B273" s="233" t="s">
        <v>4910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4911</v>
      </c>
      <c r="B274" s="234" t="s">
        <v>4912</v>
      </c>
      <c r="C274" s="234" t="s">
        <v>4913</v>
      </c>
      <c r="D274" s="234" t="s">
        <v>4906</v>
      </c>
      <c r="E274" s="234" t="s">
        <v>4914</v>
      </c>
      <c r="F274" s="234" t="s">
        <v>19</v>
      </c>
      <c r="G274" s="234" t="s">
        <v>19</v>
      </c>
      <c r="H274" s="234" t="s">
        <v>4915</v>
      </c>
      <c r="I274" s="234" t="s">
        <v>19</v>
      </c>
      <c r="J274" s="234" t="s">
        <v>4916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4917</v>
      </c>
      <c r="B275" s="234" t="s">
        <v>4918</v>
      </c>
      <c r="C275" s="234" t="s">
        <v>4919</v>
      </c>
      <c r="D275" s="234" t="s">
        <v>4920</v>
      </c>
      <c r="E275" s="234" t="s">
        <v>19</v>
      </c>
      <c r="F275" s="234" t="s">
        <v>19</v>
      </c>
      <c r="G275" s="234" t="s">
        <v>19</v>
      </c>
      <c r="H275" s="234" t="s">
        <v>4921</v>
      </c>
      <c r="I275" s="234" t="s">
        <v>19</v>
      </c>
      <c r="J275" s="234" t="s">
        <v>4922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4923</v>
      </c>
      <c r="B276" s="234" t="s">
        <v>4924</v>
      </c>
      <c r="C276" s="234" t="s">
        <v>4925</v>
      </c>
      <c r="D276" s="234" t="s">
        <v>4926</v>
      </c>
      <c r="E276" s="234" t="s">
        <v>19</v>
      </c>
      <c r="F276" s="234" t="s">
        <v>4927</v>
      </c>
      <c r="G276" s="234" t="s">
        <v>19</v>
      </c>
      <c r="H276" s="234" t="s">
        <v>4928</v>
      </c>
      <c r="I276" s="234" t="s">
        <v>4929</v>
      </c>
      <c r="J276" s="234" t="s">
        <v>4930</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4931</v>
      </c>
      <c r="B277" s="233" t="s">
        <v>4932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4933</v>
      </c>
      <c r="B278" s="234" t="s">
        <v>4934</v>
      </c>
      <c r="C278" s="234" t="s">
        <v>4935</v>
      </c>
      <c r="D278" s="234" t="s">
        <v>4936</v>
      </c>
      <c r="E278" s="234" t="s">
        <v>19</v>
      </c>
      <c r="F278" s="234" t="s">
        <v>4937</v>
      </c>
      <c r="G278" s="234" t="s">
        <v>19</v>
      </c>
      <c r="H278" s="234" t="s">
        <v>4938</v>
      </c>
      <c r="I278" s="234" t="s">
        <v>19</v>
      </c>
      <c r="J278" s="234" t="s">
        <v>4939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4940</v>
      </c>
      <c r="B279" s="232" t="s">
        <v>4941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1139</v>
      </c>
      <c r="B280" s="233" t="s">
        <v>4942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4943</v>
      </c>
      <c r="B281" s="234" t="s">
        <v>4944</v>
      </c>
      <c r="C281" s="234" t="s">
        <v>4945</v>
      </c>
      <c r="D281" s="234" t="s">
        <v>4946</v>
      </c>
      <c r="E281" s="234" t="s">
        <v>4947</v>
      </c>
      <c r="F281" s="234" t="s">
        <v>19</v>
      </c>
      <c r="G281" s="234" t="s">
        <v>19</v>
      </c>
      <c r="H281" s="234" t="s">
        <v>4948</v>
      </c>
      <c r="I281" s="234" t="s">
        <v>19</v>
      </c>
      <c r="J281" s="234" t="s">
        <v>4949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4950</v>
      </c>
      <c r="B282" s="234" t="s">
        <v>4951</v>
      </c>
      <c r="C282" s="234" t="s">
        <v>4952</v>
      </c>
      <c r="D282" s="234" t="s">
        <v>19</v>
      </c>
      <c r="E282" s="234" t="s">
        <v>19</v>
      </c>
      <c r="F282" s="234" t="s">
        <v>19</v>
      </c>
      <c r="G282" s="234" t="s">
        <v>19</v>
      </c>
      <c r="H282" s="234" t="s">
        <v>4953</v>
      </c>
      <c r="I282" s="234" t="s">
        <v>19</v>
      </c>
      <c r="J282" s="234" t="s">
        <v>4954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4955</v>
      </c>
      <c r="B283" s="234" t="s">
        <v>4956</v>
      </c>
      <c r="C283" s="234" t="s">
        <v>4957</v>
      </c>
      <c r="D283" s="234" t="s">
        <v>19</v>
      </c>
      <c r="E283" s="234" t="s">
        <v>19</v>
      </c>
      <c r="F283" s="234" t="s">
        <v>19</v>
      </c>
      <c r="G283" s="234" t="s">
        <v>19</v>
      </c>
      <c r="H283" s="234" t="s">
        <v>4958</v>
      </c>
      <c r="I283" s="234" t="s">
        <v>19</v>
      </c>
      <c r="J283" s="234" t="s">
        <v>4959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4960</v>
      </c>
      <c r="B284" s="234" t="s">
        <v>4961</v>
      </c>
      <c r="C284" s="234" t="s">
        <v>4962</v>
      </c>
      <c r="D284" s="234" t="s">
        <v>4963</v>
      </c>
      <c r="E284" s="234" t="s">
        <v>19</v>
      </c>
      <c r="F284" s="234" t="s">
        <v>19</v>
      </c>
      <c r="G284" s="234" t="s">
        <v>19</v>
      </c>
      <c r="H284" s="234" t="s">
        <v>4964</v>
      </c>
      <c r="I284" s="234" t="s">
        <v>19</v>
      </c>
      <c r="J284" s="234" t="s">
        <v>4965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1143</v>
      </c>
      <c r="B285" s="233" t="s">
        <v>4966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4967</v>
      </c>
      <c r="B286" s="234" t="s">
        <v>4968</v>
      </c>
      <c r="C286" s="234" t="s">
        <v>4969</v>
      </c>
      <c r="D286" s="234" t="s">
        <v>4970</v>
      </c>
      <c r="E286" s="234" t="s">
        <v>19</v>
      </c>
      <c r="F286" s="234" t="s">
        <v>19</v>
      </c>
      <c r="G286" s="234" t="s">
        <v>19</v>
      </c>
      <c r="H286" s="234" t="s">
        <v>4971</v>
      </c>
      <c r="I286" s="234" t="s">
        <v>4972</v>
      </c>
      <c r="J286" s="234" t="s">
        <v>4973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1147</v>
      </c>
      <c r="B287" s="233" t="s">
        <v>4974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4975</v>
      </c>
      <c r="B288" s="234" t="s">
        <v>4976</v>
      </c>
      <c r="C288" s="234" t="s">
        <v>4977</v>
      </c>
      <c r="D288" s="234" t="s">
        <v>4978</v>
      </c>
      <c r="E288" s="234" t="s">
        <v>4979</v>
      </c>
      <c r="F288" s="234" t="s">
        <v>4980</v>
      </c>
      <c r="G288" s="234" t="s">
        <v>4981</v>
      </c>
      <c r="H288" s="234" t="s">
        <v>4982</v>
      </c>
      <c r="I288" s="234" t="s">
        <v>3963</v>
      </c>
      <c r="J288" s="234" t="s">
        <v>4983</v>
      </c>
      <c r="K288" s="237">
        <f>IF(COUNTIF(L288:AY288,"&lt;&gt;")=0,"",SUMPRODUCT(((Recommendations[ImplStatus]="Implemented")+(Recommendations[ImplStatus]="Compensated"))*ISNUMBER(MATCH(Recommendations[Id],L288:AY288,0)))/COUNTIF(L288:AY288,"&lt;&gt;"))</f>
        <v>0</v>
      </c>
      <c r="L288" s="240" t="s">
        <v>13</v>
      </c>
      <c r="M288" s="240" t="s">
        <v>23</v>
      </c>
      <c r="N288" s="240" t="s">
        <v>29</v>
      </c>
      <c r="O288" s="240" t="s">
        <v>33</v>
      </c>
      <c r="P288" s="240" t="s">
        <v>37</v>
      </c>
      <c r="Q288" s="240" t="s">
        <v>41</v>
      </c>
      <c r="R288" s="240" t="s">
        <v>45</v>
      </c>
      <c r="S288" s="240" t="s">
        <v>49</v>
      </c>
      <c r="T288" s="240" t="s">
        <v>84</v>
      </c>
      <c r="U288" s="240" t="s">
        <v>93</v>
      </c>
      <c r="V288" s="240" t="s">
        <v>98</v>
      </c>
      <c r="W288" s="240" t="s">
        <v>107</v>
      </c>
      <c r="X288" s="240" t="s">
        <v>139</v>
      </c>
      <c r="Y288" s="240" t="s">
        <v>194</v>
      </c>
      <c r="Z288" s="240" t="s">
        <v>199</v>
      </c>
      <c r="AA288" s="240" t="s">
        <v>214</v>
      </c>
      <c r="AB288" s="240" t="s">
        <v>236</v>
      </c>
      <c r="AC288" s="240" t="s">
        <v>241</v>
      </c>
      <c r="AD288" s="240" t="s">
        <v>251</v>
      </c>
      <c r="AE288" s="240" t="s">
        <v>266</v>
      </c>
      <c r="AF288" s="240" t="s">
        <v>271</v>
      </c>
      <c r="AG288" s="240" t="s">
        <v>281</v>
      </c>
      <c r="AH288" s="240" t="s">
        <v>286</v>
      </c>
      <c r="AI288" s="240" t="s">
        <v>296</v>
      </c>
      <c r="AJ288" s="240" t="s">
        <v>301</v>
      </c>
      <c r="AK288" s="240" t="s">
        <v>335</v>
      </c>
      <c r="AL288" s="240" t="s">
        <v>345</v>
      </c>
      <c r="AM288" s="240" t="s">
        <v>350</v>
      </c>
      <c r="AN288" s="240" t="s">
        <v>360</v>
      </c>
      <c r="AO288" s="240" t="s">
        <v>365</v>
      </c>
      <c r="AP288" s="240" t="s">
        <v>370</v>
      </c>
      <c r="AQ288" s="240" t="s">
        <v>380</v>
      </c>
      <c r="AR288" s="240" t="s">
        <v>385</v>
      </c>
      <c r="AS288" s="240" t="s">
        <v>389</v>
      </c>
      <c r="AT288" s="240" t="s">
        <v>420</v>
      </c>
      <c r="AU288" s="240" t="s">
        <v>425</v>
      </c>
      <c r="AV288" s="240" t="s">
        <v>429</v>
      </c>
      <c r="AW288" s="240" t="s">
        <v>434</v>
      </c>
      <c r="AX288" s="240" t="s">
        <v>438</v>
      </c>
      <c r="AY288" s="250" t="s">
        <v>447</v>
      </c>
    </row>
    <row r="289" spans="1:51" ht="60" customHeight="1" x14ac:dyDescent="0.35">
      <c r="A289" s="246" t="s">
        <v>4984</v>
      </c>
      <c r="B289" s="234" t="s">
        <v>4985</v>
      </c>
      <c r="C289" s="234" t="s">
        <v>4986</v>
      </c>
      <c r="D289" s="234" t="s">
        <v>19</v>
      </c>
      <c r="E289" s="234" t="s">
        <v>4979</v>
      </c>
      <c r="F289" s="234" t="s">
        <v>19</v>
      </c>
      <c r="G289" s="234" t="s">
        <v>4987</v>
      </c>
      <c r="H289" s="234" t="s">
        <v>4988</v>
      </c>
      <c r="I289" s="234" t="s">
        <v>4989</v>
      </c>
      <c r="J289" s="234" t="s">
        <v>4990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4991</v>
      </c>
      <c r="B290" s="234" t="s">
        <v>4992</v>
      </c>
      <c r="C290" s="234" t="s">
        <v>4993</v>
      </c>
      <c r="D290" s="234" t="s">
        <v>19</v>
      </c>
      <c r="E290" s="234" t="s">
        <v>4994</v>
      </c>
      <c r="F290" s="234" t="s">
        <v>19</v>
      </c>
      <c r="G290" s="234" t="s">
        <v>4995</v>
      </c>
      <c r="H290" s="234" t="s">
        <v>4996</v>
      </c>
      <c r="I290" s="234" t="s">
        <v>4997</v>
      </c>
      <c r="J290" s="234" t="s">
        <v>4998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4999</v>
      </c>
      <c r="B291" s="234" t="s">
        <v>5000</v>
      </c>
      <c r="C291" s="234" t="s">
        <v>5001</v>
      </c>
      <c r="D291" s="234" t="s">
        <v>19</v>
      </c>
      <c r="E291" s="234" t="s">
        <v>19</v>
      </c>
      <c r="F291" s="234" t="s">
        <v>19</v>
      </c>
      <c r="G291" s="234" t="s">
        <v>19</v>
      </c>
      <c r="H291" s="234" t="s">
        <v>5002</v>
      </c>
      <c r="I291" s="234" t="s">
        <v>3963</v>
      </c>
      <c r="J291" s="234" t="s">
        <v>5003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1151</v>
      </c>
      <c r="B292" s="233" t="s">
        <v>5004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5005</v>
      </c>
      <c r="B293" s="234" t="s">
        <v>5006</v>
      </c>
      <c r="C293" s="234" t="s">
        <v>5007</v>
      </c>
      <c r="D293" s="234" t="s">
        <v>5008</v>
      </c>
      <c r="E293" s="234" t="s">
        <v>19</v>
      </c>
      <c r="F293" s="234" t="s">
        <v>19</v>
      </c>
      <c r="G293" s="234" t="s">
        <v>19</v>
      </c>
      <c r="H293" s="234" t="s">
        <v>5009</v>
      </c>
      <c r="I293" s="234" t="s">
        <v>5010</v>
      </c>
      <c r="J293" s="234" t="s">
        <v>5011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5012</v>
      </c>
      <c r="B294" s="234" t="s">
        <v>5013</v>
      </c>
      <c r="C294" s="234" t="s">
        <v>5014</v>
      </c>
      <c r="D294" s="234" t="s">
        <v>5008</v>
      </c>
      <c r="E294" s="234" t="s">
        <v>19</v>
      </c>
      <c r="F294" s="234" t="s">
        <v>5015</v>
      </c>
      <c r="G294" s="234" t="s">
        <v>19</v>
      </c>
      <c r="H294" s="234" t="s">
        <v>5016</v>
      </c>
      <c r="I294" s="234" t="s">
        <v>3933</v>
      </c>
      <c r="J294" s="234" t="s">
        <v>5017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5018</v>
      </c>
      <c r="B295" s="234" t="s">
        <v>5019</v>
      </c>
      <c r="C295" s="234" t="s">
        <v>5020</v>
      </c>
      <c r="D295" s="234" t="s">
        <v>5021</v>
      </c>
      <c r="E295" s="234" t="s">
        <v>19</v>
      </c>
      <c r="F295" s="234" t="s">
        <v>19</v>
      </c>
      <c r="G295" s="234" t="s">
        <v>19</v>
      </c>
      <c r="H295" s="234" t="s">
        <v>5022</v>
      </c>
      <c r="I295" s="234" t="s">
        <v>3933</v>
      </c>
      <c r="J295" s="234" t="s">
        <v>5023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1155</v>
      </c>
      <c r="B296" s="233" t="s">
        <v>5024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5025</v>
      </c>
      <c r="B297" s="234" t="s">
        <v>5026</v>
      </c>
      <c r="C297" s="234" t="s">
        <v>5027</v>
      </c>
      <c r="D297" s="234" t="s">
        <v>5021</v>
      </c>
      <c r="E297" s="234" t="s">
        <v>19</v>
      </c>
      <c r="F297" s="234" t="s">
        <v>5028</v>
      </c>
      <c r="G297" s="234" t="s">
        <v>19</v>
      </c>
      <c r="H297" s="234" t="s">
        <v>5029</v>
      </c>
      <c r="I297" s="234" t="s">
        <v>19</v>
      </c>
      <c r="J297" s="234" t="s">
        <v>5030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5031</v>
      </c>
      <c r="B298" s="234" t="s">
        <v>5032</v>
      </c>
      <c r="C298" s="234" t="s">
        <v>5033</v>
      </c>
      <c r="D298" s="234" t="s">
        <v>5034</v>
      </c>
      <c r="E298" s="234" t="s">
        <v>19</v>
      </c>
      <c r="F298" s="234" t="s">
        <v>19</v>
      </c>
      <c r="G298" s="234" t="s">
        <v>5035</v>
      </c>
      <c r="H298" s="234" t="s">
        <v>5036</v>
      </c>
      <c r="I298" s="234" t="s">
        <v>5036</v>
      </c>
      <c r="J298" s="234" t="s">
        <v>5037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5038</v>
      </c>
      <c r="B299" s="234" t="s">
        <v>5039</v>
      </c>
      <c r="C299" s="234" t="s">
        <v>5040</v>
      </c>
      <c r="D299" s="234" t="s">
        <v>19</v>
      </c>
      <c r="E299" s="234" t="s">
        <v>19</v>
      </c>
      <c r="F299" s="234" t="s">
        <v>19</v>
      </c>
      <c r="G299" s="234" t="s">
        <v>19</v>
      </c>
      <c r="H299" s="234" t="s">
        <v>5041</v>
      </c>
      <c r="I299" s="234" t="s">
        <v>5042</v>
      </c>
      <c r="J299" s="234" t="s">
        <v>5043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5044</v>
      </c>
      <c r="B300" s="234" t="s">
        <v>5045</v>
      </c>
      <c r="C300" s="234" t="s">
        <v>5046</v>
      </c>
      <c r="D300" s="234" t="s">
        <v>19</v>
      </c>
      <c r="E300" s="234" t="s">
        <v>19</v>
      </c>
      <c r="F300" s="234" t="s">
        <v>5047</v>
      </c>
      <c r="G300" s="234" t="s">
        <v>19</v>
      </c>
      <c r="H300" s="234" t="s">
        <v>5048</v>
      </c>
      <c r="I300" s="234" t="s">
        <v>5042</v>
      </c>
      <c r="J300" s="234" t="s">
        <v>5049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1159</v>
      </c>
      <c r="B301" s="233" t="s">
        <v>5050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5051</v>
      </c>
      <c r="B302" s="234" t="s">
        <v>5052</v>
      </c>
      <c r="C302" s="234" t="s">
        <v>5053</v>
      </c>
      <c r="D302" s="234" t="s">
        <v>19</v>
      </c>
      <c r="E302" s="234" t="s">
        <v>19</v>
      </c>
      <c r="F302" s="234" t="s">
        <v>19</v>
      </c>
      <c r="G302" s="234" t="s">
        <v>19</v>
      </c>
      <c r="H302" s="234" t="s">
        <v>5054</v>
      </c>
      <c r="I302" s="234" t="s">
        <v>19</v>
      </c>
      <c r="J302" s="234" t="s">
        <v>5055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5056</v>
      </c>
      <c r="B303" s="234" t="s">
        <v>5057</v>
      </c>
      <c r="C303" s="234" t="s">
        <v>5058</v>
      </c>
      <c r="D303" s="234" t="s">
        <v>5059</v>
      </c>
      <c r="E303" s="234" t="s">
        <v>19</v>
      </c>
      <c r="F303" s="234" t="s">
        <v>19</v>
      </c>
      <c r="G303" s="234" t="s">
        <v>19</v>
      </c>
      <c r="H303" s="234" t="s">
        <v>5060</v>
      </c>
      <c r="I303" s="234" t="s">
        <v>3963</v>
      </c>
      <c r="J303" s="234" t="s">
        <v>5061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5062</v>
      </c>
      <c r="B304" s="234" t="s">
        <v>5063</v>
      </c>
      <c r="C304" s="234" t="s">
        <v>5064</v>
      </c>
      <c r="D304" s="234" t="s">
        <v>5059</v>
      </c>
      <c r="E304" s="234" t="s">
        <v>19</v>
      </c>
      <c r="F304" s="234" t="s">
        <v>5065</v>
      </c>
      <c r="G304" s="234" t="s">
        <v>19</v>
      </c>
      <c r="H304" s="234" t="s">
        <v>5066</v>
      </c>
      <c r="I304" s="234" t="s">
        <v>19</v>
      </c>
      <c r="J304" s="234" t="s">
        <v>5067</v>
      </c>
      <c r="K304" s="237">
        <f>IF(COUNTIF(L304:AY304,"&lt;&gt;")=0,"",SUMPRODUCT(((Recommendations[ImplStatus]="Implemented")+(Recommendations[ImplStatus]="Compensated"))*ISNUMBER(MATCH(Recommendations[Id],L304:AY304,0)))/COUNTIF(L304:AY304,"&lt;&gt;"))</f>
        <v>0</v>
      </c>
      <c r="L304" s="240" t="s">
        <v>209</v>
      </c>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5068</v>
      </c>
      <c r="B305" s="234" t="s">
        <v>5069</v>
      </c>
      <c r="C305" s="234" t="s">
        <v>5070</v>
      </c>
      <c r="D305" s="234" t="s">
        <v>5071</v>
      </c>
      <c r="E305" s="234" t="s">
        <v>19</v>
      </c>
      <c r="F305" s="234" t="s">
        <v>19</v>
      </c>
      <c r="G305" s="234" t="s">
        <v>19</v>
      </c>
      <c r="H305" s="234" t="s">
        <v>5072</v>
      </c>
      <c r="I305" s="234" t="s">
        <v>5073</v>
      </c>
      <c r="J305" s="234" t="s">
        <v>5074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5075</v>
      </c>
      <c r="B306" s="234" t="s">
        <v>5076</v>
      </c>
      <c r="C306" s="234" t="s">
        <v>5077</v>
      </c>
      <c r="D306" s="234" t="s">
        <v>5078</v>
      </c>
      <c r="E306" s="234" t="s">
        <v>19</v>
      </c>
      <c r="F306" s="234" t="s">
        <v>19</v>
      </c>
      <c r="G306" s="234" t="s">
        <v>19</v>
      </c>
      <c r="H306" s="234" t="s">
        <v>5079</v>
      </c>
      <c r="I306" s="234" t="s">
        <v>3963</v>
      </c>
      <c r="J306" s="234" t="s">
        <v>5080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1163</v>
      </c>
      <c r="B307" s="233" t="s">
        <v>5081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5082</v>
      </c>
      <c r="B308" s="234" t="s">
        <v>5083</v>
      </c>
      <c r="C308" s="234" t="s">
        <v>5084</v>
      </c>
      <c r="D308" s="234" t="s">
        <v>5078</v>
      </c>
      <c r="E308" s="234" t="s">
        <v>19</v>
      </c>
      <c r="F308" s="234" t="s">
        <v>5085</v>
      </c>
      <c r="G308" s="234" t="s">
        <v>19</v>
      </c>
      <c r="H308" s="234" t="s">
        <v>5086</v>
      </c>
      <c r="I308" s="234" t="s">
        <v>5087</v>
      </c>
      <c r="J308" s="234" t="s">
        <v>5088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1167</v>
      </c>
      <c r="B309" s="233" t="s">
        <v>5089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5090</v>
      </c>
      <c r="B310" s="234" t="s">
        <v>5091</v>
      </c>
      <c r="C310" s="234" t="s">
        <v>5092</v>
      </c>
      <c r="D310" s="234" t="s">
        <v>19</v>
      </c>
      <c r="E310" s="234" t="s">
        <v>19</v>
      </c>
      <c r="F310" s="234" t="s">
        <v>5093</v>
      </c>
      <c r="G310" s="234" t="s">
        <v>19</v>
      </c>
      <c r="H310" s="234" t="s">
        <v>5094</v>
      </c>
      <c r="I310" s="234" t="s">
        <v>5095</v>
      </c>
      <c r="J310" s="234" t="s">
        <v>5096</v>
      </c>
      <c r="K310" s="237">
        <f>IF(COUNTIF(L310:AY310,"&lt;&gt;")=0,"",SUMPRODUCT(((Recommendations[ImplStatus]="Implemented")+(Recommendations[ImplStatus]="Compensated"))*ISNUMBER(MATCH(Recommendations[Id],L310:AY310,0)))/COUNTIF(L310:AY310,"&lt;&gt;"))</f>
        <v>0</v>
      </c>
      <c r="L310" s="240" t="s">
        <v>102</v>
      </c>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5097</v>
      </c>
      <c r="B311" s="234" t="s">
        <v>5098</v>
      </c>
      <c r="C311" s="234" t="s">
        <v>5099</v>
      </c>
      <c r="D311" s="234" t="s">
        <v>5100</v>
      </c>
      <c r="E311" s="234" t="s">
        <v>19</v>
      </c>
      <c r="F311" s="234" t="s">
        <v>19</v>
      </c>
      <c r="G311" s="234" t="s">
        <v>5101</v>
      </c>
      <c r="H311" s="234" t="s">
        <v>5102</v>
      </c>
      <c r="I311" s="234" t="s">
        <v>19</v>
      </c>
      <c r="J311" s="234" t="s">
        <v>5103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5104</v>
      </c>
      <c r="B312" s="234" t="s">
        <v>5105</v>
      </c>
      <c r="C312" s="234" t="s">
        <v>5106</v>
      </c>
      <c r="D312" s="234" t="s">
        <v>5107</v>
      </c>
      <c r="E312" s="234" t="s">
        <v>19</v>
      </c>
      <c r="F312" s="234" t="s">
        <v>19</v>
      </c>
      <c r="G312" s="234" t="s">
        <v>19</v>
      </c>
      <c r="H312" s="234" t="s">
        <v>5108</v>
      </c>
      <c r="I312" s="234" t="s">
        <v>19</v>
      </c>
      <c r="J312" s="234" t="s">
        <v>5109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5110</v>
      </c>
      <c r="B313" s="234" t="s">
        <v>5111</v>
      </c>
      <c r="C313" s="234" t="s">
        <v>5112</v>
      </c>
      <c r="D313" s="234" t="s">
        <v>5113</v>
      </c>
      <c r="E313" s="234" t="s">
        <v>19</v>
      </c>
      <c r="F313" s="234" t="s">
        <v>19</v>
      </c>
      <c r="G313" s="234" t="s">
        <v>5114</v>
      </c>
      <c r="H313" s="234" t="s">
        <v>5115</v>
      </c>
      <c r="I313" s="234" t="s">
        <v>5116</v>
      </c>
      <c r="J313" s="234" t="s">
        <v>5117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5118</v>
      </c>
      <c r="B314" s="234" t="s">
        <v>5119</v>
      </c>
      <c r="C314" s="234" t="s">
        <v>5120</v>
      </c>
      <c r="D314" s="234" t="s">
        <v>5121</v>
      </c>
      <c r="E314" s="234" t="s">
        <v>19</v>
      </c>
      <c r="F314" s="234" t="s">
        <v>19</v>
      </c>
      <c r="G314" s="234" t="s">
        <v>5122</v>
      </c>
      <c r="H314" s="234" t="s">
        <v>5123</v>
      </c>
      <c r="I314" s="234" t="s">
        <v>5124</v>
      </c>
      <c r="J314" s="234" t="s">
        <v>5125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5126</v>
      </c>
      <c r="B315" s="233" t="s">
        <v>5127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5128</v>
      </c>
      <c r="B316" s="234" t="s">
        <v>5129</v>
      </c>
      <c r="C316" s="234" t="s">
        <v>5130</v>
      </c>
      <c r="D316" s="234" t="s">
        <v>19</v>
      </c>
      <c r="E316" s="234" t="s">
        <v>19</v>
      </c>
      <c r="F316" s="234" t="s">
        <v>19</v>
      </c>
      <c r="G316" s="234" t="s">
        <v>19</v>
      </c>
      <c r="H316" s="234" t="s">
        <v>5131</v>
      </c>
      <c r="I316" s="234" t="s">
        <v>5132</v>
      </c>
      <c r="J316" s="234" t="s">
        <v>5133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5134</v>
      </c>
      <c r="B317" s="234" t="s">
        <v>5135</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5136</v>
      </c>
      <c r="B318" s="233" t="s">
        <v>5137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5138</v>
      </c>
      <c r="B319" s="234" t="s">
        <v>5139</v>
      </c>
      <c r="C319" s="234" t="s">
        <v>5140</v>
      </c>
      <c r="D319" s="234" t="s">
        <v>5141</v>
      </c>
      <c r="E319" s="234" t="s">
        <v>19</v>
      </c>
      <c r="F319" s="234" t="s">
        <v>5142</v>
      </c>
      <c r="G319" s="234" t="s">
        <v>5143</v>
      </c>
      <c r="H319" s="234" t="s">
        <v>5144</v>
      </c>
      <c r="I319" s="234" t="s">
        <v>19</v>
      </c>
      <c r="J319" s="234" t="s">
        <v>5145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5146</v>
      </c>
      <c r="B320" s="234" t="s">
        <v>5147</v>
      </c>
      <c r="C320" s="234" t="s">
        <v>5148</v>
      </c>
      <c r="D320" s="234" t="s">
        <v>5149</v>
      </c>
      <c r="E320" s="234" t="s">
        <v>19</v>
      </c>
      <c r="F320" s="234" t="s">
        <v>19</v>
      </c>
      <c r="G320" s="234" t="s">
        <v>19</v>
      </c>
      <c r="H320" s="234" t="s">
        <v>5150</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5151</v>
      </c>
      <c r="B321" s="234" t="s">
        <v>5152</v>
      </c>
      <c r="C321" s="234" t="s">
        <v>5153</v>
      </c>
      <c r="D321" s="234" t="s">
        <v>5154</v>
      </c>
      <c r="E321" s="234" t="s">
        <v>19</v>
      </c>
      <c r="F321" s="234" t="s">
        <v>19</v>
      </c>
      <c r="G321" s="234" t="s">
        <v>19</v>
      </c>
      <c r="H321" s="234" t="s">
        <v>5155</v>
      </c>
      <c r="I321" s="234" t="s">
        <v>19</v>
      </c>
      <c r="J321" s="234" t="s">
        <v>5156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5157</v>
      </c>
      <c r="B322" s="234" t="s">
        <v>5158</v>
      </c>
      <c r="C322" s="234" t="s">
        <v>5159</v>
      </c>
      <c r="D322" s="234" t="s">
        <v>5160</v>
      </c>
      <c r="E322" s="234" t="s">
        <v>19</v>
      </c>
      <c r="F322" s="234" t="s">
        <v>19</v>
      </c>
      <c r="G322" s="234" t="s">
        <v>19</v>
      </c>
      <c r="H322" s="234" t="s">
        <v>5161</v>
      </c>
      <c r="I322" s="234" t="s">
        <v>19</v>
      </c>
      <c r="J322" s="234" t="s">
        <v>5162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5163</v>
      </c>
      <c r="B323" s="234" t="s">
        <v>5164</v>
      </c>
      <c r="C323" s="234" t="s">
        <v>5165</v>
      </c>
      <c r="D323" s="234" t="s">
        <v>19</v>
      </c>
      <c r="E323" s="234" t="s">
        <v>19</v>
      </c>
      <c r="F323" s="234" t="s">
        <v>19</v>
      </c>
      <c r="G323" s="234" t="s">
        <v>19</v>
      </c>
      <c r="H323" s="234" t="s">
        <v>5166</v>
      </c>
      <c r="I323" s="234" t="s">
        <v>3963</v>
      </c>
      <c r="J323" s="234" t="s">
        <v>5167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5168</v>
      </c>
      <c r="B324" s="234" t="s">
        <v>5169</v>
      </c>
      <c r="C324" s="234" t="s">
        <v>5170</v>
      </c>
      <c r="D324" s="234" t="s">
        <v>19</v>
      </c>
      <c r="E324" s="234" t="s">
        <v>19</v>
      </c>
      <c r="F324" s="234" t="s">
        <v>19</v>
      </c>
      <c r="G324" s="234" t="s">
        <v>19</v>
      </c>
      <c r="H324" s="234" t="s">
        <v>5171</v>
      </c>
      <c r="I324" s="234" t="s">
        <v>5172</v>
      </c>
      <c r="J324" s="234" t="s">
        <v>5173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5174</v>
      </c>
      <c r="B325" s="234" t="s">
        <v>5175</v>
      </c>
      <c r="C325" s="234" t="s">
        <v>5176</v>
      </c>
      <c r="D325" s="234" t="s">
        <v>5177</v>
      </c>
      <c r="E325" s="234" t="s">
        <v>19</v>
      </c>
      <c r="F325" s="234" t="s">
        <v>19</v>
      </c>
      <c r="G325" s="234" t="s">
        <v>19</v>
      </c>
      <c r="H325" s="234" t="s">
        <v>5178</v>
      </c>
      <c r="I325" s="234" t="s">
        <v>19</v>
      </c>
      <c r="J325" s="234" t="s">
        <v>5179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5180</v>
      </c>
      <c r="B326" s="241" t="s">
        <v>5181</v>
      </c>
      <c r="C326" s="241" t="s">
        <v>5182</v>
      </c>
      <c r="D326" s="241" t="s">
        <v>5183</v>
      </c>
      <c r="E326" s="241" t="s">
        <v>19</v>
      </c>
      <c r="F326" s="241" t="s">
        <v>19</v>
      </c>
      <c r="G326" s="241" t="s">
        <v>19</v>
      </c>
      <c r="H326" s="241" t="s">
        <v>5184</v>
      </c>
      <c r="I326" s="241" t="s">
        <v>3963</v>
      </c>
      <c r="J326" s="241" t="s">
        <v>5185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457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IFERROR(INDEX('Recommendations'!$G$2:$G$93, MATCH(L2,'Recommendations'!$A$2:$A$93,0))="Implemented", FALSE))</xm:f>
            <x14:dxf>
              <font>
                <color rgb="FF000000"/>
              </font>
              <fill>
                <patternFill>
                  <bgColor rgb="FF3C7D22"/>
                </patternFill>
              </fill>
            </x14:dxf>
          </x14:cfRule>
          <x14:cfRule type="expression" priority="2" id="{00000000-000E-0000-0A00-000002000000}">
            <xm:f>AND(L2&lt;&gt;"", IFERROR(INDEX('Recommendations'!$G$2:$G$93, MATCH(L2,'Recommendations'!$A$2:$A$93,0))="Compensated", FALSE))</xm:f>
            <x14:dxf>
              <font>
                <color rgb="FF000000"/>
              </font>
              <fill>
                <patternFill>
                  <bgColor rgb="FFC6E0B4"/>
                </patternFill>
              </fill>
            </x14:dxf>
          </x14:cfRule>
          <x14:cfRule type="expression" priority="3" id="{00000000-000E-0000-0A00-000003000000}">
            <xm:f>AND(L2&lt;&gt;"", IFERROR(INDEX('Recommendations'!$G$2:$G$93, MATCH(L2,'Recommendations'!$A$2:$A$93,0))="Testing", FALSE))</xm:f>
            <x14:dxf>
              <font>
                <color rgb="FF000000"/>
              </font>
              <fill>
                <patternFill>
                  <bgColor rgb="FFFFC000"/>
                </patternFill>
              </fill>
            </x14:dxf>
          </x14:cfRule>
          <x14:cfRule type="expression" priority="4" id="{00000000-000E-0000-0A00-000004000000}">
            <xm:f>AND(L2&lt;&gt;"", IFERROR(INDEX('Recommendations'!$G$2:$G$93, MATCH(L2,'Recommendations'!$A$2:$A$93,0))="Failed", FALSE))</xm:f>
            <x14:dxf>
              <font>
                <color rgb="FF000000"/>
              </font>
              <fill>
                <patternFill>
                  <bgColor rgb="FFD82891"/>
                </patternFill>
              </fill>
            </x14:dxf>
          </x14:cfRule>
          <x14:cfRule type="expression" priority="5" id="{00000000-000E-0000-0A00-000005000000}">
            <xm:f>AND(L2&lt;&gt;"", IFERROR(INDEX('Recommendations'!$G$2:$G$93, MATCH(L2,'Recommendations'!$A$2:$A$93,0))="Risk Accepted", FALSE))</xm:f>
            <x14:dxf>
              <font>
                <color rgb="FF000000"/>
              </font>
              <fill>
                <patternFill>
                  <bgColor rgb="FFD9D9D9"/>
                </patternFill>
              </fill>
            </x14:dxf>
          </x14:cfRule>
          <x14:cfRule type="expression" priority="6" id="{00000000-000E-0000-0A00-000006000000}">
            <xm:f>AND(L2&lt;&gt;"", IFERROR(INDEX('Recommendations'!$G$2:$G$93, MATCH(L2,'Recommendations'!$A$2:$A$93,0))="N/A",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2334</v>
      </c>
      <c r="B1" s="286" t="s">
        <v>3219</v>
      </c>
      <c r="C1" s="286" t="s">
        <v>0</v>
      </c>
      <c r="D1" s="286" t="s">
        <v>697</v>
      </c>
      <c r="E1" s="286" t="s">
        <v>5186</v>
      </c>
      <c r="F1" s="286" t="s">
        <v>5187</v>
      </c>
      <c r="G1" s="286" t="s">
        <v>702</v>
      </c>
      <c r="H1" s="286" t="s">
        <v>703</v>
      </c>
      <c r="I1" s="286" t="s">
        <v>704</v>
      </c>
      <c r="J1" s="286" t="s">
        <v>705</v>
      </c>
      <c r="K1" s="286" t="s">
        <v>706</v>
      </c>
      <c r="L1" s="286" t="s">
        <v>707</v>
      </c>
      <c r="M1" s="286" t="s">
        <v>708</v>
      </c>
      <c r="N1" s="286" t="s">
        <v>709</v>
      </c>
      <c r="O1" s="286" t="s">
        <v>710</v>
      </c>
      <c r="P1" s="286" t="s">
        <v>711</v>
      </c>
      <c r="Q1" s="286" t="s">
        <v>712</v>
      </c>
      <c r="R1" s="286" t="s">
        <v>713</v>
      </c>
      <c r="S1" s="286" t="s">
        <v>714</v>
      </c>
      <c r="T1" s="286" t="s">
        <v>715</v>
      </c>
      <c r="U1" s="286" t="s">
        <v>716</v>
      </c>
      <c r="V1" s="286" t="s">
        <v>717</v>
      </c>
      <c r="W1" s="286" t="s">
        <v>718</v>
      </c>
      <c r="X1" s="286" t="s">
        <v>719</v>
      </c>
      <c r="Y1" s="286" t="s">
        <v>720</v>
      </c>
      <c r="Z1" s="286" t="s">
        <v>721</v>
      </c>
      <c r="AA1" s="286" t="s">
        <v>722</v>
      </c>
      <c r="AB1" s="286" t="s">
        <v>723</v>
      </c>
      <c r="AC1" s="286" t="s">
        <v>724</v>
      </c>
      <c r="AD1" s="286" t="s">
        <v>725</v>
      </c>
      <c r="AE1" s="286" t="s">
        <v>726</v>
      </c>
      <c r="AF1" s="286" t="s">
        <v>727</v>
      </c>
      <c r="AG1" s="286" t="s">
        <v>728</v>
      </c>
      <c r="AH1" s="286" t="s">
        <v>729</v>
      </c>
      <c r="AI1" s="286" t="s">
        <v>730</v>
      </c>
      <c r="AJ1" s="286" t="s">
        <v>731</v>
      </c>
      <c r="AK1" s="286" t="s">
        <v>732</v>
      </c>
      <c r="AL1" s="286" t="s">
        <v>733</v>
      </c>
      <c r="AM1" s="286" t="s">
        <v>734</v>
      </c>
      <c r="AN1" s="286" t="s">
        <v>735</v>
      </c>
      <c r="AO1" s="286" t="s">
        <v>736</v>
      </c>
      <c r="AP1" s="286" t="s">
        <v>737</v>
      </c>
      <c r="AQ1" s="286" t="s">
        <v>738</v>
      </c>
      <c r="AR1" s="286" t="s">
        <v>739</v>
      </c>
      <c r="AS1" s="286" t="s">
        <v>740</v>
      </c>
      <c r="AT1" s="286" t="s">
        <v>741</v>
      </c>
      <c r="AU1" s="287" t="s">
        <v>742</v>
      </c>
    </row>
    <row r="2" spans="1:47" ht="60" customHeight="1" outlineLevel="1" x14ac:dyDescent="0.35">
      <c r="A2" s="277" t="s">
        <v>5188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5188</v>
      </c>
      <c r="B3" s="256" t="s">
        <v>5189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5188</v>
      </c>
      <c r="B4" s="257" t="s">
        <v>5189</v>
      </c>
      <c r="C4" s="258" t="s">
        <v>5190</v>
      </c>
      <c r="D4" s="261" t="s">
        <v>5191</v>
      </c>
      <c r="E4" s="262" t="s">
        <v>5192</v>
      </c>
      <c r="F4" s="265" t="s">
        <v>5193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5188</v>
      </c>
      <c r="B5" s="257" t="s">
        <v>5189</v>
      </c>
      <c r="C5" s="258" t="s">
        <v>5194</v>
      </c>
      <c r="D5" s="261" t="s">
        <v>5195</v>
      </c>
      <c r="E5" s="262" t="s">
        <v>5192</v>
      </c>
      <c r="F5" s="265" t="s">
        <v>5193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5188</v>
      </c>
      <c r="B6" s="257" t="s">
        <v>5189</v>
      </c>
      <c r="C6" s="258" t="s">
        <v>5196</v>
      </c>
      <c r="D6" s="261" t="s">
        <v>5197</v>
      </c>
      <c r="E6" s="262" t="s">
        <v>5192</v>
      </c>
      <c r="F6" s="265" t="s">
        <v>5193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5188</v>
      </c>
      <c r="B7" s="257" t="s">
        <v>5189</v>
      </c>
      <c r="C7" s="258" t="s">
        <v>5198</v>
      </c>
      <c r="D7" s="261" t="s">
        <v>5199</v>
      </c>
      <c r="E7" s="262" t="s">
        <v>5192</v>
      </c>
      <c r="F7" s="265" t="s">
        <v>5193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5188</v>
      </c>
      <c r="B8" s="257" t="s">
        <v>5189</v>
      </c>
      <c r="C8" s="258" t="s">
        <v>5200</v>
      </c>
      <c r="D8" s="261" t="s">
        <v>5201</v>
      </c>
      <c r="E8" s="262" t="s">
        <v>5192</v>
      </c>
      <c r="F8" s="265" t="s">
        <v>5193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5188</v>
      </c>
      <c r="B9" s="257" t="s">
        <v>5189</v>
      </c>
      <c r="C9" s="258" t="s">
        <v>5202</v>
      </c>
      <c r="D9" s="261" t="s">
        <v>5203</v>
      </c>
      <c r="E9" s="262" t="s">
        <v>5192</v>
      </c>
      <c r="F9" s="265" t="s">
        <v>5193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5188</v>
      </c>
      <c r="B10" s="257" t="s">
        <v>5189</v>
      </c>
      <c r="C10" s="258" t="s">
        <v>5204</v>
      </c>
      <c r="D10" s="261" t="s">
        <v>5205</v>
      </c>
      <c r="E10" s="262" t="s">
        <v>5192</v>
      </c>
      <c r="F10" s="265" t="s">
        <v>5193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5188</v>
      </c>
      <c r="B11" s="257" t="s">
        <v>5189</v>
      </c>
      <c r="C11" s="258" t="s">
        <v>5206</v>
      </c>
      <c r="D11" s="261" t="s">
        <v>5207</v>
      </c>
      <c r="E11" s="262" t="s">
        <v>5192</v>
      </c>
      <c r="F11" s="265" t="s">
        <v>5193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5188</v>
      </c>
      <c r="B12" s="257" t="s">
        <v>5189</v>
      </c>
      <c r="C12" s="258" t="s">
        <v>5208</v>
      </c>
      <c r="D12" s="261" t="s">
        <v>5209</v>
      </c>
      <c r="E12" s="262" t="s">
        <v>5192</v>
      </c>
      <c r="F12" s="265" t="s">
        <v>5193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5188</v>
      </c>
      <c r="B13" s="257" t="s">
        <v>5189</v>
      </c>
      <c r="C13" s="258" t="s">
        <v>5210</v>
      </c>
      <c r="D13" s="261" t="s">
        <v>5211</v>
      </c>
      <c r="E13" s="262" t="s">
        <v>5192</v>
      </c>
      <c r="F13" s="265" t="s">
        <v>5193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5188</v>
      </c>
      <c r="B14" s="257" t="s">
        <v>5189</v>
      </c>
      <c r="C14" s="258" t="s">
        <v>5212</v>
      </c>
      <c r="D14" s="261" t="s">
        <v>5213</v>
      </c>
      <c r="E14" s="262" t="s">
        <v>5192</v>
      </c>
      <c r="F14" s="265" t="s">
        <v>5193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5188</v>
      </c>
      <c r="B15" s="257" t="s">
        <v>5189</v>
      </c>
      <c r="C15" s="258" t="s">
        <v>5214</v>
      </c>
      <c r="D15" s="261" t="s">
        <v>5215</v>
      </c>
      <c r="E15" s="262" t="s">
        <v>5192</v>
      </c>
      <c r="F15" s="265" t="s">
        <v>5193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5188</v>
      </c>
      <c r="B16" s="257" t="s">
        <v>5189</v>
      </c>
      <c r="C16" s="258" t="s">
        <v>5216</v>
      </c>
      <c r="D16" s="261" t="s">
        <v>5217</v>
      </c>
      <c r="E16" s="262" t="s">
        <v>5192</v>
      </c>
      <c r="F16" s="265" t="s">
        <v>5193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5188</v>
      </c>
      <c r="B17" s="256" t="s">
        <v>5218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5188</v>
      </c>
      <c r="B18" s="257" t="s">
        <v>5218</v>
      </c>
      <c r="C18" s="258" t="s">
        <v>5219</v>
      </c>
      <c r="D18" s="261" t="s">
        <v>5220</v>
      </c>
      <c r="E18" s="262" t="s">
        <v>5221</v>
      </c>
      <c r="F18" s="265" t="s">
        <v>5222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5188</v>
      </c>
      <c r="B19" s="257" t="s">
        <v>5218</v>
      </c>
      <c r="C19" s="258" t="s">
        <v>5223</v>
      </c>
      <c r="D19" s="261" t="s">
        <v>5224</v>
      </c>
      <c r="E19" s="262" t="s">
        <v>5221</v>
      </c>
      <c r="F19" s="265" t="s">
        <v>5222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5188</v>
      </c>
      <c r="B20" s="257" t="s">
        <v>5218</v>
      </c>
      <c r="C20" s="258" t="s">
        <v>5225</v>
      </c>
      <c r="D20" s="261" t="s">
        <v>5226</v>
      </c>
      <c r="E20" s="262" t="s">
        <v>5221</v>
      </c>
      <c r="F20" s="265" t="s">
        <v>5222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5188</v>
      </c>
      <c r="B21" s="257" t="s">
        <v>5218</v>
      </c>
      <c r="C21" s="258" t="s">
        <v>5227</v>
      </c>
      <c r="D21" s="261" t="s">
        <v>5228</v>
      </c>
      <c r="E21" s="262" t="s">
        <v>5221</v>
      </c>
      <c r="F21" s="265" t="s">
        <v>5222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5188</v>
      </c>
      <c r="B22" s="257" t="s">
        <v>5218</v>
      </c>
      <c r="C22" s="258" t="s">
        <v>5229</v>
      </c>
      <c r="D22" s="261" t="s">
        <v>5230</v>
      </c>
      <c r="E22" s="262" t="s">
        <v>5221</v>
      </c>
      <c r="F22" s="265" t="s">
        <v>5222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5188</v>
      </c>
      <c r="B23" s="257" t="s">
        <v>5218</v>
      </c>
      <c r="C23" s="258" t="s">
        <v>5231</v>
      </c>
      <c r="D23" s="261" t="s">
        <v>5232</v>
      </c>
      <c r="E23" s="262" t="s">
        <v>5192</v>
      </c>
      <c r="F23" s="265" t="s">
        <v>5193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5188</v>
      </c>
      <c r="B24" s="257" t="s">
        <v>5218</v>
      </c>
      <c r="C24" s="258" t="s">
        <v>5233</v>
      </c>
      <c r="D24" s="261" t="s">
        <v>5234</v>
      </c>
      <c r="E24" s="262" t="s">
        <v>5192</v>
      </c>
      <c r="F24" s="265" t="s">
        <v>5193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5188</v>
      </c>
      <c r="B25" s="257" t="s">
        <v>5218</v>
      </c>
      <c r="C25" s="258" t="s">
        <v>5235</v>
      </c>
      <c r="D25" s="261" t="s">
        <v>5236</v>
      </c>
      <c r="E25" s="262" t="s">
        <v>5192</v>
      </c>
      <c r="F25" s="265" t="s">
        <v>5237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5188</v>
      </c>
      <c r="B26" s="257" t="s">
        <v>5218</v>
      </c>
      <c r="C26" s="258" t="s">
        <v>5238</v>
      </c>
      <c r="D26" s="261" t="s">
        <v>5239</v>
      </c>
      <c r="E26" s="262" t="s">
        <v>5192</v>
      </c>
      <c r="F26" s="265" t="s">
        <v>5237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5188</v>
      </c>
      <c r="B27" s="257" t="s">
        <v>5218</v>
      </c>
      <c r="C27" s="258" t="s">
        <v>5240</v>
      </c>
      <c r="D27" s="261" t="s">
        <v>5241</v>
      </c>
      <c r="E27" s="262" t="s">
        <v>5192</v>
      </c>
      <c r="F27" s="265" t="s">
        <v>5237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5188</v>
      </c>
      <c r="B28" s="257" t="s">
        <v>5218</v>
      </c>
      <c r="C28" s="258" t="s">
        <v>5242</v>
      </c>
      <c r="D28" s="261" t="s">
        <v>5243</v>
      </c>
      <c r="E28" s="262" t="s">
        <v>5192</v>
      </c>
      <c r="F28" s="265" t="s">
        <v>5237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5188</v>
      </c>
      <c r="B29" s="257" t="s">
        <v>5218</v>
      </c>
      <c r="C29" s="258" t="s">
        <v>5244</v>
      </c>
      <c r="D29" s="261" t="s">
        <v>5245</v>
      </c>
      <c r="E29" s="262" t="s">
        <v>5192</v>
      </c>
      <c r="F29" s="265" t="s">
        <v>5237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5188</v>
      </c>
      <c r="B30" s="257" t="s">
        <v>5218</v>
      </c>
      <c r="C30" s="258" t="s">
        <v>5246</v>
      </c>
      <c r="D30" s="261" t="s">
        <v>5247</v>
      </c>
      <c r="E30" s="262" t="s">
        <v>5192</v>
      </c>
      <c r="F30" s="265" t="s">
        <v>5237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5188</v>
      </c>
      <c r="B31" s="257" t="s">
        <v>5218</v>
      </c>
      <c r="C31" s="258" t="s">
        <v>5248</v>
      </c>
      <c r="D31" s="261" t="s">
        <v>5249</v>
      </c>
      <c r="E31" s="262" t="s">
        <v>5192</v>
      </c>
      <c r="F31" s="265" t="s">
        <v>5237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5188</v>
      </c>
      <c r="B32" s="257" t="s">
        <v>5218</v>
      </c>
      <c r="C32" s="258" t="s">
        <v>5250</v>
      </c>
      <c r="D32" s="261" t="s">
        <v>5251</v>
      </c>
      <c r="E32" s="262" t="s">
        <v>5192</v>
      </c>
      <c r="F32" s="265" t="s">
        <v>5237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5188</v>
      </c>
      <c r="B33" s="257" t="s">
        <v>5218</v>
      </c>
      <c r="C33" s="258" t="s">
        <v>5252</v>
      </c>
      <c r="D33" s="261" t="s">
        <v>5253</v>
      </c>
      <c r="E33" s="262" t="s">
        <v>5221</v>
      </c>
      <c r="F33" s="265" t="s">
        <v>5222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5188</v>
      </c>
      <c r="B34" s="257" t="s">
        <v>5218</v>
      </c>
      <c r="C34" s="258" t="s">
        <v>5254</v>
      </c>
      <c r="D34" s="261" t="s">
        <v>5255</v>
      </c>
      <c r="E34" s="262" t="s">
        <v>5192</v>
      </c>
      <c r="F34" s="265" t="s">
        <v>5237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5188</v>
      </c>
      <c r="B35" s="256" t="s">
        <v>5256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5188</v>
      </c>
      <c r="B36" s="257" t="s">
        <v>5256</v>
      </c>
      <c r="C36" s="258" t="s">
        <v>5257</v>
      </c>
      <c r="D36" s="261" t="s">
        <v>5258</v>
      </c>
      <c r="E36" s="262" t="s">
        <v>5192</v>
      </c>
      <c r="F36" s="265" t="s">
        <v>5237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5188</v>
      </c>
      <c r="B37" s="257" t="s">
        <v>5256</v>
      </c>
      <c r="C37" s="258" t="s">
        <v>5259</v>
      </c>
      <c r="D37" s="261" t="s">
        <v>5260</v>
      </c>
      <c r="E37" s="262" t="s">
        <v>5192</v>
      </c>
      <c r="F37" s="265" t="s">
        <v>5261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5188</v>
      </c>
      <c r="B38" s="257" t="s">
        <v>5256</v>
      </c>
      <c r="C38" s="258" t="s">
        <v>5262</v>
      </c>
      <c r="D38" s="261" t="s">
        <v>5263</v>
      </c>
      <c r="E38" s="262" t="s">
        <v>5192</v>
      </c>
      <c r="F38" s="265" t="s">
        <v>5261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5188</v>
      </c>
      <c r="B39" s="257" t="s">
        <v>5256</v>
      </c>
      <c r="C39" s="258" t="s">
        <v>5264</v>
      </c>
      <c r="D39" s="261" t="s">
        <v>5265</v>
      </c>
      <c r="E39" s="262" t="s">
        <v>5192</v>
      </c>
      <c r="F39" s="265" t="s">
        <v>5261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5188</v>
      </c>
      <c r="B40" s="257" t="s">
        <v>5256</v>
      </c>
      <c r="C40" s="258" t="s">
        <v>5266</v>
      </c>
      <c r="D40" s="261" t="s">
        <v>5267</v>
      </c>
      <c r="E40" s="262" t="s">
        <v>5192</v>
      </c>
      <c r="F40" s="265" t="s">
        <v>5261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5188</v>
      </c>
      <c r="B41" s="257" t="s">
        <v>5256</v>
      </c>
      <c r="C41" s="258" t="s">
        <v>5268</v>
      </c>
      <c r="D41" s="261" t="s">
        <v>5269</v>
      </c>
      <c r="E41" s="262" t="s">
        <v>5192</v>
      </c>
      <c r="F41" s="265" t="s">
        <v>5261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5188</v>
      </c>
      <c r="B42" s="257" t="s">
        <v>5256</v>
      </c>
      <c r="C42" s="258" t="s">
        <v>5270</v>
      </c>
      <c r="D42" s="261" t="s">
        <v>5271</v>
      </c>
      <c r="E42" s="262" t="s">
        <v>5192</v>
      </c>
      <c r="F42" s="265" t="s">
        <v>5261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5188</v>
      </c>
      <c r="B43" s="257" t="s">
        <v>5256</v>
      </c>
      <c r="C43" s="258" t="s">
        <v>5272</v>
      </c>
      <c r="D43" s="261" t="s">
        <v>5273</v>
      </c>
      <c r="E43" s="262" t="s">
        <v>5192</v>
      </c>
      <c r="F43" s="265" t="s">
        <v>5261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5188</v>
      </c>
      <c r="B44" s="257" t="s">
        <v>5256</v>
      </c>
      <c r="C44" s="258" t="s">
        <v>5274</v>
      </c>
      <c r="D44" s="261" t="s">
        <v>5275</v>
      </c>
      <c r="E44" s="262" t="s">
        <v>5192</v>
      </c>
      <c r="F44" s="265" t="s">
        <v>5261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5188</v>
      </c>
      <c r="B45" s="257" t="s">
        <v>5256</v>
      </c>
      <c r="C45" s="258" t="s">
        <v>5276</v>
      </c>
      <c r="D45" s="261" t="s">
        <v>5277</v>
      </c>
      <c r="E45" s="262" t="s">
        <v>5192</v>
      </c>
      <c r="F45" s="265" t="s">
        <v>5261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5188</v>
      </c>
      <c r="B46" s="257" t="s">
        <v>5256</v>
      </c>
      <c r="C46" s="258" t="s">
        <v>5278</v>
      </c>
      <c r="D46" s="261" t="s">
        <v>5279</v>
      </c>
      <c r="E46" s="262" t="s">
        <v>5192</v>
      </c>
      <c r="F46" s="265" t="s">
        <v>5261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5188</v>
      </c>
      <c r="B47" s="257" t="s">
        <v>5256</v>
      </c>
      <c r="C47" s="258" t="s">
        <v>5280</v>
      </c>
      <c r="D47" s="261" t="s">
        <v>5281</v>
      </c>
      <c r="E47" s="262" t="s">
        <v>5192</v>
      </c>
      <c r="F47" s="265" t="s">
        <v>5261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5188</v>
      </c>
      <c r="B48" s="257" t="s">
        <v>5256</v>
      </c>
      <c r="C48" s="258" t="s">
        <v>5282</v>
      </c>
      <c r="D48" s="261" t="s">
        <v>5283</v>
      </c>
      <c r="E48" s="262" t="s">
        <v>5192</v>
      </c>
      <c r="F48" s="265" t="s">
        <v>5261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5188</v>
      </c>
      <c r="B49" s="257" t="s">
        <v>5256</v>
      </c>
      <c r="C49" s="258" t="s">
        <v>5284</v>
      </c>
      <c r="D49" s="261" t="s">
        <v>5285</v>
      </c>
      <c r="E49" s="262" t="s">
        <v>5192</v>
      </c>
      <c r="F49" s="265" t="s">
        <v>5261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5188</v>
      </c>
      <c r="B50" s="256" t="s">
        <v>2458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5188</v>
      </c>
      <c r="B51" s="257" t="s">
        <v>2458</v>
      </c>
      <c r="C51" s="258" t="s">
        <v>5286</v>
      </c>
      <c r="D51" s="261" t="s">
        <v>5287</v>
      </c>
      <c r="E51" s="262" t="s">
        <v>5288</v>
      </c>
      <c r="F51" s="265" t="s">
        <v>5289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5188</v>
      </c>
      <c r="B52" s="257" t="s">
        <v>2458</v>
      </c>
      <c r="C52" s="258" t="s">
        <v>5290</v>
      </c>
      <c r="D52" s="261" t="s">
        <v>5291</v>
      </c>
      <c r="E52" s="262" t="s">
        <v>5288</v>
      </c>
      <c r="F52" s="265" t="s">
        <v>5289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5188</v>
      </c>
      <c r="B53" s="257" t="s">
        <v>2458</v>
      </c>
      <c r="C53" s="258" t="s">
        <v>5292</v>
      </c>
      <c r="D53" s="261" t="s">
        <v>5293</v>
      </c>
      <c r="E53" s="262" t="s">
        <v>5288</v>
      </c>
      <c r="F53" s="265" t="s">
        <v>5289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5188</v>
      </c>
      <c r="B54" s="257" t="s">
        <v>2458</v>
      </c>
      <c r="C54" s="258" t="s">
        <v>5294</v>
      </c>
      <c r="D54" s="261" t="s">
        <v>5295</v>
      </c>
      <c r="E54" s="262" t="s">
        <v>5288</v>
      </c>
      <c r="F54" s="265" t="s">
        <v>5289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5188</v>
      </c>
      <c r="B55" s="257" t="s">
        <v>2458</v>
      </c>
      <c r="C55" s="258" t="s">
        <v>5296</v>
      </c>
      <c r="D55" s="261" t="s">
        <v>5297</v>
      </c>
      <c r="E55" s="262" t="s">
        <v>5288</v>
      </c>
      <c r="F55" s="265" t="s">
        <v>5289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5188</v>
      </c>
      <c r="B56" s="257" t="s">
        <v>2458</v>
      </c>
      <c r="C56" s="258" t="s">
        <v>5298</v>
      </c>
      <c r="D56" s="261" t="s">
        <v>5299</v>
      </c>
      <c r="E56" s="262" t="s">
        <v>5288</v>
      </c>
      <c r="F56" s="265" t="s">
        <v>5289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5188</v>
      </c>
      <c r="B57" s="257" t="s">
        <v>2458</v>
      </c>
      <c r="C57" s="258" t="s">
        <v>5300</v>
      </c>
      <c r="D57" s="261" t="s">
        <v>5301</v>
      </c>
      <c r="E57" s="262" t="s">
        <v>5288</v>
      </c>
      <c r="F57" s="265" t="s">
        <v>5289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5188</v>
      </c>
      <c r="B58" s="257" t="s">
        <v>2458</v>
      </c>
      <c r="C58" s="258" t="s">
        <v>5302</v>
      </c>
      <c r="D58" s="261" t="s">
        <v>5303</v>
      </c>
      <c r="E58" s="262" t="s">
        <v>5192</v>
      </c>
      <c r="F58" s="265" t="s">
        <v>5289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5188</v>
      </c>
      <c r="B59" s="257" t="s">
        <v>2458</v>
      </c>
      <c r="C59" s="258" t="s">
        <v>5304</v>
      </c>
      <c r="D59" s="261" t="s">
        <v>5305</v>
      </c>
      <c r="E59" s="262" t="s">
        <v>5192</v>
      </c>
      <c r="F59" s="265" t="s">
        <v>5289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5188</v>
      </c>
      <c r="B60" s="256" t="s">
        <v>5306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5188</v>
      </c>
      <c r="B61" s="257" t="s">
        <v>5306</v>
      </c>
      <c r="C61" s="258" t="s">
        <v>5307</v>
      </c>
      <c r="D61" s="261" t="s">
        <v>5308</v>
      </c>
      <c r="E61" s="262" t="s">
        <v>5192</v>
      </c>
      <c r="F61" s="265" t="s">
        <v>5309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5188</v>
      </c>
      <c r="B62" s="257" t="s">
        <v>5306</v>
      </c>
      <c r="C62" s="258" t="s">
        <v>5310</v>
      </c>
      <c r="D62" s="261" t="s">
        <v>5311</v>
      </c>
      <c r="E62" s="262" t="s">
        <v>5192</v>
      </c>
      <c r="F62" s="265" t="s">
        <v>5309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5188</v>
      </c>
      <c r="B63" s="257" t="s">
        <v>5306</v>
      </c>
      <c r="C63" s="258" t="s">
        <v>5312</v>
      </c>
      <c r="D63" s="261" t="s">
        <v>5313</v>
      </c>
      <c r="E63" s="262" t="s">
        <v>5192</v>
      </c>
      <c r="F63" s="265" t="s">
        <v>5309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5188</v>
      </c>
      <c r="B64" s="257" t="s">
        <v>5306</v>
      </c>
      <c r="C64" s="258" t="s">
        <v>5314</v>
      </c>
      <c r="D64" s="261" t="s">
        <v>5315</v>
      </c>
      <c r="E64" s="262" t="s">
        <v>5192</v>
      </c>
      <c r="F64" s="265" t="s">
        <v>5309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5188</v>
      </c>
      <c r="B65" s="257" t="s">
        <v>5306</v>
      </c>
      <c r="C65" s="258" t="s">
        <v>5316</v>
      </c>
      <c r="D65" s="261" t="s">
        <v>5317</v>
      </c>
      <c r="E65" s="262" t="s">
        <v>5192</v>
      </c>
      <c r="F65" s="265" t="s">
        <v>5309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5188</v>
      </c>
      <c r="B66" s="257" t="s">
        <v>5306</v>
      </c>
      <c r="C66" s="258" t="s">
        <v>5318</v>
      </c>
      <c r="D66" s="261" t="s">
        <v>5319</v>
      </c>
      <c r="E66" s="262" t="s">
        <v>5192</v>
      </c>
      <c r="F66" s="265" t="s">
        <v>5309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5188</v>
      </c>
      <c r="B67" s="257" t="s">
        <v>5306</v>
      </c>
      <c r="C67" s="258" t="s">
        <v>5320</v>
      </c>
      <c r="D67" s="261" t="s">
        <v>5321</v>
      </c>
      <c r="E67" s="262" t="s">
        <v>5192</v>
      </c>
      <c r="F67" s="265" t="s">
        <v>5309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5188</v>
      </c>
      <c r="B68" s="257" t="s">
        <v>5306</v>
      </c>
      <c r="C68" s="258" t="s">
        <v>5322</v>
      </c>
      <c r="D68" s="261" t="s">
        <v>5323</v>
      </c>
      <c r="E68" s="262" t="s">
        <v>5192</v>
      </c>
      <c r="F68" s="265" t="s">
        <v>5324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5188</v>
      </c>
      <c r="B69" s="257" t="s">
        <v>5306</v>
      </c>
      <c r="C69" s="258" t="s">
        <v>5325</v>
      </c>
      <c r="D69" s="261" t="s">
        <v>5326</v>
      </c>
      <c r="E69" s="262" t="s">
        <v>5192</v>
      </c>
      <c r="F69" s="265" t="s">
        <v>5324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5188</v>
      </c>
      <c r="B70" s="257" t="s">
        <v>5306</v>
      </c>
      <c r="C70" s="258" t="s">
        <v>5327</v>
      </c>
      <c r="D70" s="261" t="s">
        <v>5328</v>
      </c>
      <c r="E70" s="262" t="s">
        <v>5192</v>
      </c>
      <c r="F70" s="265" t="s">
        <v>5324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5188</v>
      </c>
      <c r="B71" s="257" t="s">
        <v>5306</v>
      </c>
      <c r="C71" s="258" t="s">
        <v>5329</v>
      </c>
      <c r="D71" s="261" t="s">
        <v>5330</v>
      </c>
      <c r="E71" s="262" t="s">
        <v>5192</v>
      </c>
      <c r="F71" s="265" t="s">
        <v>5331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5188</v>
      </c>
      <c r="B72" s="257" t="s">
        <v>5306</v>
      </c>
      <c r="C72" s="258" t="s">
        <v>5332</v>
      </c>
      <c r="D72" s="261" t="s">
        <v>5333</v>
      </c>
      <c r="E72" s="262" t="s">
        <v>5192</v>
      </c>
      <c r="F72" s="265" t="s">
        <v>5309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5188</v>
      </c>
      <c r="B73" s="257" t="s">
        <v>5306</v>
      </c>
      <c r="C73" s="258" t="s">
        <v>5334</v>
      </c>
      <c r="D73" s="261" t="s">
        <v>5335</v>
      </c>
      <c r="E73" s="262" t="s">
        <v>5336</v>
      </c>
      <c r="F73" s="265" t="s">
        <v>5309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5188</v>
      </c>
      <c r="B74" s="256" t="s">
        <v>5337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5188</v>
      </c>
      <c r="B75" s="257" t="s">
        <v>5337</v>
      </c>
      <c r="C75" s="258" t="s">
        <v>5338</v>
      </c>
      <c r="D75" s="261" t="s">
        <v>5339</v>
      </c>
      <c r="E75" s="262" t="s">
        <v>5336</v>
      </c>
      <c r="F75" s="265" t="s">
        <v>5340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5188</v>
      </c>
      <c r="B76" s="257" t="s">
        <v>5337</v>
      </c>
      <c r="C76" s="258" t="s">
        <v>5341</v>
      </c>
      <c r="D76" s="261" t="s">
        <v>5342</v>
      </c>
      <c r="E76" s="262" t="s">
        <v>5336</v>
      </c>
      <c r="F76" s="265" t="s">
        <v>5340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5188</v>
      </c>
      <c r="B77" s="257" t="s">
        <v>5337</v>
      </c>
      <c r="C77" s="258" t="s">
        <v>5343</v>
      </c>
      <c r="D77" s="261" t="s">
        <v>5344</v>
      </c>
      <c r="E77" s="262" t="s">
        <v>5336</v>
      </c>
      <c r="F77" s="265" t="s">
        <v>5340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5188</v>
      </c>
      <c r="B78" s="257" t="s">
        <v>5337</v>
      </c>
      <c r="C78" s="258" t="s">
        <v>5345</v>
      </c>
      <c r="D78" s="261" t="s">
        <v>5346</v>
      </c>
      <c r="E78" s="262" t="s">
        <v>5336</v>
      </c>
      <c r="F78" s="265" t="s">
        <v>5340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5188</v>
      </c>
      <c r="B79" s="257" t="s">
        <v>5337</v>
      </c>
      <c r="C79" s="258" t="s">
        <v>5347</v>
      </c>
      <c r="D79" s="261" t="s">
        <v>5348</v>
      </c>
      <c r="E79" s="262" t="s">
        <v>5336</v>
      </c>
      <c r="F79" s="265" t="s">
        <v>5340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5188</v>
      </c>
      <c r="B80" s="257" t="s">
        <v>5337</v>
      </c>
      <c r="C80" s="258" t="s">
        <v>5349</v>
      </c>
      <c r="D80" s="261" t="s">
        <v>5350</v>
      </c>
      <c r="E80" s="262" t="s">
        <v>5336</v>
      </c>
      <c r="F80" s="265" t="s">
        <v>5340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5188</v>
      </c>
      <c r="B81" s="257" t="s">
        <v>5337</v>
      </c>
      <c r="C81" s="258" t="s">
        <v>5351</v>
      </c>
      <c r="D81" s="261" t="s">
        <v>5352</v>
      </c>
      <c r="E81" s="262" t="s">
        <v>5336</v>
      </c>
      <c r="F81" s="265" t="s">
        <v>5340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5188</v>
      </c>
      <c r="B82" s="257" t="s">
        <v>5337</v>
      </c>
      <c r="C82" s="258" t="s">
        <v>5353</v>
      </c>
      <c r="D82" s="261" t="s">
        <v>5354</v>
      </c>
      <c r="E82" s="262" t="s">
        <v>5336</v>
      </c>
      <c r="F82" s="265" t="s">
        <v>5340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5188</v>
      </c>
      <c r="B83" s="257" t="s">
        <v>5337</v>
      </c>
      <c r="C83" s="258" t="s">
        <v>5355</v>
      </c>
      <c r="D83" s="261" t="s">
        <v>5356</v>
      </c>
      <c r="E83" s="262" t="s">
        <v>5336</v>
      </c>
      <c r="F83" s="265" t="s">
        <v>5340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5188</v>
      </c>
      <c r="B84" s="257" t="s">
        <v>5337</v>
      </c>
      <c r="C84" s="258" t="s">
        <v>5357</v>
      </c>
      <c r="D84" s="261" t="s">
        <v>5358</v>
      </c>
      <c r="E84" s="262" t="s">
        <v>5336</v>
      </c>
      <c r="F84" s="265" t="s">
        <v>5340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5188</v>
      </c>
      <c r="B85" s="257" t="s">
        <v>5337</v>
      </c>
      <c r="C85" s="258" t="s">
        <v>5359</v>
      </c>
      <c r="D85" s="261" t="s">
        <v>5360</v>
      </c>
      <c r="E85" s="262" t="s">
        <v>5336</v>
      </c>
      <c r="F85" s="265" t="s">
        <v>5340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5188</v>
      </c>
      <c r="B86" s="257" t="s">
        <v>5337</v>
      </c>
      <c r="C86" s="258" t="s">
        <v>5361</v>
      </c>
      <c r="D86" s="261" t="s">
        <v>5362</v>
      </c>
      <c r="E86" s="262" t="s">
        <v>5336</v>
      </c>
      <c r="F86" s="265" t="s">
        <v>5340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5188</v>
      </c>
      <c r="B87" s="257" t="s">
        <v>5337</v>
      </c>
      <c r="C87" s="258" t="s">
        <v>5363</v>
      </c>
      <c r="D87" s="261" t="s">
        <v>5364</v>
      </c>
      <c r="E87" s="262" t="s">
        <v>5336</v>
      </c>
      <c r="F87" s="265" t="s">
        <v>5340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5188</v>
      </c>
      <c r="B88" s="257" t="s">
        <v>5337</v>
      </c>
      <c r="C88" s="258" t="s">
        <v>5365</v>
      </c>
      <c r="D88" s="261" t="s">
        <v>5366</v>
      </c>
      <c r="E88" s="262" t="s">
        <v>5336</v>
      </c>
      <c r="F88" s="265" t="s">
        <v>5324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5188</v>
      </c>
      <c r="B89" s="257" t="s">
        <v>5337</v>
      </c>
      <c r="C89" s="258" t="s">
        <v>5367</v>
      </c>
      <c r="D89" s="261" t="s">
        <v>5368</v>
      </c>
      <c r="E89" s="262" t="s">
        <v>5336</v>
      </c>
      <c r="F89" s="265" t="s">
        <v>5324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5188</v>
      </c>
      <c r="B90" s="257" t="s">
        <v>5337</v>
      </c>
      <c r="C90" s="258" t="s">
        <v>5369</v>
      </c>
      <c r="D90" s="261" t="s">
        <v>5370</v>
      </c>
      <c r="E90" s="262" t="s">
        <v>5336</v>
      </c>
      <c r="F90" s="265" t="s">
        <v>5324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5188</v>
      </c>
      <c r="B91" s="256" t="s">
        <v>5371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5188</v>
      </c>
      <c r="B92" s="257" t="s">
        <v>5371</v>
      </c>
      <c r="C92" s="258" t="s">
        <v>5372</v>
      </c>
      <c r="D92" s="261" t="s">
        <v>5373</v>
      </c>
      <c r="E92" s="262" t="s">
        <v>5192</v>
      </c>
      <c r="F92" s="265" t="s">
        <v>5324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5188</v>
      </c>
      <c r="B93" s="257" t="s">
        <v>5371</v>
      </c>
      <c r="C93" s="258" t="s">
        <v>5374</v>
      </c>
      <c r="D93" s="261" t="s">
        <v>5375</v>
      </c>
      <c r="E93" s="262" t="s">
        <v>5192</v>
      </c>
      <c r="F93" s="265" t="s">
        <v>5324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5188</v>
      </c>
      <c r="B94" s="257" t="s">
        <v>5371</v>
      </c>
      <c r="C94" s="258" t="s">
        <v>5376</v>
      </c>
      <c r="D94" s="261" t="s">
        <v>5377</v>
      </c>
      <c r="E94" s="262" t="s">
        <v>5192</v>
      </c>
      <c r="F94" s="265" t="s">
        <v>5324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5188</v>
      </c>
      <c r="B95" s="257" t="s">
        <v>5371</v>
      </c>
      <c r="C95" s="258" t="s">
        <v>5378</v>
      </c>
      <c r="D95" s="261" t="s">
        <v>5379</v>
      </c>
      <c r="E95" s="262" t="s">
        <v>5192</v>
      </c>
      <c r="F95" s="265" t="s">
        <v>5324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5188</v>
      </c>
      <c r="B96" s="257" t="s">
        <v>5371</v>
      </c>
      <c r="C96" s="258" t="s">
        <v>5380</v>
      </c>
      <c r="D96" s="261" t="s">
        <v>5381</v>
      </c>
      <c r="E96" s="262" t="s">
        <v>5192</v>
      </c>
      <c r="F96" s="265" t="s">
        <v>5324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5188</v>
      </c>
      <c r="B97" s="257" t="s">
        <v>5371</v>
      </c>
      <c r="C97" s="258" t="s">
        <v>5382</v>
      </c>
      <c r="D97" s="261" t="s">
        <v>5383</v>
      </c>
      <c r="E97" s="262" t="s">
        <v>5192</v>
      </c>
      <c r="F97" s="265" t="s">
        <v>5384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5188</v>
      </c>
      <c r="B98" s="257" t="s">
        <v>5371</v>
      </c>
      <c r="C98" s="258" t="s">
        <v>5385</v>
      </c>
      <c r="D98" s="261" t="s">
        <v>5386</v>
      </c>
      <c r="E98" s="262" t="s">
        <v>5192</v>
      </c>
      <c r="F98" s="265" t="s">
        <v>5384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5188</v>
      </c>
      <c r="B99" s="257" t="s">
        <v>5371</v>
      </c>
      <c r="C99" s="258" t="s">
        <v>5387</v>
      </c>
      <c r="D99" s="261" t="s">
        <v>5388</v>
      </c>
      <c r="E99" s="262" t="s">
        <v>5192</v>
      </c>
      <c r="F99" s="265" t="s">
        <v>5384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5188</v>
      </c>
      <c r="B100" s="257" t="s">
        <v>5371</v>
      </c>
      <c r="C100" s="258" t="s">
        <v>5389</v>
      </c>
      <c r="D100" s="261" t="s">
        <v>5390</v>
      </c>
      <c r="E100" s="262" t="s">
        <v>5192</v>
      </c>
      <c r="F100" s="265" t="s">
        <v>5384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5188</v>
      </c>
      <c r="B101" s="257" t="s">
        <v>5371</v>
      </c>
      <c r="C101" s="258" t="s">
        <v>5391</v>
      </c>
      <c r="D101" s="261" t="s">
        <v>5392</v>
      </c>
      <c r="E101" s="262" t="s">
        <v>5192</v>
      </c>
      <c r="F101" s="265" t="s">
        <v>5324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5188</v>
      </c>
      <c r="B102" s="257" t="s">
        <v>5371</v>
      </c>
      <c r="C102" s="258" t="s">
        <v>5393</v>
      </c>
      <c r="D102" s="261" t="s">
        <v>5394</v>
      </c>
      <c r="E102" s="262" t="s">
        <v>5336</v>
      </c>
      <c r="F102" s="265" t="s">
        <v>5324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5188</v>
      </c>
      <c r="B103" s="257" t="s">
        <v>5371</v>
      </c>
      <c r="C103" s="258" t="s">
        <v>5395</v>
      </c>
      <c r="D103" s="261" t="s">
        <v>5396</v>
      </c>
      <c r="E103" s="262" t="s">
        <v>5336</v>
      </c>
      <c r="F103" s="265" t="s">
        <v>5324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5188</v>
      </c>
      <c r="B104" s="257" t="s">
        <v>5371</v>
      </c>
      <c r="C104" s="258" t="s">
        <v>5397</v>
      </c>
      <c r="D104" s="261" t="s">
        <v>5398</v>
      </c>
      <c r="E104" s="262" t="s">
        <v>5336</v>
      </c>
      <c r="F104" s="265" t="s">
        <v>5324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5188</v>
      </c>
      <c r="B105" s="257" t="s">
        <v>5371</v>
      </c>
      <c r="C105" s="258" t="s">
        <v>5399</v>
      </c>
      <c r="D105" s="261" t="s">
        <v>5400</v>
      </c>
      <c r="E105" s="262" t="s">
        <v>5221</v>
      </c>
      <c r="F105" s="265" t="s">
        <v>5324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5188</v>
      </c>
      <c r="B106" s="256" t="s">
        <v>5401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5188</v>
      </c>
      <c r="B107" s="257" t="s">
        <v>5401</v>
      </c>
      <c r="C107" s="258" t="s">
        <v>5402</v>
      </c>
      <c r="D107" s="261" t="s">
        <v>5403</v>
      </c>
      <c r="E107" s="262" t="s">
        <v>5336</v>
      </c>
      <c r="F107" s="265" t="s">
        <v>5324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5188</v>
      </c>
      <c r="B108" s="257" t="s">
        <v>5401</v>
      </c>
      <c r="C108" s="258" t="s">
        <v>5404</v>
      </c>
      <c r="D108" s="261" t="s">
        <v>5405</v>
      </c>
      <c r="E108" s="262" t="s">
        <v>5336</v>
      </c>
      <c r="F108" s="265" t="s">
        <v>5324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5188</v>
      </c>
      <c r="B109" s="257" t="s">
        <v>5401</v>
      </c>
      <c r="C109" s="258" t="s">
        <v>5406</v>
      </c>
      <c r="D109" s="261" t="s">
        <v>5407</v>
      </c>
      <c r="E109" s="262" t="s">
        <v>5336</v>
      </c>
      <c r="F109" s="265" t="s">
        <v>5324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5188</v>
      </c>
      <c r="B110" s="257" t="s">
        <v>5401</v>
      </c>
      <c r="C110" s="258" t="s">
        <v>5408</v>
      </c>
      <c r="D110" s="261" t="s">
        <v>5409</v>
      </c>
      <c r="E110" s="262" t="s">
        <v>5336</v>
      </c>
      <c r="F110" s="265" t="s">
        <v>5324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5188</v>
      </c>
      <c r="B111" s="257" t="s">
        <v>5401</v>
      </c>
      <c r="C111" s="258" t="s">
        <v>5410</v>
      </c>
      <c r="D111" s="261" t="s">
        <v>5411</v>
      </c>
      <c r="E111" s="262" t="s">
        <v>5336</v>
      </c>
      <c r="F111" s="265" t="s">
        <v>5324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5188</v>
      </c>
      <c r="B112" s="257" t="s">
        <v>5401</v>
      </c>
      <c r="C112" s="258" t="s">
        <v>5412</v>
      </c>
      <c r="D112" s="261" t="s">
        <v>5413</v>
      </c>
      <c r="E112" s="262" t="s">
        <v>5336</v>
      </c>
      <c r="F112" s="265" t="s">
        <v>5324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5188</v>
      </c>
      <c r="B113" s="257" t="s">
        <v>5401</v>
      </c>
      <c r="C113" s="258" t="s">
        <v>5414</v>
      </c>
      <c r="D113" s="261" t="s">
        <v>5415</v>
      </c>
      <c r="E113" s="262" t="s">
        <v>5336</v>
      </c>
      <c r="F113" s="265" t="s">
        <v>5324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5188</v>
      </c>
      <c r="B114" s="257" t="s">
        <v>5401</v>
      </c>
      <c r="C114" s="258" t="s">
        <v>5416</v>
      </c>
      <c r="D114" s="261" t="s">
        <v>5417</v>
      </c>
      <c r="E114" s="262" t="s">
        <v>5336</v>
      </c>
      <c r="F114" s="265" t="s">
        <v>5324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5188</v>
      </c>
      <c r="B115" s="257" t="s">
        <v>5401</v>
      </c>
      <c r="C115" s="258" t="s">
        <v>5418</v>
      </c>
      <c r="D115" s="261" t="s">
        <v>5419</v>
      </c>
      <c r="E115" s="262" t="s">
        <v>5336</v>
      </c>
      <c r="F115" s="265" t="s">
        <v>5324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5188</v>
      </c>
      <c r="B116" s="257" t="s">
        <v>5401</v>
      </c>
      <c r="C116" s="258" t="s">
        <v>5420</v>
      </c>
      <c r="D116" s="261" t="s">
        <v>5421</v>
      </c>
      <c r="E116" s="262" t="s">
        <v>5336</v>
      </c>
      <c r="F116" s="265" t="s">
        <v>5324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5188</v>
      </c>
      <c r="B117" s="257" t="s">
        <v>5401</v>
      </c>
      <c r="C117" s="258" t="s">
        <v>5422</v>
      </c>
      <c r="D117" s="261" t="s">
        <v>5423</v>
      </c>
      <c r="E117" s="262" t="s">
        <v>5336</v>
      </c>
      <c r="F117" s="265" t="s">
        <v>5324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5424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5424</v>
      </c>
      <c r="B119" s="256" t="s">
        <v>5425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5424</v>
      </c>
      <c r="B120" s="257" t="s">
        <v>5425</v>
      </c>
      <c r="C120" s="258" t="s">
        <v>5426</v>
      </c>
      <c r="D120" s="261" t="s">
        <v>5427</v>
      </c>
      <c r="E120" s="262" t="s">
        <v>5192</v>
      </c>
      <c r="F120" s="265" t="s">
        <v>5428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5424</v>
      </c>
      <c r="B121" s="257" t="s">
        <v>5425</v>
      </c>
      <c r="C121" s="258" t="s">
        <v>5429</v>
      </c>
      <c r="D121" s="261" t="s">
        <v>5430</v>
      </c>
      <c r="E121" s="262" t="s">
        <v>5192</v>
      </c>
      <c r="F121" s="265" t="s">
        <v>5428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5424</v>
      </c>
      <c r="B122" s="257" t="s">
        <v>5425</v>
      </c>
      <c r="C122" s="258" t="s">
        <v>5431</v>
      </c>
      <c r="D122" s="261" t="s">
        <v>5432</v>
      </c>
      <c r="E122" s="262" t="s">
        <v>5192</v>
      </c>
      <c r="F122" s="265" t="s">
        <v>5428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5424</v>
      </c>
      <c r="B123" s="257" t="s">
        <v>5425</v>
      </c>
      <c r="C123" s="258" t="s">
        <v>5433</v>
      </c>
      <c r="D123" s="261" t="s">
        <v>5434</v>
      </c>
      <c r="E123" s="262" t="s">
        <v>5192</v>
      </c>
      <c r="F123" s="265" t="s">
        <v>5428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5424</v>
      </c>
      <c r="B124" s="257" t="s">
        <v>5425</v>
      </c>
      <c r="C124" s="258" t="s">
        <v>5435</v>
      </c>
      <c r="D124" s="261" t="s">
        <v>5436</v>
      </c>
      <c r="E124" s="262" t="s">
        <v>5192</v>
      </c>
      <c r="F124" s="265" t="s">
        <v>5428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5424</v>
      </c>
      <c r="B125" s="257" t="s">
        <v>5425</v>
      </c>
      <c r="C125" s="258" t="s">
        <v>5437</v>
      </c>
      <c r="D125" s="261" t="s">
        <v>5438</v>
      </c>
      <c r="E125" s="262" t="s">
        <v>5192</v>
      </c>
      <c r="F125" s="265" t="s">
        <v>5428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5424</v>
      </c>
      <c r="B126" s="257" t="s">
        <v>5425</v>
      </c>
      <c r="C126" s="258" t="s">
        <v>5439</v>
      </c>
      <c r="D126" s="261" t="s">
        <v>5440</v>
      </c>
      <c r="E126" s="262" t="s">
        <v>5192</v>
      </c>
      <c r="F126" s="265" t="s">
        <v>5428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5424</v>
      </c>
      <c r="B127" s="257" t="s">
        <v>5425</v>
      </c>
      <c r="C127" s="258" t="s">
        <v>5441</v>
      </c>
      <c r="D127" s="261" t="s">
        <v>5442</v>
      </c>
      <c r="E127" s="262" t="s">
        <v>5192</v>
      </c>
      <c r="F127" s="265" t="s">
        <v>5428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5424</v>
      </c>
      <c r="B128" s="257" t="s">
        <v>5425</v>
      </c>
      <c r="C128" s="258" t="s">
        <v>5443</v>
      </c>
      <c r="D128" s="261" t="s">
        <v>5444</v>
      </c>
      <c r="E128" s="262" t="s">
        <v>5192</v>
      </c>
      <c r="F128" s="265" t="s">
        <v>5428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5424</v>
      </c>
      <c r="B129" s="257" t="s">
        <v>5425</v>
      </c>
      <c r="C129" s="258" t="s">
        <v>5445</v>
      </c>
      <c r="D129" s="261" t="s">
        <v>5446</v>
      </c>
      <c r="E129" s="262" t="s">
        <v>5192</v>
      </c>
      <c r="F129" s="265" t="s">
        <v>5428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5424</v>
      </c>
      <c r="B130" s="257" t="s">
        <v>5425</v>
      </c>
      <c r="C130" s="258" t="s">
        <v>5447</v>
      </c>
      <c r="D130" s="261" t="s">
        <v>5448</v>
      </c>
      <c r="E130" s="262" t="s">
        <v>5192</v>
      </c>
      <c r="F130" s="265" t="s">
        <v>5428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5424</v>
      </c>
      <c r="B131" s="257" t="s">
        <v>5425</v>
      </c>
      <c r="C131" s="258" t="s">
        <v>5449</v>
      </c>
      <c r="D131" s="261" t="s">
        <v>5450</v>
      </c>
      <c r="E131" s="262" t="s">
        <v>5192</v>
      </c>
      <c r="F131" s="265" t="s">
        <v>5428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5424</v>
      </c>
      <c r="B132" s="257" t="s">
        <v>5425</v>
      </c>
      <c r="C132" s="258" t="s">
        <v>5451</v>
      </c>
      <c r="D132" s="261" t="s">
        <v>5452</v>
      </c>
      <c r="E132" s="262" t="s">
        <v>5192</v>
      </c>
      <c r="F132" s="265" t="s">
        <v>5428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5424</v>
      </c>
      <c r="B133" s="257" t="s">
        <v>5425</v>
      </c>
      <c r="C133" s="258" t="s">
        <v>5453</v>
      </c>
      <c r="D133" s="261" t="s">
        <v>5454</v>
      </c>
      <c r="E133" s="262" t="s">
        <v>5221</v>
      </c>
      <c r="F133" s="265" t="s">
        <v>5428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5424</v>
      </c>
      <c r="B134" s="257" t="s">
        <v>5425</v>
      </c>
      <c r="C134" s="258" t="s">
        <v>5455</v>
      </c>
      <c r="D134" s="261" t="s">
        <v>5456</v>
      </c>
      <c r="E134" s="262" t="s">
        <v>5221</v>
      </c>
      <c r="F134" s="265" t="s">
        <v>5428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5424</v>
      </c>
      <c r="B135" s="257" t="s">
        <v>5425</v>
      </c>
      <c r="C135" s="258" t="s">
        <v>5457</v>
      </c>
      <c r="D135" s="261" t="s">
        <v>5458</v>
      </c>
      <c r="E135" s="262" t="s">
        <v>5336</v>
      </c>
      <c r="F135" s="265" t="s">
        <v>5428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5424</v>
      </c>
      <c r="B136" s="257" t="s">
        <v>5425</v>
      </c>
      <c r="C136" s="258" t="s">
        <v>5459</v>
      </c>
      <c r="D136" s="261" t="s">
        <v>5460</v>
      </c>
      <c r="E136" s="262" t="s">
        <v>5221</v>
      </c>
      <c r="F136" s="265" t="s">
        <v>5428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5424</v>
      </c>
      <c r="B137" s="257" t="s">
        <v>5425</v>
      </c>
      <c r="C137" s="258" t="s">
        <v>5461</v>
      </c>
      <c r="D137" s="261" t="s">
        <v>5462</v>
      </c>
      <c r="E137" s="262" t="s">
        <v>5221</v>
      </c>
      <c r="F137" s="265" t="s">
        <v>5428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5424</v>
      </c>
      <c r="B138" s="257" t="s">
        <v>5425</v>
      </c>
      <c r="C138" s="258" t="s">
        <v>5463</v>
      </c>
      <c r="D138" s="261" t="s">
        <v>5464</v>
      </c>
      <c r="E138" s="262" t="s">
        <v>5336</v>
      </c>
      <c r="F138" s="265" t="s">
        <v>5428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5424</v>
      </c>
      <c r="B139" s="257" t="s">
        <v>5425</v>
      </c>
      <c r="C139" s="258" t="s">
        <v>5465</v>
      </c>
      <c r="D139" s="261" t="s">
        <v>5466</v>
      </c>
      <c r="E139" s="262" t="s">
        <v>5336</v>
      </c>
      <c r="F139" s="265" t="s">
        <v>5428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5424</v>
      </c>
      <c r="B140" s="257" t="s">
        <v>5425</v>
      </c>
      <c r="C140" s="258" t="s">
        <v>5467</v>
      </c>
      <c r="D140" s="261" t="s">
        <v>5468</v>
      </c>
      <c r="E140" s="262" t="s">
        <v>5192</v>
      </c>
      <c r="F140" s="265" t="s">
        <v>5428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5424</v>
      </c>
      <c r="B141" s="257" t="s">
        <v>5425</v>
      </c>
      <c r="C141" s="258" t="s">
        <v>5469</v>
      </c>
      <c r="D141" s="261" t="s">
        <v>5470</v>
      </c>
      <c r="E141" s="262" t="s">
        <v>5471</v>
      </c>
      <c r="F141" s="265" t="s">
        <v>5472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5424</v>
      </c>
      <c r="B142" s="257" t="s">
        <v>5425</v>
      </c>
      <c r="C142" s="258" t="s">
        <v>5473</v>
      </c>
      <c r="D142" s="261" t="s">
        <v>5474</v>
      </c>
      <c r="E142" s="262" t="s">
        <v>5471</v>
      </c>
      <c r="F142" s="265" t="s">
        <v>5472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5424</v>
      </c>
      <c r="B143" s="257" t="s">
        <v>5425</v>
      </c>
      <c r="C143" s="258" t="s">
        <v>5475</v>
      </c>
      <c r="D143" s="261" t="s">
        <v>5476</v>
      </c>
      <c r="E143" s="262" t="s">
        <v>5471</v>
      </c>
      <c r="F143" s="265" t="s">
        <v>5472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5424</v>
      </c>
      <c r="B144" s="257" t="s">
        <v>5425</v>
      </c>
      <c r="C144" s="258" t="s">
        <v>5477</v>
      </c>
      <c r="D144" s="261" t="s">
        <v>5478</v>
      </c>
      <c r="E144" s="262" t="s">
        <v>5288</v>
      </c>
      <c r="F144" s="265" t="s">
        <v>5472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5424</v>
      </c>
      <c r="B145" s="257" t="s">
        <v>5425</v>
      </c>
      <c r="C145" s="258" t="s">
        <v>5479</v>
      </c>
      <c r="D145" s="261" t="s">
        <v>5480</v>
      </c>
      <c r="E145" s="262" t="s">
        <v>5288</v>
      </c>
      <c r="F145" s="265" t="s">
        <v>5472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5424</v>
      </c>
      <c r="B146" s="257" t="s">
        <v>5425</v>
      </c>
      <c r="C146" s="258" t="s">
        <v>5481</v>
      </c>
      <c r="D146" s="261" t="s">
        <v>5482</v>
      </c>
      <c r="E146" s="262" t="s">
        <v>5288</v>
      </c>
      <c r="F146" s="265" t="s">
        <v>5472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5424</v>
      </c>
      <c r="B147" s="256" t="s">
        <v>5483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5424</v>
      </c>
      <c r="B148" s="257" t="s">
        <v>5483</v>
      </c>
      <c r="C148" s="258" t="s">
        <v>5484</v>
      </c>
      <c r="D148" s="261" t="s">
        <v>5485</v>
      </c>
      <c r="E148" s="262" t="s">
        <v>5221</v>
      </c>
      <c r="F148" s="265" t="s">
        <v>5486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5424</v>
      </c>
      <c r="B149" s="257" t="s">
        <v>5483</v>
      </c>
      <c r="C149" s="258" t="s">
        <v>5487</v>
      </c>
      <c r="D149" s="261" t="s">
        <v>5488</v>
      </c>
      <c r="E149" s="262" t="s">
        <v>5221</v>
      </c>
      <c r="F149" s="265" t="s">
        <v>5486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5424</v>
      </c>
      <c r="B150" s="257" t="s">
        <v>5483</v>
      </c>
      <c r="C150" s="258" t="s">
        <v>5489</v>
      </c>
      <c r="D150" s="261" t="s">
        <v>5490</v>
      </c>
      <c r="E150" s="262" t="s">
        <v>5221</v>
      </c>
      <c r="F150" s="265" t="s">
        <v>5486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5424</v>
      </c>
      <c r="B151" s="257" t="s">
        <v>5483</v>
      </c>
      <c r="C151" s="258" t="s">
        <v>5491</v>
      </c>
      <c r="D151" s="261" t="s">
        <v>5492</v>
      </c>
      <c r="E151" s="262" t="s">
        <v>5221</v>
      </c>
      <c r="F151" s="265" t="s">
        <v>5486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5424</v>
      </c>
      <c r="B152" s="257" t="s">
        <v>5483</v>
      </c>
      <c r="C152" s="258" t="s">
        <v>5493</v>
      </c>
      <c r="D152" s="261" t="s">
        <v>5494</v>
      </c>
      <c r="E152" s="262" t="s">
        <v>5221</v>
      </c>
      <c r="F152" s="265" t="s">
        <v>5486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5424</v>
      </c>
      <c r="B153" s="257" t="s">
        <v>5483</v>
      </c>
      <c r="C153" s="258" t="s">
        <v>5495</v>
      </c>
      <c r="D153" s="261" t="s">
        <v>5496</v>
      </c>
      <c r="E153" s="262" t="s">
        <v>5221</v>
      </c>
      <c r="F153" s="265" t="s">
        <v>5486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5424</v>
      </c>
      <c r="B154" s="257" t="s">
        <v>5483</v>
      </c>
      <c r="C154" s="258" t="s">
        <v>5497</v>
      </c>
      <c r="D154" s="261" t="s">
        <v>5498</v>
      </c>
      <c r="E154" s="262" t="s">
        <v>5221</v>
      </c>
      <c r="F154" s="265" t="s">
        <v>5486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5424</v>
      </c>
      <c r="B155" s="257" t="s">
        <v>5483</v>
      </c>
      <c r="C155" s="258" t="s">
        <v>5499</v>
      </c>
      <c r="D155" s="261" t="s">
        <v>5500</v>
      </c>
      <c r="E155" s="262" t="s">
        <v>5221</v>
      </c>
      <c r="F155" s="265" t="s">
        <v>5486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5424</v>
      </c>
      <c r="B156" s="257" t="s">
        <v>5483</v>
      </c>
      <c r="C156" s="258" t="s">
        <v>5501</v>
      </c>
      <c r="D156" s="261" t="s">
        <v>5502</v>
      </c>
      <c r="E156" s="262" t="s">
        <v>5221</v>
      </c>
      <c r="F156" s="265" t="s">
        <v>5486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5424</v>
      </c>
      <c r="B157" s="257" t="s">
        <v>5483</v>
      </c>
      <c r="C157" s="258" t="s">
        <v>5503</v>
      </c>
      <c r="D157" s="261" t="s">
        <v>5504</v>
      </c>
      <c r="E157" s="262" t="s">
        <v>5221</v>
      </c>
      <c r="F157" s="265" t="s">
        <v>5486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5424</v>
      </c>
      <c r="B158" s="257" t="s">
        <v>5483</v>
      </c>
      <c r="C158" s="258" t="s">
        <v>5505</v>
      </c>
      <c r="D158" s="261" t="s">
        <v>5506</v>
      </c>
      <c r="E158" s="262" t="s">
        <v>5221</v>
      </c>
      <c r="F158" s="265" t="s">
        <v>5486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5424</v>
      </c>
      <c r="B159" s="257" t="s">
        <v>5483</v>
      </c>
      <c r="C159" s="258" t="s">
        <v>5507</v>
      </c>
      <c r="D159" s="261" t="s">
        <v>5508</v>
      </c>
      <c r="E159" s="262" t="s">
        <v>5221</v>
      </c>
      <c r="F159" s="265" t="s">
        <v>5486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5424</v>
      </c>
      <c r="B160" s="257" t="s">
        <v>5483</v>
      </c>
      <c r="C160" s="258" t="s">
        <v>5509</v>
      </c>
      <c r="D160" s="261" t="s">
        <v>5510</v>
      </c>
      <c r="E160" s="262" t="s">
        <v>5221</v>
      </c>
      <c r="F160" s="265" t="s">
        <v>5511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5424</v>
      </c>
      <c r="B161" s="257" t="s">
        <v>5483</v>
      </c>
      <c r="C161" s="258" t="s">
        <v>5512</v>
      </c>
      <c r="D161" s="261" t="s">
        <v>5513</v>
      </c>
      <c r="E161" s="262" t="s">
        <v>5221</v>
      </c>
      <c r="F161" s="265" t="s">
        <v>5511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5424</v>
      </c>
      <c r="B162" s="257" t="s">
        <v>5483</v>
      </c>
      <c r="C162" s="258" t="s">
        <v>5514</v>
      </c>
      <c r="D162" s="261" t="s">
        <v>5515</v>
      </c>
      <c r="E162" s="262" t="s">
        <v>5221</v>
      </c>
      <c r="F162" s="265" t="s">
        <v>5511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5424</v>
      </c>
      <c r="B163" s="257" t="s">
        <v>5483</v>
      </c>
      <c r="C163" s="258" t="s">
        <v>5516</v>
      </c>
      <c r="D163" s="261" t="s">
        <v>5517</v>
      </c>
      <c r="E163" s="262" t="s">
        <v>5221</v>
      </c>
      <c r="F163" s="265" t="s">
        <v>5511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5424</v>
      </c>
      <c r="B164" s="257" t="s">
        <v>5483</v>
      </c>
      <c r="C164" s="258" t="s">
        <v>5518</v>
      </c>
      <c r="D164" s="261" t="s">
        <v>5519</v>
      </c>
      <c r="E164" s="262" t="s">
        <v>5221</v>
      </c>
      <c r="F164" s="265" t="s">
        <v>5511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5424</v>
      </c>
      <c r="B165" s="256" t="s">
        <v>5520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5424</v>
      </c>
      <c r="B166" s="257" t="s">
        <v>5520</v>
      </c>
      <c r="C166" s="258" t="s">
        <v>5521</v>
      </c>
      <c r="D166" s="261" t="s">
        <v>5522</v>
      </c>
      <c r="E166" s="262" t="s">
        <v>5192</v>
      </c>
      <c r="F166" s="265" t="s">
        <v>5523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5424</v>
      </c>
      <c r="B167" s="257" t="s">
        <v>5520</v>
      </c>
      <c r="C167" s="258" t="s">
        <v>5524</v>
      </c>
      <c r="D167" s="261" t="s">
        <v>5525</v>
      </c>
      <c r="E167" s="262" t="s">
        <v>5336</v>
      </c>
      <c r="F167" s="265" t="s">
        <v>5523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5424</v>
      </c>
      <c r="B168" s="257" t="s">
        <v>5520</v>
      </c>
      <c r="C168" s="258" t="s">
        <v>5526</v>
      </c>
      <c r="D168" s="261" t="s">
        <v>5527</v>
      </c>
      <c r="E168" s="262" t="s">
        <v>5288</v>
      </c>
      <c r="F168" s="265" t="s">
        <v>5523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5424</v>
      </c>
      <c r="B169" s="257" t="s">
        <v>5520</v>
      </c>
      <c r="C169" s="258" t="s">
        <v>5528</v>
      </c>
      <c r="D169" s="261" t="s">
        <v>5529</v>
      </c>
      <c r="E169" s="262" t="s">
        <v>5288</v>
      </c>
      <c r="F169" s="265" t="s">
        <v>5523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5424</v>
      </c>
      <c r="B170" s="257" t="s">
        <v>5520</v>
      </c>
      <c r="C170" s="258" t="s">
        <v>5530</v>
      </c>
      <c r="D170" s="261" t="s">
        <v>5531</v>
      </c>
      <c r="E170" s="262" t="s">
        <v>5336</v>
      </c>
      <c r="F170" s="265" t="s">
        <v>5523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5424</v>
      </c>
      <c r="B171" s="257" t="s">
        <v>5520</v>
      </c>
      <c r="C171" s="258" t="s">
        <v>5532</v>
      </c>
      <c r="D171" s="261" t="s">
        <v>5533</v>
      </c>
      <c r="E171" s="262" t="s">
        <v>5221</v>
      </c>
      <c r="F171" s="265" t="s">
        <v>5523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5424</v>
      </c>
      <c r="B172" s="257" t="s">
        <v>5520</v>
      </c>
      <c r="C172" s="258" t="s">
        <v>5534</v>
      </c>
      <c r="D172" s="261" t="s">
        <v>5535</v>
      </c>
      <c r="E172" s="262" t="s">
        <v>5288</v>
      </c>
      <c r="F172" s="265" t="s">
        <v>5523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5424</v>
      </c>
      <c r="B173" s="257" t="s">
        <v>5520</v>
      </c>
      <c r="C173" s="258" t="s">
        <v>5536</v>
      </c>
      <c r="D173" s="261" t="s">
        <v>5537</v>
      </c>
      <c r="E173" s="262" t="s">
        <v>5221</v>
      </c>
      <c r="F173" s="265" t="s">
        <v>5523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5424</v>
      </c>
      <c r="B174" s="257" t="s">
        <v>5520</v>
      </c>
      <c r="C174" s="258" t="s">
        <v>5538</v>
      </c>
      <c r="D174" s="261" t="s">
        <v>5539</v>
      </c>
      <c r="E174" s="262" t="s">
        <v>5288</v>
      </c>
      <c r="F174" s="265" t="s">
        <v>5523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5424</v>
      </c>
      <c r="B175" s="257" t="s">
        <v>5520</v>
      </c>
      <c r="C175" s="258" t="s">
        <v>5540</v>
      </c>
      <c r="D175" s="261" t="s">
        <v>5541</v>
      </c>
      <c r="E175" s="262" t="s">
        <v>5221</v>
      </c>
      <c r="F175" s="265" t="s">
        <v>5523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5424</v>
      </c>
      <c r="B176" s="257" t="s">
        <v>5520</v>
      </c>
      <c r="C176" s="258" t="s">
        <v>5542</v>
      </c>
      <c r="D176" s="261" t="s">
        <v>5543</v>
      </c>
      <c r="E176" s="262" t="s">
        <v>5192</v>
      </c>
      <c r="F176" s="265" t="s">
        <v>5523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5424</v>
      </c>
      <c r="B177" s="257" t="s">
        <v>5520</v>
      </c>
      <c r="C177" s="258" t="s">
        <v>5544</v>
      </c>
      <c r="D177" s="261" t="s">
        <v>5545</v>
      </c>
      <c r="E177" s="262" t="s">
        <v>5192</v>
      </c>
      <c r="F177" s="265" t="s">
        <v>5523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5424</v>
      </c>
      <c r="B178" s="257" t="s">
        <v>5520</v>
      </c>
      <c r="C178" s="258" t="s">
        <v>5546</v>
      </c>
      <c r="D178" s="261" t="s">
        <v>5547</v>
      </c>
      <c r="E178" s="262" t="s">
        <v>5221</v>
      </c>
      <c r="F178" s="265" t="s">
        <v>5523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5424</v>
      </c>
      <c r="B179" s="257" t="s">
        <v>5520</v>
      </c>
      <c r="C179" s="258" t="s">
        <v>5548</v>
      </c>
      <c r="D179" s="261" t="s">
        <v>5549</v>
      </c>
      <c r="E179" s="262" t="s">
        <v>5336</v>
      </c>
      <c r="F179" s="265" t="s">
        <v>5523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5424</v>
      </c>
      <c r="B180" s="257" t="s">
        <v>5520</v>
      </c>
      <c r="C180" s="258" t="s">
        <v>5550</v>
      </c>
      <c r="D180" s="261" t="s">
        <v>5551</v>
      </c>
      <c r="E180" s="262" t="s">
        <v>5336</v>
      </c>
      <c r="F180" s="265" t="s">
        <v>5523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5424</v>
      </c>
      <c r="B181" s="256" t="s">
        <v>5552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5424</v>
      </c>
      <c r="B182" s="257" t="s">
        <v>5552</v>
      </c>
      <c r="C182" s="258" t="s">
        <v>5553</v>
      </c>
      <c r="D182" s="261" t="s">
        <v>5554</v>
      </c>
      <c r="E182" s="262" t="s">
        <v>5192</v>
      </c>
      <c r="F182" s="265" t="s">
        <v>5555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5424</v>
      </c>
      <c r="B183" s="257" t="s">
        <v>5552</v>
      </c>
      <c r="C183" s="258" t="s">
        <v>5556</v>
      </c>
      <c r="D183" s="261" t="s">
        <v>5557</v>
      </c>
      <c r="E183" s="262" t="s">
        <v>5192</v>
      </c>
      <c r="F183" s="265" t="s">
        <v>5555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5424</v>
      </c>
      <c r="B184" s="257" t="s">
        <v>5552</v>
      </c>
      <c r="C184" s="258" t="s">
        <v>5558</v>
      </c>
      <c r="D184" s="261" t="s">
        <v>5559</v>
      </c>
      <c r="E184" s="262" t="s">
        <v>5192</v>
      </c>
      <c r="F184" s="265" t="s">
        <v>5555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5424</v>
      </c>
      <c r="B185" s="257" t="s">
        <v>5552</v>
      </c>
      <c r="C185" s="258" t="s">
        <v>5560</v>
      </c>
      <c r="D185" s="261" t="s">
        <v>5561</v>
      </c>
      <c r="E185" s="262" t="s">
        <v>5192</v>
      </c>
      <c r="F185" s="265" t="s">
        <v>5555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5424</v>
      </c>
      <c r="B186" s="257" t="s">
        <v>5552</v>
      </c>
      <c r="C186" s="258" t="s">
        <v>5562</v>
      </c>
      <c r="D186" s="261" t="s">
        <v>5563</v>
      </c>
      <c r="E186" s="262" t="s">
        <v>5192</v>
      </c>
      <c r="F186" s="265" t="s">
        <v>5555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5424</v>
      </c>
      <c r="B187" s="257" t="s">
        <v>5552</v>
      </c>
      <c r="C187" s="258" t="s">
        <v>5564</v>
      </c>
      <c r="D187" s="261" t="s">
        <v>5565</v>
      </c>
      <c r="E187" s="262" t="s">
        <v>5221</v>
      </c>
      <c r="F187" s="265" t="s">
        <v>5555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5424</v>
      </c>
      <c r="B188" s="257" t="s">
        <v>5552</v>
      </c>
      <c r="C188" s="258" t="s">
        <v>5566</v>
      </c>
      <c r="D188" s="261" t="s">
        <v>5567</v>
      </c>
      <c r="E188" s="262" t="s">
        <v>5221</v>
      </c>
      <c r="F188" s="265" t="s">
        <v>5555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5424</v>
      </c>
      <c r="B189" s="257" t="s">
        <v>5552</v>
      </c>
      <c r="C189" s="258" t="s">
        <v>5568</v>
      </c>
      <c r="D189" s="261" t="s">
        <v>5569</v>
      </c>
      <c r="E189" s="262" t="s">
        <v>5221</v>
      </c>
      <c r="F189" s="265" t="s">
        <v>5555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5424</v>
      </c>
      <c r="B190" s="257" t="s">
        <v>5552</v>
      </c>
      <c r="C190" s="258" t="s">
        <v>5570</v>
      </c>
      <c r="D190" s="261" t="s">
        <v>5571</v>
      </c>
      <c r="E190" s="262" t="s">
        <v>5221</v>
      </c>
      <c r="F190" s="265" t="s">
        <v>5555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5424</v>
      </c>
      <c r="B191" s="257" t="s">
        <v>5552</v>
      </c>
      <c r="C191" s="258" t="s">
        <v>5572</v>
      </c>
      <c r="D191" s="261" t="s">
        <v>5573</v>
      </c>
      <c r="E191" s="262" t="s">
        <v>5192</v>
      </c>
      <c r="F191" s="265" t="s">
        <v>5555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5424</v>
      </c>
      <c r="B192" s="257" t="s">
        <v>5552</v>
      </c>
      <c r="C192" s="258" t="s">
        <v>5574</v>
      </c>
      <c r="D192" s="261" t="s">
        <v>5575</v>
      </c>
      <c r="E192" s="262" t="s">
        <v>5192</v>
      </c>
      <c r="F192" s="265" t="s">
        <v>5555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5424</v>
      </c>
      <c r="B193" s="257" t="s">
        <v>5552</v>
      </c>
      <c r="C193" s="258" t="s">
        <v>5576</v>
      </c>
      <c r="D193" s="261" t="s">
        <v>5577</v>
      </c>
      <c r="E193" s="262" t="s">
        <v>5192</v>
      </c>
      <c r="F193" s="265" t="s">
        <v>5555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5424</v>
      </c>
      <c r="B194" s="257" t="s">
        <v>5552</v>
      </c>
      <c r="C194" s="258" t="s">
        <v>5578</v>
      </c>
      <c r="D194" s="261" t="s">
        <v>5579</v>
      </c>
      <c r="E194" s="262" t="s">
        <v>5192</v>
      </c>
      <c r="F194" s="265" t="s">
        <v>5555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5424</v>
      </c>
      <c r="B195" s="257" t="s">
        <v>5552</v>
      </c>
      <c r="C195" s="258" t="s">
        <v>5580</v>
      </c>
      <c r="D195" s="261" t="s">
        <v>5581</v>
      </c>
      <c r="E195" s="262" t="s">
        <v>5192</v>
      </c>
      <c r="F195" s="265" t="s">
        <v>5555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5424</v>
      </c>
      <c r="B196" s="257" t="s">
        <v>5552</v>
      </c>
      <c r="C196" s="258" t="s">
        <v>5582</v>
      </c>
      <c r="D196" s="261" t="s">
        <v>5583</v>
      </c>
      <c r="E196" s="262" t="s">
        <v>5192</v>
      </c>
      <c r="F196" s="265" t="s">
        <v>5584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5424</v>
      </c>
      <c r="B197" s="257" t="s">
        <v>5552</v>
      </c>
      <c r="C197" s="258" t="s">
        <v>5585</v>
      </c>
      <c r="D197" s="261" t="s">
        <v>5586</v>
      </c>
      <c r="E197" s="262" t="s">
        <v>5192</v>
      </c>
      <c r="F197" s="265" t="s">
        <v>5584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5424</v>
      </c>
      <c r="B198" s="257" t="s">
        <v>5552</v>
      </c>
      <c r="C198" s="258" t="s">
        <v>5587</v>
      </c>
      <c r="D198" s="261" t="s">
        <v>5588</v>
      </c>
      <c r="E198" s="262" t="s">
        <v>5192</v>
      </c>
      <c r="F198" s="265" t="s">
        <v>5584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5424</v>
      </c>
      <c r="B199" s="257" t="s">
        <v>5552</v>
      </c>
      <c r="C199" s="258" t="s">
        <v>5589</v>
      </c>
      <c r="D199" s="261" t="s">
        <v>5590</v>
      </c>
      <c r="E199" s="262" t="s">
        <v>5192</v>
      </c>
      <c r="F199" s="265" t="s">
        <v>5584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5591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5591</v>
      </c>
      <c r="B201" s="256" t="s">
        <v>5592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5591</v>
      </c>
      <c r="B202" s="257" t="s">
        <v>5592</v>
      </c>
      <c r="C202" s="258" t="s">
        <v>5593</v>
      </c>
      <c r="D202" s="261" t="s">
        <v>5594</v>
      </c>
      <c r="E202" s="262" t="s">
        <v>5471</v>
      </c>
      <c r="F202" s="265" t="s">
        <v>5595</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5591</v>
      </c>
      <c r="B203" s="257" t="s">
        <v>5592</v>
      </c>
      <c r="C203" s="258" t="s">
        <v>5596</v>
      </c>
      <c r="D203" s="261" t="s">
        <v>5597</v>
      </c>
      <c r="E203" s="262" t="s">
        <v>5471</v>
      </c>
      <c r="F203" s="265" t="s">
        <v>5595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5591</v>
      </c>
      <c r="B204" s="257" t="s">
        <v>5592</v>
      </c>
      <c r="C204" s="258" t="s">
        <v>5598</v>
      </c>
      <c r="D204" s="261" t="s">
        <v>5599</v>
      </c>
      <c r="E204" s="262" t="s">
        <v>5471</v>
      </c>
      <c r="F204" s="265" t="s">
        <v>5595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5591</v>
      </c>
      <c r="B205" s="257" t="s">
        <v>5592</v>
      </c>
      <c r="C205" s="258" t="s">
        <v>5600</v>
      </c>
      <c r="D205" s="261" t="s">
        <v>5601</v>
      </c>
      <c r="E205" s="262" t="s">
        <v>5471</v>
      </c>
      <c r="F205" s="265" t="s">
        <v>5595</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5591</v>
      </c>
      <c r="B206" s="257" t="s">
        <v>5592</v>
      </c>
      <c r="C206" s="258" t="s">
        <v>5602</v>
      </c>
      <c r="D206" s="261" t="s">
        <v>5603</v>
      </c>
      <c r="E206" s="262" t="s">
        <v>5471</v>
      </c>
      <c r="F206" s="265" t="s">
        <v>5595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5591</v>
      </c>
      <c r="B207" s="257" t="s">
        <v>5592</v>
      </c>
      <c r="C207" s="258" t="s">
        <v>5604</v>
      </c>
      <c r="D207" s="261" t="s">
        <v>5605</v>
      </c>
      <c r="E207" s="262" t="s">
        <v>5336</v>
      </c>
      <c r="F207" s="265" t="s">
        <v>5595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5591</v>
      </c>
      <c r="B208" s="257" t="s">
        <v>5592</v>
      </c>
      <c r="C208" s="258" t="s">
        <v>5606</v>
      </c>
      <c r="D208" s="261" t="s">
        <v>5607</v>
      </c>
      <c r="E208" s="262" t="s">
        <v>5336</v>
      </c>
      <c r="F208" s="265" t="s">
        <v>5595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5591</v>
      </c>
      <c r="B209" s="257" t="s">
        <v>5592</v>
      </c>
      <c r="C209" s="258" t="s">
        <v>5608</v>
      </c>
      <c r="D209" s="261" t="s">
        <v>5609</v>
      </c>
      <c r="E209" s="262" t="s">
        <v>5471</v>
      </c>
      <c r="F209" s="265" t="s">
        <v>5595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5591</v>
      </c>
      <c r="B210" s="257" t="s">
        <v>5592</v>
      </c>
      <c r="C210" s="258" t="s">
        <v>5610</v>
      </c>
      <c r="D210" s="261" t="s">
        <v>5611</v>
      </c>
      <c r="E210" s="262" t="s">
        <v>5221</v>
      </c>
      <c r="F210" s="265" t="s">
        <v>5612</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5591</v>
      </c>
      <c r="B211" s="257" t="s">
        <v>5592</v>
      </c>
      <c r="C211" s="258" t="s">
        <v>5613</v>
      </c>
      <c r="D211" s="261" t="s">
        <v>5614</v>
      </c>
      <c r="E211" s="262" t="s">
        <v>5221</v>
      </c>
      <c r="F211" s="265" t="s">
        <v>5612</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5591</v>
      </c>
      <c r="B212" s="257" t="s">
        <v>5592</v>
      </c>
      <c r="C212" s="258" t="s">
        <v>5615</v>
      </c>
      <c r="D212" s="261" t="s">
        <v>5616</v>
      </c>
      <c r="E212" s="262" t="s">
        <v>5288</v>
      </c>
      <c r="F212" s="265" t="s">
        <v>5617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5591</v>
      </c>
      <c r="B213" s="257" t="s">
        <v>5592</v>
      </c>
      <c r="C213" s="258" t="s">
        <v>5618</v>
      </c>
      <c r="D213" s="261" t="s">
        <v>5619</v>
      </c>
      <c r="E213" s="262" t="s">
        <v>5221</v>
      </c>
      <c r="F213" s="265" t="s">
        <v>5620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5591</v>
      </c>
      <c r="B214" s="257" t="s">
        <v>5592</v>
      </c>
      <c r="C214" s="258" t="s">
        <v>5621</v>
      </c>
      <c r="D214" s="261" t="s">
        <v>5622</v>
      </c>
      <c r="E214" s="262" t="s">
        <v>5288</v>
      </c>
      <c r="F214" s="265" t="s">
        <v>5623</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5591</v>
      </c>
      <c r="B215" s="257" t="s">
        <v>5592</v>
      </c>
      <c r="C215" s="258" t="s">
        <v>5624</v>
      </c>
      <c r="D215" s="261" t="s">
        <v>5625</v>
      </c>
      <c r="E215" s="262" t="s">
        <v>5192</v>
      </c>
      <c r="F215" s="265" t="s">
        <v>5623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5591</v>
      </c>
      <c r="B216" s="257" t="s">
        <v>5592</v>
      </c>
      <c r="C216" s="258" t="s">
        <v>5626</v>
      </c>
      <c r="D216" s="261" t="s">
        <v>5627</v>
      </c>
      <c r="E216" s="262" t="s">
        <v>5192</v>
      </c>
      <c r="F216" s="265" t="s">
        <v>5623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5591</v>
      </c>
      <c r="B217" s="257" t="s">
        <v>5592</v>
      </c>
      <c r="C217" s="258" t="s">
        <v>5628</v>
      </c>
      <c r="D217" s="261" t="s">
        <v>5629</v>
      </c>
      <c r="E217" s="262" t="s">
        <v>5221</v>
      </c>
      <c r="F217" s="265" t="s">
        <v>5623</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5591</v>
      </c>
      <c r="B218" s="257" t="s">
        <v>5592</v>
      </c>
      <c r="C218" s="258" t="s">
        <v>5630</v>
      </c>
      <c r="D218" s="261" t="s">
        <v>5631</v>
      </c>
      <c r="E218" s="262" t="s">
        <v>5221</v>
      </c>
      <c r="F218" s="265" t="s">
        <v>5623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5591</v>
      </c>
      <c r="B219" s="257" t="s">
        <v>5592</v>
      </c>
      <c r="C219" s="258" t="s">
        <v>5632</v>
      </c>
      <c r="D219" s="261" t="s">
        <v>5633</v>
      </c>
      <c r="E219" s="262" t="s">
        <v>5221</v>
      </c>
      <c r="F219" s="265" t="s">
        <v>5623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5591</v>
      </c>
      <c r="B220" s="257" t="s">
        <v>5592</v>
      </c>
      <c r="C220" s="258" t="s">
        <v>5634</v>
      </c>
      <c r="D220" s="261" t="s">
        <v>5635</v>
      </c>
      <c r="E220" s="262" t="s">
        <v>5221</v>
      </c>
      <c r="F220" s="265" t="s">
        <v>5623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5591</v>
      </c>
      <c r="B221" s="256" t="s">
        <v>5636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5591</v>
      </c>
      <c r="B222" s="257" t="s">
        <v>5636</v>
      </c>
      <c r="C222" s="258" t="s">
        <v>5637</v>
      </c>
      <c r="D222" s="261" t="s">
        <v>5638</v>
      </c>
      <c r="E222" s="262" t="s">
        <v>5288</v>
      </c>
      <c r="F222" s="265" t="s">
        <v>5639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5591</v>
      </c>
      <c r="B223" s="257" t="s">
        <v>5636</v>
      </c>
      <c r="C223" s="258" t="s">
        <v>5640</v>
      </c>
      <c r="D223" s="261" t="s">
        <v>5641</v>
      </c>
      <c r="E223" s="262" t="s">
        <v>5288</v>
      </c>
      <c r="F223" s="265" t="s">
        <v>5639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5591</v>
      </c>
      <c r="B224" s="257" t="s">
        <v>5636</v>
      </c>
      <c r="C224" s="258" t="s">
        <v>5642</v>
      </c>
      <c r="D224" s="261" t="s">
        <v>5643</v>
      </c>
      <c r="E224" s="262" t="s">
        <v>5288</v>
      </c>
      <c r="F224" s="265" t="s">
        <v>5639</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5591</v>
      </c>
      <c r="B225" s="257" t="s">
        <v>5636</v>
      </c>
      <c r="C225" s="258" t="s">
        <v>5644</v>
      </c>
      <c r="D225" s="261" t="s">
        <v>5645</v>
      </c>
      <c r="E225" s="262" t="s">
        <v>5288</v>
      </c>
      <c r="F225" s="265" t="s">
        <v>5639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5591</v>
      </c>
      <c r="B226" s="257" t="s">
        <v>5636</v>
      </c>
      <c r="C226" s="258" t="s">
        <v>5646</v>
      </c>
      <c r="D226" s="261" t="s">
        <v>5647</v>
      </c>
      <c r="E226" s="262" t="s">
        <v>5288</v>
      </c>
      <c r="F226" s="265" t="s">
        <v>5639</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5591</v>
      </c>
      <c r="B227" s="257" t="s">
        <v>5636</v>
      </c>
      <c r="C227" s="258" t="s">
        <v>5648</v>
      </c>
      <c r="D227" s="261" t="s">
        <v>5649</v>
      </c>
      <c r="E227" s="262" t="s">
        <v>5288</v>
      </c>
      <c r="F227" s="265" t="s">
        <v>5639</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5591</v>
      </c>
      <c r="B228" s="257" t="s">
        <v>5636</v>
      </c>
      <c r="C228" s="258" t="s">
        <v>5650</v>
      </c>
      <c r="D228" s="261" t="s">
        <v>5651</v>
      </c>
      <c r="E228" s="262" t="s">
        <v>5288</v>
      </c>
      <c r="F228" s="265" t="s">
        <v>5639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5591</v>
      </c>
      <c r="B229" s="257" t="s">
        <v>5636</v>
      </c>
      <c r="C229" s="258" t="s">
        <v>5652</v>
      </c>
      <c r="D229" s="261" t="s">
        <v>5653</v>
      </c>
      <c r="E229" s="262" t="s">
        <v>5192</v>
      </c>
      <c r="F229" s="265" t="s">
        <v>5639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5591</v>
      </c>
      <c r="B230" s="257" t="s">
        <v>5636</v>
      </c>
      <c r="C230" s="258" t="s">
        <v>5654</v>
      </c>
      <c r="D230" s="261" t="s">
        <v>5655</v>
      </c>
      <c r="E230" s="262" t="s">
        <v>5192</v>
      </c>
      <c r="F230" s="265" t="s">
        <v>5639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5591</v>
      </c>
      <c r="B231" s="257" t="s">
        <v>5636</v>
      </c>
      <c r="C231" s="258" t="s">
        <v>5656</v>
      </c>
      <c r="D231" s="261" t="s">
        <v>5657</v>
      </c>
      <c r="E231" s="262" t="s">
        <v>5288</v>
      </c>
      <c r="F231" s="265" t="s">
        <v>5658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5591</v>
      </c>
      <c r="B232" s="257" t="s">
        <v>5636</v>
      </c>
      <c r="C232" s="258" t="s">
        <v>5659</v>
      </c>
      <c r="D232" s="261" t="s">
        <v>5660</v>
      </c>
      <c r="E232" s="262" t="s">
        <v>5288</v>
      </c>
      <c r="F232" s="265" t="s">
        <v>5658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5591</v>
      </c>
      <c r="B233" s="257" t="s">
        <v>5636</v>
      </c>
      <c r="C233" s="258" t="s">
        <v>5661</v>
      </c>
      <c r="D233" s="261" t="s">
        <v>5662</v>
      </c>
      <c r="E233" s="262" t="s">
        <v>5221</v>
      </c>
      <c r="F233" s="265" t="s">
        <v>5658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5591</v>
      </c>
      <c r="B234" s="257" t="s">
        <v>5636</v>
      </c>
      <c r="C234" s="258" t="s">
        <v>5663</v>
      </c>
      <c r="D234" s="261" t="s">
        <v>5664</v>
      </c>
      <c r="E234" s="262" t="s">
        <v>5221</v>
      </c>
      <c r="F234" s="265" t="s">
        <v>5658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5591</v>
      </c>
      <c r="B235" s="257" t="s">
        <v>5636</v>
      </c>
      <c r="C235" s="258" t="s">
        <v>5665</v>
      </c>
      <c r="D235" s="261" t="s">
        <v>5666</v>
      </c>
      <c r="E235" s="262" t="s">
        <v>5288</v>
      </c>
      <c r="F235" s="265" t="s">
        <v>5658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5591</v>
      </c>
      <c r="B236" s="257" t="s">
        <v>5636</v>
      </c>
      <c r="C236" s="258" t="s">
        <v>5667</v>
      </c>
      <c r="D236" s="261" t="s">
        <v>5668</v>
      </c>
      <c r="E236" s="262" t="s">
        <v>5221</v>
      </c>
      <c r="F236" s="265" t="s">
        <v>5658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5591</v>
      </c>
      <c r="B237" s="256" t="s">
        <v>1825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5591</v>
      </c>
      <c r="B238" s="257" t="s">
        <v>1825</v>
      </c>
      <c r="C238" s="258" t="s">
        <v>5669</v>
      </c>
      <c r="D238" s="261" t="s">
        <v>5670</v>
      </c>
      <c r="E238" s="262" t="s">
        <v>5192</v>
      </c>
      <c r="F238" s="265" t="s">
        <v>5671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5591</v>
      </c>
      <c r="B239" s="257" t="s">
        <v>1825</v>
      </c>
      <c r="C239" s="258" t="s">
        <v>5672</v>
      </c>
      <c r="D239" s="261" t="s">
        <v>5673</v>
      </c>
      <c r="E239" s="262" t="s">
        <v>5192</v>
      </c>
      <c r="F239" s="265" t="s">
        <v>5671</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5591</v>
      </c>
      <c r="B240" s="257" t="s">
        <v>1825</v>
      </c>
      <c r="C240" s="258" t="s">
        <v>5674</v>
      </c>
      <c r="D240" s="261" t="s">
        <v>5675</v>
      </c>
      <c r="E240" s="262" t="s">
        <v>5192</v>
      </c>
      <c r="F240" s="265" t="s">
        <v>5671</v>
      </c>
      <c r="G240" s="268">
        <f>IF(COUNTIF(H240:AU240,"&lt;&gt;")=0,"",SUMPRODUCT(((Recommendations[ImplStatus]="Implemented")+(Recommendations[ImplStatus]="Compensated"))*ISNUMBER(MATCH(Recommendations[Id],H240:AU240,0)))/COUNTIF(H240:AU240,"&lt;&gt;"))</f>
        <v>0</v>
      </c>
      <c r="H240" s="269" t="s">
        <v>179</v>
      </c>
      <c r="I240" s="269" t="s">
        <v>416</v>
      </c>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5591</v>
      </c>
      <c r="B241" s="257" t="s">
        <v>1825</v>
      </c>
      <c r="C241" s="258" t="s">
        <v>5676</v>
      </c>
      <c r="D241" s="261" t="s">
        <v>5677</v>
      </c>
      <c r="E241" s="262" t="s">
        <v>5192</v>
      </c>
      <c r="F241" s="265" t="s">
        <v>5671</v>
      </c>
      <c r="G241" s="268">
        <f>IF(COUNTIF(H241:AU241,"&lt;&gt;")=0,"",SUMPRODUCT(((Recommendations[ImplStatus]="Implemented")+(Recommendations[ImplStatus]="Compensated"))*ISNUMBER(MATCH(Recommendations[Id],H241:AU241,0)))/COUNTIF(H241:AU241,"&lt;&gt;"))</f>
        <v>0</v>
      </c>
      <c r="H241" s="269" t="s">
        <v>84</v>
      </c>
      <c r="I241" s="269" t="s">
        <v>93</v>
      </c>
      <c r="J241" s="269" t="s">
        <v>98</v>
      </c>
      <c r="K241" s="269" t="s">
        <v>139</v>
      </c>
      <c r="L241" s="269" t="s">
        <v>144</v>
      </c>
      <c r="M241" s="269" t="s">
        <v>154</v>
      </c>
      <c r="N241" s="269" t="s">
        <v>159</v>
      </c>
      <c r="O241" s="269" t="s">
        <v>194</v>
      </c>
      <c r="P241" s="269" t="s">
        <v>233</v>
      </c>
      <c r="Q241" s="269" t="s">
        <v>246</v>
      </c>
      <c r="R241" s="269" t="s">
        <v>256</v>
      </c>
      <c r="S241" s="269" t="s">
        <v>261</v>
      </c>
      <c r="T241" s="269" t="s">
        <v>266</v>
      </c>
      <c r="U241" s="269" t="s">
        <v>281</v>
      </c>
      <c r="V241" s="269" t="s">
        <v>296</v>
      </c>
      <c r="W241" s="269" t="s">
        <v>301</v>
      </c>
      <c r="X241" s="269" t="s">
        <v>335</v>
      </c>
      <c r="Y241" s="269" t="s">
        <v>345</v>
      </c>
      <c r="Z241" s="269" t="s">
        <v>360</v>
      </c>
      <c r="AA241" s="269" t="s">
        <v>370</v>
      </c>
      <c r="AB241" s="269" t="s">
        <v>380</v>
      </c>
      <c r="AC241" s="269" t="s">
        <v>385</v>
      </c>
      <c r="AD241" s="269" t="s">
        <v>389</v>
      </c>
      <c r="AE241" s="269" t="s">
        <v>412</v>
      </c>
      <c r="AF241" s="269" t="s">
        <v>420</v>
      </c>
      <c r="AG241" s="269" t="s">
        <v>425</v>
      </c>
      <c r="AH241" s="269" t="s">
        <v>429</v>
      </c>
      <c r="AI241" s="269" t="s">
        <v>434</v>
      </c>
      <c r="AJ241" s="269" t="s">
        <v>438</v>
      </c>
      <c r="AK241" s="269" t="s">
        <v>447</v>
      </c>
      <c r="AL241" s="269"/>
      <c r="AM241" s="269"/>
      <c r="AN241" s="269"/>
      <c r="AO241" s="269"/>
      <c r="AP241" s="269"/>
      <c r="AQ241" s="269"/>
      <c r="AR241" s="269"/>
      <c r="AS241" s="269"/>
      <c r="AT241" s="269"/>
      <c r="AU241" s="283"/>
    </row>
    <row r="242" spans="1:47" ht="60" customHeight="1" x14ac:dyDescent="0.35">
      <c r="A242" s="279" t="s">
        <v>5591</v>
      </c>
      <c r="B242" s="257" t="s">
        <v>1825</v>
      </c>
      <c r="C242" s="258" t="s">
        <v>5678</v>
      </c>
      <c r="D242" s="261" t="s">
        <v>5679</v>
      </c>
      <c r="E242" s="262" t="s">
        <v>5192</v>
      </c>
      <c r="F242" s="265" t="s">
        <v>5671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5591</v>
      </c>
      <c r="B243" s="257" t="s">
        <v>1825</v>
      </c>
      <c r="C243" s="258" t="s">
        <v>5680</v>
      </c>
      <c r="D243" s="261" t="s">
        <v>5681</v>
      </c>
      <c r="E243" s="262" t="s">
        <v>5192</v>
      </c>
      <c r="F243" s="265" t="s">
        <v>5671</v>
      </c>
      <c r="G243" s="268">
        <f>IF(COUNTIF(H243:AU243,"&lt;&gt;")=0,"",SUMPRODUCT(((Recommendations[ImplStatus]="Implemented")+(Recommendations[ImplStatus]="Compensated"))*ISNUMBER(MATCH(Recommendations[Id],H243:AU243,0)))/COUNTIF(H243:AU243,"&lt;&gt;"))</f>
        <v>0</v>
      </c>
      <c r="H243" s="269" t="s">
        <v>53</v>
      </c>
      <c r="I243" s="269" t="s">
        <v>58</v>
      </c>
      <c r="J243" s="269" t="s">
        <v>73</v>
      </c>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5591</v>
      </c>
      <c r="B244" s="257" t="s">
        <v>1825</v>
      </c>
      <c r="C244" s="258" t="s">
        <v>5682</v>
      </c>
      <c r="D244" s="261" t="s">
        <v>5683</v>
      </c>
      <c r="E244" s="262" t="s">
        <v>5192</v>
      </c>
      <c r="F244" s="265" t="s">
        <v>5671</v>
      </c>
      <c r="G244" s="268">
        <f>IF(COUNTIF(H244:AU244,"&lt;&gt;")=0,"",SUMPRODUCT(((Recommendations[ImplStatus]="Implemented")+(Recommendations[ImplStatus]="Compensated"))*ISNUMBER(MATCH(Recommendations[Id],H244:AU244,0)))/COUNTIF(H244:AU244,"&lt;&gt;"))</f>
        <v>0</v>
      </c>
      <c r="H244" s="269" t="s">
        <v>219</v>
      </c>
      <c r="I244" s="269" t="s">
        <v>276</v>
      </c>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5591</v>
      </c>
      <c r="B245" s="257" t="s">
        <v>1825</v>
      </c>
      <c r="C245" s="258" t="s">
        <v>5684</v>
      </c>
      <c r="D245" s="261" t="s">
        <v>5685</v>
      </c>
      <c r="E245" s="262" t="s">
        <v>5192</v>
      </c>
      <c r="F245" s="265" t="s">
        <v>5671</v>
      </c>
      <c r="G245" s="268">
        <f>IF(COUNTIF(H245:AU245,"&lt;&gt;")=0,"",SUMPRODUCT(((Recommendations[ImplStatus]="Implemented")+(Recommendations[ImplStatus]="Compensated"))*ISNUMBER(MATCH(Recommendations[Id],H245:AU245,0)))/COUNTIF(H245:AU245,"&lt;&gt;"))</f>
        <v>0</v>
      </c>
      <c r="H245" s="269" t="s">
        <v>68</v>
      </c>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5591</v>
      </c>
      <c r="B246" s="257" t="s">
        <v>1825</v>
      </c>
      <c r="C246" s="258" t="s">
        <v>5686</v>
      </c>
      <c r="D246" s="261" t="s">
        <v>5687</v>
      </c>
      <c r="E246" s="262" t="s">
        <v>5192</v>
      </c>
      <c r="F246" s="265" t="s">
        <v>5671</v>
      </c>
      <c r="G246" s="268">
        <f>IF(COUNTIF(H246:AU246,"&lt;&gt;")=0,"",SUMPRODUCT(((Recommendations[ImplStatus]="Implemented")+(Recommendations[ImplStatus]="Compensated"))*ISNUMBER(MATCH(Recommendations[Id],H246:AU246,0)))/COUNTIF(H246:AU246,"&lt;&gt;"))</f>
        <v>0</v>
      </c>
      <c r="H246" s="269" t="s">
        <v>63</v>
      </c>
      <c r="I246" s="269" t="s">
        <v>164</v>
      </c>
      <c r="J246" s="269" t="s">
        <v>204</v>
      </c>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5591</v>
      </c>
      <c r="B247" s="257" t="s">
        <v>1825</v>
      </c>
      <c r="C247" s="258" t="s">
        <v>5688</v>
      </c>
      <c r="D247" s="261" t="s">
        <v>5689</v>
      </c>
      <c r="E247" s="262" t="s">
        <v>5192</v>
      </c>
      <c r="F247" s="265" t="s">
        <v>5671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5591</v>
      </c>
      <c r="B248" s="257" t="s">
        <v>1825</v>
      </c>
      <c r="C248" s="258" t="s">
        <v>5690</v>
      </c>
      <c r="D248" s="261" t="s">
        <v>5691</v>
      </c>
      <c r="E248" s="262" t="s">
        <v>5221</v>
      </c>
      <c r="F248" s="265" t="s">
        <v>5671</v>
      </c>
      <c r="G248" s="268">
        <f>IF(COUNTIF(H248:AU248,"&lt;&gt;")=0,"",SUMPRODUCT(((Recommendations[ImplStatus]="Implemented")+(Recommendations[ImplStatus]="Compensated"))*ISNUMBER(MATCH(Recommendations[Id],H248:AU248,0)))/COUNTIF(H248:AU248,"&lt;&gt;"))</f>
        <v>0</v>
      </c>
      <c r="H248" s="269" t="s">
        <v>102</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5591</v>
      </c>
      <c r="B249" s="257" t="s">
        <v>1825</v>
      </c>
      <c r="C249" s="258" t="s">
        <v>5692</v>
      </c>
      <c r="D249" s="261" t="s">
        <v>5693</v>
      </c>
      <c r="E249" s="262" t="s">
        <v>5221</v>
      </c>
      <c r="F249" s="265" t="s">
        <v>5694</v>
      </c>
      <c r="G249" s="268">
        <f>IF(COUNTIF(H249:AU249,"&lt;&gt;")=0,"",SUMPRODUCT(((Recommendations[ImplStatus]="Implemented")+(Recommendations[ImplStatus]="Compensated"))*ISNUMBER(MATCH(Recommendations[Id],H249:AU249,0)))/COUNTIF(H249:AU249,"&lt;&gt;"))</f>
        <v>0</v>
      </c>
      <c r="H249" s="269" t="s">
        <v>286</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5591</v>
      </c>
      <c r="B250" s="257" t="s">
        <v>1825</v>
      </c>
      <c r="C250" s="258" t="s">
        <v>5695</v>
      </c>
      <c r="D250" s="261" t="s">
        <v>5696</v>
      </c>
      <c r="E250" s="262" t="s">
        <v>5221</v>
      </c>
      <c r="F250" s="265" t="s">
        <v>5694</v>
      </c>
      <c r="G250" s="268">
        <f>IF(COUNTIF(H250:AU250,"&lt;&gt;")=0,"",SUMPRODUCT(((Recommendations[ImplStatus]="Implemented")+(Recommendations[ImplStatus]="Compensated"))*ISNUMBER(MATCH(Recommendations[Id],H250:AU250,0)))/COUNTIF(H250:AU250,"&lt;&gt;"))</f>
        <v>0</v>
      </c>
      <c r="H250" s="269" t="s">
        <v>286</v>
      </c>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5591</v>
      </c>
      <c r="B251" s="256" t="s">
        <v>5697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5591</v>
      </c>
      <c r="B252" s="257" t="s">
        <v>5697</v>
      </c>
      <c r="C252" s="258" t="s">
        <v>5698</v>
      </c>
      <c r="D252" s="261" t="s">
        <v>5699</v>
      </c>
      <c r="E252" s="262" t="s">
        <v>5288</v>
      </c>
      <c r="F252" s="265" t="s">
        <v>5700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5591</v>
      </c>
      <c r="B253" s="257" t="s">
        <v>5697</v>
      </c>
      <c r="C253" s="258" t="s">
        <v>5701</v>
      </c>
      <c r="D253" s="261" t="s">
        <v>5702</v>
      </c>
      <c r="E253" s="262" t="s">
        <v>5288</v>
      </c>
      <c r="F253" s="265" t="s">
        <v>5700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5591</v>
      </c>
      <c r="B254" s="257" t="s">
        <v>5697</v>
      </c>
      <c r="C254" s="258" t="s">
        <v>5703</v>
      </c>
      <c r="D254" s="261" t="s">
        <v>5704</v>
      </c>
      <c r="E254" s="262" t="s">
        <v>5288</v>
      </c>
      <c r="F254" s="265" t="s">
        <v>5700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5591</v>
      </c>
      <c r="B255" s="257" t="s">
        <v>5697</v>
      </c>
      <c r="C255" s="258" t="s">
        <v>5705</v>
      </c>
      <c r="D255" s="261" t="s">
        <v>5706</v>
      </c>
      <c r="E255" s="262" t="s">
        <v>5288</v>
      </c>
      <c r="F255" s="265" t="s">
        <v>5700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5591</v>
      </c>
      <c r="B256" s="257" t="s">
        <v>5697</v>
      </c>
      <c r="C256" s="258" t="s">
        <v>5707</v>
      </c>
      <c r="D256" s="261" t="s">
        <v>5708</v>
      </c>
      <c r="E256" s="262" t="s">
        <v>5288</v>
      </c>
      <c r="F256" s="265" t="s">
        <v>5700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5591</v>
      </c>
      <c r="B257" s="257" t="s">
        <v>5697</v>
      </c>
      <c r="C257" s="258" t="s">
        <v>5709</v>
      </c>
      <c r="D257" s="261" t="s">
        <v>5710</v>
      </c>
      <c r="E257" s="262" t="s">
        <v>5192</v>
      </c>
      <c r="F257" s="265" t="s">
        <v>5700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5591</v>
      </c>
      <c r="B258" s="257" t="s">
        <v>5697</v>
      </c>
      <c r="C258" s="258" t="s">
        <v>5711</v>
      </c>
      <c r="D258" s="261" t="s">
        <v>5712</v>
      </c>
      <c r="E258" s="262" t="s">
        <v>5192</v>
      </c>
      <c r="F258" s="265" t="s">
        <v>5700</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5591</v>
      </c>
      <c r="B259" s="257" t="s">
        <v>5697</v>
      </c>
      <c r="C259" s="258" t="s">
        <v>5713</v>
      </c>
      <c r="D259" s="261" t="s">
        <v>5714</v>
      </c>
      <c r="E259" s="262" t="s">
        <v>5192</v>
      </c>
      <c r="F259" s="265" t="s">
        <v>5700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5591</v>
      </c>
      <c r="B260" s="257" t="s">
        <v>5697</v>
      </c>
      <c r="C260" s="258" t="s">
        <v>5715</v>
      </c>
      <c r="D260" s="261" t="s">
        <v>5716</v>
      </c>
      <c r="E260" s="262" t="s">
        <v>5192</v>
      </c>
      <c r="F260" s="265" t="s">
        <v>5700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5591</v>
      </c>
      <c r="B261" s="257" t="s">
        <v>5697</v>
      </c>
      <c r="C261" s="258" t="s">
        <v>5717</v>
      </c>
      <c r="D261" s="261" t="s">
        <v>5718</v>
      </c>
      <c r="E261" s="262" t="s">
        <v>5336</v>
      </c>
      <c r="F261" s="265" t="s">
        <v>5700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5591</v>
      </c>
      <c r="B262" s="257" t="s">
        <v>5697</v>
      </c>
      <c r="C262" s="258" t="s">
        <v>5719</v>
      </c>
      <c r="D262" s="261" t="s">
        <v>5720</v>
      </c>
      <c r="E262" s="262" t="s">
        <v>5336</v>
      </c>
      <c r="F262" s="265" t="s">
        <v>5700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5591</v>
      </c>
      <c r="B263" s="257" t="s">
        <v>5697</v>
      </c>
      <c r="C263" s="258" t="s">
        <v>5721</v>
      </c>
      <c r="D263" s="261" t="s">
        <v>5722</v>
      </c>
      <c r="E263" s="262" t="s">
        <v>5336</v>
      </c>
      <c r="F263" s="265" t="s">
        <v>5700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5591</v>
      </c>
      <c r="B264" s="256" t="s">
        <v>5723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5591</v>
      </c>
      <c r="B265" s="257" t="s">
        <v>5723</v>
      </c>
      <c r="C265" s="258" t="s">
        <v>5724</v>
      </c>
      <c r="D265" s="261" t="s">
        <v>5725</v>
      </c>
      <c r="E265" s="262" t="s">
        <v>5221</v>
      </c>
      <c r="F265" s="265" t="s">
        <v>5726</v>
      </c>
      <c r="G265" s="268">
        <f>IF(COUNTIF(H265:AU265,"&lt;&gt;")=0,"",SUMPRODUCT(((Recommendations[ImplStatus]="Implemented")+(Recommendations[ImplStatus]="Compensated"))*ISNUMBER(MATCH(Recommendations[Id],H265:AU265,0)))/COUNTIF(H265:AU265,"&lt;&gt;"))</f>
        <v>0</v>
      </c>
      <c r="H265" s="269" t="s">
        <v>13</v>
      </c>
      <c r="I265" s="269" t="s">
        <v>241</v>
      </c>
      <c r="J265" s="269" t="s">
        <v>271</v>
      </c>
      <c r="K265" s="269" t="s">
        <v>375</v>
      </c>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5591</v>
      </c>
      <c r="B266" s="257" t="s">
        <v>5723</v>
      </c>
      <c r="C266" s="258" t="s">
        <v>5727</v>
      </c>
      <c r="D266" s="261" t="s">
        <v>5728</v>
      </c>
      <c r="E266" s="262" t="s">
        <v>5221</v>
      </c>
      <c r="F266" s="265" t="s">
        <v>5726</v>
      </c>
      <c r="G266" s="268">
        <f>IF(COUNTIF(H266:AU266,"&lt;&gt;")=0,"",SUMPRODUCT(((Recommendations[ImplStatus]="Implemented")+(Recommendations[ImplStatus]="Compensated"))*ISNUMBER(MATCH(Recommendations[Id],H266:AU266,0)))/COUNTIF(H266:AU266,"&lt;&gt;"))</f>
        <v>0</v>
      </c>
      <c r="H266" s="269" t="s">
        <v>23</v>
      </c>
      <c r="I266" s="269" t="s">
        <v>29</v>
      </c>
      <c r="J266" s="269" t="s">
        <v>33</v>
      </c>
      <c r="K266" s="269" t="s">
        <v>37</v>
      </c>
      <c r="L266" s="269" t="s">
        <v>41</v>
      </c>
      <c r="M266" s="269" t="s">
        <v>45</v>
      </c>
      <c r="N266" s="269" t="s">
        <v>49</v>
      </c>
      <c r="O266" s="269" t="s">
        <v>107</v>
      </c>
      <c r="P266" s="269" t="s">
        <v>112</v>
      </c>
      <c r="Q266" s="269" t="s">
        <v>154</v>
      </c>
      <c r="R266" s="269" t="s">
        <v>169</v>
      </c>
      <c r="S266" s="269" t="s">
        <v>184</v>
      </c>
      <c r="T266" s="269" t="s">
        <v>189</v>
      </c>
      <c r="U266" s="269" t="s">
        <v>199</v>
      </c>
      <c r="V266" s="269" t="s">
        <v>224</v>
      </c>
      <c r="W266" s="269" t="s">
        <v>229</v>
      </c>
      <c r="X266" s="269" t="s">
        <v>281</v>
      </c>
      <c r="Y266" s="269" t="s">
        <v>306</v>
      </c>
      <c r="Z266" s="269" t="s">
        <v>335</v>
      </c>
      <c r="AA266" s="269" t="s">
        <v>429</v>
      </c>
      <c r="AB266" s="269" t="s">
        <v>434</v>
      </c>
      <c r="AC266" s="269" t="s">
        <v>438</v>
      </c>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5591</v>
      </c>
      <c r="B267" s="257" t="s">
        <v>5723</v>
      </c>
      <c r="C267" s="258" t="s">
        <v>5729</v>
      </c>
      <c r="D267" s="261" t="s">
        <v>5730</v>
      </c>
      <c r="E267" s="262" t="s">
        <v>5221</v>
      </c>
      <c r="F267" s="265" t="s">
        <v>5726</v>
      </c>
      <c r="G267" s="268">
        <f>IF(COUNTIF(H267:AU267,"&lt;&gt;")=0,"",SUMPRODUCT(((Recommendations[ImplStatus]="Implemented")+(Recommendations[ImplStatus]="Compensated"))*ISNUMBER(MATCH(Recommendations[Id],H267:AU267,0)))/COUNTIF(H267:AU267,"&lt;&gt;"))</f>
        <v>0</v>
      </c>
      <c r="H267" s="269" t="s">
        <v>112</v>
      </c>
      <c r="I267" s="269" t="s">
        <v>117</v>
      </c>
      <c r="J267" s="269" t="s">
        <v>129</v>
      </c>
      <c r="K267" s="269" t="s">
        <v>233</v>
      </c>
      <c r="L267" s="269" t="s">
        <v>236</v>
      </c>
      <c r="M267" s="269" t="s">
        <v>251</v>
      </c>
      <c r="N267" s="269" t="s">
        <v>291</v>
      </c>
      <c r="O267" s="269" t="s">
        <v>316</v>
      </c>
      <c r="P267" s="269" t="s">
        <v>350</v>
      </c>
      <c r="Q267" s="269" t="s">
        <v>355</v>
      </c>
      <c r="R267" s="269" t="s">
        <v>360</v>
      </c>
      <c r="S267" s="269" t="s">
        <v>365</v>
      </c>
      <c r="T267" s="269" t="s">
        <v>380</v>
      </c>
      <c r="U267" s="269" t="s">
        <v>398</v>
      </c>
      <c r="V267" s="269" t="s">
        <v>403</v>
      </c>
      <c r="W267" s="269" t="s">
        <v>408</v>
      </c>
      <c r="X267" s="269" t="s">
        <v>447</v>
      </c>
      <c r="Y267" s="269" t="s">
        <v>452</v>
      </c>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5591</v>
      </c>
      <c r="B268" s="257" t="s">
        <v>5723</v>
      </c>
      <c r="C268" s="258" t="s">
        <v>5731</v>
      </c>
      <c r="D268" s="261" t="s">
        <v>5732</v>
      </c>
      <c r="E268" s="262" t="s">
        <v>5221</v>
      </c>
      <c r="F268" s="265" t="s">
        <v>5726</v>
      </c>
      <c r="G268" s="268">
        <f>IF(COUNTIF(H268:AU268,"&lt;&gt;")=0,"",SUMPRODUCT(((Recommendations[ImplStatus]="Implemented")+(Recommendations[ImplStatus]="Compensated"))*ISNUMBER(MATCH(Recommendations[Id],H268:AU268,0)))/COUNTIF(H268:AU268,"&lt;&gt;"))</f>
        <v>0</v>
      </c>
      <c r="H268" s="269" t="s">
        <v>79</v>
      </c>
      <c r="I268" s="269" t="s">
        <v>84</v>
      </c>
      <c r="J268" s="269" t="s">
        <v>89</v>
      </c>
      <c r="K268" s="269" t="s">
        <v>214</v>
      </c>
      <c r="L268" s="269" t="s">
        <v>321</v>
      </c>
      <c r="M268" s="269" t="s">
        <v>326</v>
      </c>
      <c r="N268" s="269" t="s">
        <v>393</v>
      </c>
      <c r="O268" s="269" t="s">
        <v>442</v>
      </c>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5591</v>
      </c>
      <c r="B269" s="257" t="s">
        <v>5723</v>
      </c>
      <c r="C269" s="258" t="s">
        <v>5733</v>
      </c>
      <c r="D269" s="261" t="s">
        <v>5734</v>
      </c>
      <c r="E269" s="262" t="s">
        <v>5221</v>
      </c>
      <c r="F269" s="265" t="s">
        <v>5726</v>
      </c>
      <c r="G269" s="268">
        <f>IF(COUNTIF(H269:AU269,"&lt;&gt;")=0,"",SUMPRODUCT(((Recommendations[ImplStatus]="Implemented")+(Recommendations[ImplStatus]="Compensated"))*ISNUMBER(MATCH(Recommendations[Id],H269:AU269,0)))/COUNTIF(H269:AU269,"&lt;&gt;"))</f>
        <v>0</v>
      </c>
      <c r="H269" s="269" t="s">
        <v>53</v>
      </c>
      <c r="I269" s="269" t="s">
        <v>134</v>
      </c>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5591</v>
      </c>
      <c r="B270" s="257" t="s">
        <v>5723</v>
      </c>
      <c r="C270" s="258" t="s">
        <v>5735</v>
      </c>
      <c r="D270" s="261" t="s">
        <v>5736</v>
      </c>
      <c r="E270" s="262" t="s">
        <v>5221</v>
      </c>
      <c r="F270" s="265" t="s">
        <v>5726</v>
      </c>
      <c r="G270" s="268">
        <f>IF(COUNTIF(H270:AU270,"&lt;&gt;")=0,"",SUMPRODUCT(((Recommendations[ImplStatus]="Implemented")+(Recommendations[ImplStatus]="Compensated"))*ISNUMBER(MATCH(Recommendations[Id],H270:AU270,0)))/COUNTIF(H270:AU270,"&lt;&gt;"))</f>
        <v>0</v>
      </c>
      <c r="H270" s="269" t="s">
        <v>174</v>
      </c>
      <c r="I270" s="269" t="s">
        <v>340</v>
      </c>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5591</v>
      </c>
      <c r="B271" s="257" t="s">
        <v>5723</v>
      </c>
      <c r="C271" s="258" t="s">
        <v>5737</v>
      </c>
      <c r="D271" s="261" t="s">
        <v>5738</v>
      </c>
      <c r="E271" s="262" t="s">
        <v>5221</v>
      </c>
      <c r="F271" s="265" t="s">
        <v>5726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5591</v>
      </c>
      <c r="B272" s="257" t="s">
        <v>5723</v>
      </c>
      <c r="C272" s="258" t="s">
        <v>5739</v>
      </c>
      <c r="D272" s="261" t="s">
        <v>5740</v>
      </c>
      <c r="E272" s="262" t="s">
        <v>5221</v>
      </c>
      <c r="F272" s="265" t="s">
        <v>5726</v>
      </c>
      <c r="G272" s="268">
        <f>IF(COUNTIF(H272:AU272,"&lt;&gt;")=0,"",SUMPRODUCT(((Recommendations[ImplStatus]="Implemented")+(Recommendations[ImplStatus]="Compensated"))*ISNUMBER(MATCH(Recommendations[Id],H272:AU272,0)))/COUNTIF(H272:AU272,"&lt;&gt;"))</f>
        <v>0</v>
      </c>
      <c r="H272" s="269" t="s">
        <v>442</v>
      </c>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5591</v>
      </c>
      <c r="B273" s="257" t="s">
        <v>5723</v>
      </c>
      <c r="C273" s="258" t="s">
        <v>5741</v>
      </c>
      <c r="D273" s="261" t="s">
        <v>5742</v>
      </c>
      <c r="E273" s="262" t="s">
        <v>5221</v>
      </c>
      <c r="F273" s="265" t="s">
        <v>5726</v>
      </c>
      <c r="G273" s="268">
        <f>IF(COUNTIF(H273:AU273,"&lt;&gt;")=0,"",SUMPRODUCT(((Recommendations[ImplStatus]="Implemented")+(Recommendations[ImplStatus]="Compensated"))*ISNUMBER(MATCH(Recommendations[Id],H273:AU273,0)))/COUNTIF(H273:AU273,"&lt;&gt;"))</f>
        <v>0</v>
      </c>
      <c r="H273" s="269" t="s">
        <v>122</v>
      </c>
      <c r="I273" s="269" t="s">
        <v>127</v>
      </c>
      <c r="J273" s="269" t="s">
        <v>330</v>
      </c>
      <c r="K273" s="269" t="s">
        <v>375</v>
      </c>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5743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5743</v>
      </c>
      <c r="B275" s="256" t="s">
        <v>5744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5743</v>
      </c>
      <c r="B276" s="257" t="s">
        <v>5744</v>
      </c>
      <c r="C276" s="258" t="s">
        <v>5745</v>
      </c>
      <c r="D276" s="261" t="s">
        <v>5746</v>
      </c>
      <c r="E276" s="262" t="s">
        <v>5192</v>
      </c>
      <c r="F276" s="265" t="s">
        <v>5747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5743</v>
      </c>
      <c r="B277" s="257" t="s">
        <v>5744</v>
      </c>
      <c r="C277" s="258" t="s">
        <v>5748</v>
      </c>
      <c r="D277" s="261" t="s">
        <v>5749</v>
      </c>
      <c r="E277" s="262" t="s">
        <v>5192</v>
      </c>
      <c r="F277" s="265" t="s">
        <v>5747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5743</v>
      </c>
      <c r="B278" s="257" t="s">
        <v>5744</v>
      </c>
      <c r="C278" s="258" t="s">
        <v>5750</v>
      </c>
      <c r="D278" s="261" t="s">
        <v>5751</v>
      </c>
      <c r="E278" s="262" t="s">
        <v>5192</v>
      </c>
      <c r="F278" s="265" t="s">
        <v>5747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5743</v>
      </c>
      <c r="B279" s="257" t="s">
        <v>5744</v>
      </c>
      <c r="C279" s="258" t="s">
        <v>5752</v>
      </c>
      <c r="D279" s="261" t="s">
        <v>5753</v>
      </c>
      <c r="E279" s="262" t="s">
        <v>5192</v>
      </c>
      <c r="F279" s="265" t="s">
        <v>5747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5743</v>
      </c>
      <c r="B280" s="257" t="s">
        <v>5744</v>
      </c>
      <c r="C280" s="258" t="s">
        <v>5754</v>
      </c>
      <c r="D280" s="261" t="s">
        <v>5755</v>
      </c>
      <c r="E280" s="262" t="s">
        <v>5192</v>
      </c>
      <c r="F280" s="265" t="s">
        <v>5747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5743</v>
      </c>
      <c r="B281" s="257" t="s">
        <v>5744</v>
      </c>
      <c r="C281" s="258" t="s">
        <v>5756</v>
      </c>
      <c r="D281" s="261" t="s">
        <v>5757</v>
      </c>
      <c r="E281" s="262" t="s">
        <v>5192</v>
      </c>
      <c r="F281" s="265" t="s">
        <v>5747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5743</v>
      </c>
      <c r="B282" s="257" t="s">
        <v>5744</v>
      </c>
      <c r="C282" s="258" t="s">
        <v>5758</v>
      </c>
      <c r="D282" s="261" t="s">
        <v>5759</v>
      </c>
      <c r="E282" s="262" t="s">
        <v>5192</v>
      </c>
      <c r="F282" s="265" t="s">
        <v>5747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5743</v>
      </c>
      <c r="B283" s="257" t="s">
        <v>5744</v>
      </c>
      <c r="C283" s="258" t="s">
        <v>5760</v>
      </c>
      <c r="D283" s="261" t="s">
        <v>5761</v>
      </c>
      <c r="E283" s="262" t="s">
        <v>5288</v>
      </c>
      <c r="F283" s="265" t="s">
        <v>5762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5743</v>
      </c>
      <c r="B284" s="257" t="s">
        <v>5744</v>
      </c>
      <c r="C284" s="258" t="s">
        <v>5763</v>
      </c>
      <c r="D284" s="261" t="s">
        <v>5764</v>
      </c>
      <c r="E284" s="262" t="s">
        <v>5288</v>
      </c>
      <c r="F284" s="265" t="s">
        <v>5762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5743</v>
      </c>
      <c r="B285" s="257" t="s">
        <v>5744</v>
      </c>
      <c r="C285" s="258" t="s">
        <v>5765</v>
      </c>
      <c r="D285" s="261" t="s">
        <v>5766</v>
      </c>
      <c r="E285" s="262" t="s">
        <v>5192</v>
      </c>
      <c r="F285" s="265" t="s">
        <v>5762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5743</v>
      </c>
      <c r="B286" s="257" t="s">
        <v>5744</v>
      </c>
      <c r="C286" s="258" t="s">
        <v>5767</v>
      </c>
      <c r="D286" s="261" t="s">
        <v>5768</v>
      </c>
      <c r="E286" s="262" t="s">
        <v>5221</v>
      </c>
      <c r="F286" s="265" t="s">
        <v>5762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5743</v>
      </c>
      <c r="B287" s="257" t="s">
        <v>5744</v>
      </c>
      <c r="C287" s="258" t="s">
        <v>5769</v>
      </c>
      <c r="D287" s="261" t="s">
        <v>5770</v>
      </c>
      <c r="E287" s="262" t="s">
        <v>5221</v>
      </c>
      <c r="F287" s="265" t="s">
        <v>5762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5743</v>
      </c>
      <c r="B288" s="257" t="s">
        <v>5744</v>
      </c>
      <c r="C288" s="258" t="s">
        <v>5771</v>
      </c>
      <c r="D288" s="261" t="s">
        <v>5772</v>
      </c>
      <c r="E288" s="262" t="s">
        <v>5221</v>
      </c>
      <c r="F288" s="265" t="s">
        <v>5762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5743</v>
      </c>
      <c r="B289" s="257" t="s">
        <v>5744</v>
      </c>
      <c r="C289" s="258" t="s">
        <v>5773</v>
      </c>
      <c r="D289" s="261" t="s">
        <v>5774</v>
      </c>
      <c r="E289" s="262" t="s">
        <v>5221</v>
      </c>
      <c r="F289" s="265" t="s">
        <v>5762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5743</v>
      </c>
      <c r="B290" s="257" t="s">
        <v>5744</v>
      </c>
      <c r="C290" s="258" t="s">
        <v>5775</v>
      </c>
      <c r="D290" s="261" t="s">
        <v>5776</v>
      </c>
      <c r="E290" s="262" t="s">
        <v>5192</v>
      </c>
      <c r="F290" s="265" t="s">
        <v>5762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5743</v>
      </c>
      <c r="B291" s="257" t="s">
        <v>5744</v>
      </c>
      <c r="C291" s="258" t="s">
        <v>5777</v>
      </c>
      <c r="D291" s="261" t="s">
        <v>5778</v>
      </c>
      <c r="E291" s="262" t="s">
        <v>5221</v>
      </c>
      <c r="F291" s="265" t="s">
        <v>5779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5743</v>
      </c>
      <c r="B292" s="257" t="s">
        <v>5744</v>
      </c>
      <c r="C292" s="258" t="s">
        <v>5780</v>
      </c>
      <c r="D292" s="261" t="s">
        <v>5781</v>
      </c>
      <c r="E292" s="262" t="s">
        <v>5221</v>
      </c>
      <c r="F292" s="265" t="s">
        <v>5779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5743</v>
      </c>
      <c r="B293" s="257" t="s">
        <v>5744</v>
      </c>
      <c r="C293" s="258" t="s">
        <v>5782</v>
      </c>
      <c r="D293" s="261" t="s">
        <v>5783</v>
      </c>
      <c r="E293" s="262" t="s">
        <v>5471</v>
      </c>
      <c r="F293" s="265" t="s">
        <v>5762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5743</v>
      </c>
      <c r="B294" s="257" t="s">
        <v>5744</v>
      </c>
      <c r="C294" s="258" t="s">
        <v>5784</v>
      </c>
      <c r="D294" s="261" t="s">
        <v>5785</v>
      </c>
      <c r="E294" s="262" t="s">
        <v>5471</v>
      </c>
      <c r="F294" s="265" t="s">
        <v>5762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5743</v>
      </c>
      <c r="B295" s="257" t="s">
        <v>5744</v>
      </c>
      <c r="C295" s="258" t="s">
        <v>5786</v>
      </c>
      <c r="D295" s="261" t="s">
        <v>5787</v>
      </c>
      <c r="E295" s="262" t="s">
        <v>5288</v>
      </c>
      <c r="F295" s="265" t="s">
        <v>5762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5743</v>
      </c>
      <c r="B296" s="257" t="s">
        <v>5744</v>
      </c>
      <c r="C296" s="258" t="s">
        <v>5788</v>
      </c>
      <c r="D296" s="261" t="s">
        <v>5789</v>
      </c>
      <c r="E296" s="262" t="s">
        <v>5288</v>
      </c>
      <c r="F296" s="265" t="s">
        <v>5762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5743</v>
      </c>
      <c r="B297" s="257" t="s">
        <v>5744</v>
      </c>
      <c r="C297" s="258" t="s">
        <v>5790</v>
      </c>
      <c r="D297" s="261" t="s">
        <v>5791</v>
      </c>
      <c r="E297" s="262" t="s">
        <v>5192</v>
      </c>
      <c r="F297" s="265" t="s">
        <v>5762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5743</v>
      </c>
      <c r="B298" s="257" t="s">
        <v>5744</v>
      </c>
      <c r="C298" s="258" t="s">
        <v>5792</v>
      </c>
      <c r="D298" s="261" t="s">
        <v>5793</v>
      </c>
      <c r="E298" s="262" t="s">
        <v>5288</v>
      </c>
      <c r="F298" s="265" t="s">
        <v>5762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5743</v>
      </c>
      <c r="B299" s="257" t="s">
        <v>5744</v>
      </c>
      <c r="C299" s="258" t="s">
        <v>5794</v>
      </c>
      <c r="D299" s="261" t="s">
        <v>5795</v>
      </c>
      <c r="E299" s="262" t="s">
        <v>5221</v>
      </c>
      <c r="F299" s="265" t="s">
        <v>5762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5743</v>
      </c>
      <c r="B300" s="257" t="s">
        <v>5744</v>
      </c>
      <c r="C300" s="258" t="s">
        <v>5796</v>
      </c>
      <c r="D300" s="261" t="s">
        <v>5797</v>
      </c>
      <c r="E300" s="262" t="s">
        <v>5288</v>
      </c>
      <c r="F300" s="265" t="s">
        <v>5762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5743</v>
      </c>
      <c r="B301" s="257" t="s">
        <v>5744</v>
      </c>
      <c r="C301" s="258" t="s">
        <v>5798</v>
      </c>
      <c r="D301" s="261" t="s">
        <v>5799</v>
      </c>
      <c r="E301" s="262" t="s">
        <v>5336</v>
      </c>
      <c r="F301" s="265" t="s">
        <v>5762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5743</v>
      </c>
      <c r="B302" s="257" t="s">
        <v>5744</v>
      </c>
      <c r="C302" s="258" t="s">
        <v>5800</v>
      </c>
      <c r="D302" s="261" t="s">
        <v>5801</v>
      </c>
      <c r="E302" s="262" t="s">
        <v>5336</v>
      </c>
      <c r="F302" s="265" t="s">
        <v>5762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5743</v>
      </c>
      <c r="B303" s="256" t="s">
        <v>1558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5743</v>
      </c>
      <c r="B304" s="257" t="s">
        <v>1558</v>
      </c>
      <c r="C304" s="258" t="s">
        <v>5802</v>
      </c>
      <c r="D304" s="261" t="s">
        <v>5803</v>
      </c>
      <c r="E304" s="262" t="s">
        <v>5192</v>
      </c>
      <c r="F304" s="265" t="s">
        <v>5804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5743</v>
      </c>
      <c r="B305" s="257" t="s">
        <v>1558</v>
      </c>
      <c r="C305" s="258" t="s">
        <v>5805</v>
      </c>
      <c r="D305" s="261" t="s">
        <v>5806</v>
      </c>
      <c r="E305" s="262" t="s">
        <v>5192</v>
      </c>
      <c r="F305" s="265" t="s">
        <v>5804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5743</v>
      </c>
      <c r="B306" s="257" t="s">
        <v>1558</v>
      </c>
      <c r="C306" s="258" t="s">
        <v>5807</v>
      </c>
      <c r="D306" s="261" t="s">
        <v>5808</v>
      </c>
      <c r="E306" s="262" t="s">
        <v>5192</v>
      </c>
      <c r="F306" s="265" t="s">
        <v>5804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5743</v>
      </c>
      <c r="B307" s="257" t="s">
        <v>1558</v>
      </c>
      <c r="C307" s="258" t="s">
        <v>5809</v>
      </c>
      <c r="D307" s="261" t="s">
        <v>5810</v>
      </c>
      <c r="E307" s="262" t="s">
        <v>5192</v>
      </c>
      <c r="F307" s="265" t="s">
        <v>5804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5743</v>
      </c>
      <c r="B308" s="257" t="s">
        <v>1558</v>
      </c>
      <c r="C308" s="258" t="s">
        <v>5811</v>
      </c>
      <c r="D308" s="261" t="s">
        <v>5812</v>
      </c>
      <c r="E308" s="262" t="s">
        <v>5288</v>
      </c>
      <c r="F308" s="265" t="s">
        <v>5804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5743</v>
      </c>
      <c r="B309" s="257" t="s">
        <v>1558</v>
      </c>
      <c r="C309" s="258" t="s">
        <v>5813</v>
      </c>
      <c r="D309" s="261" t="s">
        <v>5814</v>
      </c>
      <c r="E309" s="262" t="s">
        <v>5288</v>
      </c>
      <c r="F309" s="265" t="s">
        <v>5804</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5743</v>
      </c>
      <c r="B310" s="257" t="s">
        <v>1558</v>
      </c>
      <c r="C310" s="258" t="s">
        <v>5815</v>
      </c>
      <c r="D310" s="261" t="s">
        <v>5816</v>
      </c>
      <c r="E310" s="262" t="s">
        <v>5288</v>
      </c>
      <c r="F310" s="265" t="s">
        <v>5804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5743</v>
      </c>
      <c r="B311" s="257" t="s">
        <v>1558</v>
      </c>
      <c r="C311" s="258" t="s">
        <v>5817</v>
      </c>
      <c r="D311" s="261" t="s">
        <v>5818</v>
      </c>
      <c r="E311" s="262" t="s">
        <v>5288</v>
      </c>
      <c r="F311" s="265" t="s">
        <v>5804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5743</v>
      </c>
      <c r="B312" s="257" t="s">
        <v>1558</v>
      </c>
      <c r="C312" s="258" t="s">
        <v>5819</v>
      </c>
      <c r="D312" s="261" t="s">
        <v>5820</v>
      </c>
      <c r="E312" s="262" t="s">
        <v>5288</v>
      </c>
      <c r="F312" s="265" t="s">
        <v>5804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5743</v>
      </c>
      <c r="B313" s="257" t="s">
        <v>1558</v>
      </c>
      <c r="C313" s="258" t="s">
        <v>5821</v>
      </c>
      <c r="D313" s="261" t="s">
        <v>5822</v>
      </c>
      <c r="E313" s="262" t="s">
        <v>5221</v>
      </c>
      <c r="F313" s="265" t="s">
        <v>5804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5743</v>
      </c>
      <c r="B314" s="257" t="s">
        <v>1558</v>
      </c>
      <c r="C314" s="258" t="s">
        <v>5823</v>
      </c>
      <c r="D314" s="261" t="s">
        <v>5824</v>
      </c>
      <c r="E314" s="262" t="s">
        <v>5221</v>
      </c>
      <c r="F314" s="265" t="s">
        <v>5804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5743</v>
      </c>
      <c r="B315" s="257" t="s">
        <v>1558</v>
      </c>
      <c r="C315" s="258" t="s">
        <v>5825</v>
      </c>
      <c r="D315" s="261" t="s">
        <v>5826</v>
      </c>
      <c r="E315" s="262" t="s">
        <v>5221</v>
      </c>
      <c r="F315" s="265" t="s">
        <v>5804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5743</v>
      </c>
      <c r="B316" s="257" t="s">
        <v>1558</v>
      </c>
      <c r="C316" s="258" t="s">
        <v>5827</v>
      </c>
      <c r="D316" s="261" t="s">
        <v>5828</v>
      </c>
      <c r="E316" s="262" t="s">
        <v>5221</v>
      </c>
      <c r="F316" s="265" t="s">
        <v>5804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5743</v>
      </c>
      <c r="B317" s="257" t="s">
        <v>1558</v>
      </c>
      <c r="C317" s="258" t="s">
        <v>5829</v>
      </c>
      <c r="D317" s="261" t="s">
        <v>5830</v>
      </c>
      <c r="E317" s="262" t="s">
        <v>5288</v>
      </c>
      <c r="F317" s="265" t="s">
        <v>5762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5743</v>
      </c>
      <c r="B318" s="257" t="s">
        <v>1558</v>
      </c>
      <c r="C318" s="258" t="s">
        <v>5831</v>
      </c>
      <c r="D318" s="261" t="s">
        <v>5832</v>
      </c>
      <c r="E318" s="262" t="s">
        <v>5336</v>
      </c>
      <c r="F318" s="265" t="s">
        <v>5762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5743</v>
      </c>
      <c r="B319" s="257" t="s">
        <v>1558</v>
      </c>
      <c r="C319" s="258" t="s">
        <v>5833</v>
      </c>
      <c r="D319" s="261" t="s">
        <v>5834</v>
      </c>
      <c r="E319" s="262" t="s">
        <v>5336</v>
      </c>
      <c r="F319" s="265" t="s">
        <v>5762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5743</v>
      </c>
      <c r="B320" s="256" t="s">
        <v>5835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5743</v>
      </c>
      <c r="B321" s="257" t="s">
        <v>5835</v>
      </c>
      <c r="C321" s="258" t="s">
        <v>5836</v>
      </c>
      <c r="D321" s="261" t="s">
        <v>5837</v>
      </c>
      <c r="E321" s="262" t="s">
        <v>5221</v>
      </c>
      <c r="F321" s="265" t="s">
        <v>5838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5743</v>
      </c>
      <c r="B322" s="257" t="s">
        <v>5835</v>
      </c>
      <c r="C322" s="258" t="s">
        <v>5839</v>
      </c>
      <c r="D322" s="261" t="s">
        <v>5840</v>
      </c>
      <c r="E322" s="262" t="s">
        <v>5221</v>
      </c>
      <c r="F322" s="265" t="s">
        <v>5838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5743</v>
      </c>
      <c r="B323" s="257" t="s">
        <v>5835</v>
      </c>
      <c r="C323" s="258" t="s">
        <v>5841</v>
      </c>
      <c r="D323" s="261" t="s">
        <v>5842</v>
      </c>
      <c r="E323" s="262" t="s">
        <v>5221</v>
      </c>
      <c r="F323" s="265" t="s">
        <v>5838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5743</v>
      </c>
      <c r="B324" s="257" t="s">
        <v>5835</v>
      </c>
      <c r="C324" s="258" t="s">
        <v>5843</v>
      </c>
      <c r="D324" s="261" t="s">
        <v>5844</v>
      </c>
      <c r="E324" s="262" t="s">
        <v>5221</v>
      </c>
      <c r="F324" s="265" t="s">
        <v>5838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5743</v>
      </c>
      <c r="B325" s="257" t="s">
        <v>5835</v>
      </c>
      <c r="C325" s="258" t="s">
        <v>5845</v>
      </c>
      <c r="D325" s="261" t="s">
        <v>5846</v>
      </c>
      <c r="E325" s="262" t="s">
        <v>5221</v>
      </c>
      <c r="F325" s="265" t="s">
        <v>5838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5743</v>
      </c>
      <c r="B326" s="257" t="s">
        <v>5835</v>
      </c>
      <c r="C326" s="258" t="s">
        <v>5847</v>
      </c>
      <c r="D326" s="261" t="s">
        <v>5848</v>
      </c>
      <c r="E326" s="262" t="s">
        <v>5221</v>
      </c>
      <c r="F326" s="265" t="s">
        <v>5838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5743</v>
      </c>
      <c r="B327" s="257" t="s">
        <v>5835</v>
      </c>
      <c r="C327" s="258" t="s">
        <v>5849</v>
      </c>
      <c r="D327" s="261" t="s">
        <v>5850</v>
      </c>
      <c r="E327" s="262" t="s">
        <v>5221</v>
      </c>
      <c r="F327" s="265" t="s">
        <v>5838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5743</v>
      </c>
      <c r="B328" s="257" t="s">
        <v>5835</v>
      </c>
      <c r="C328" s="258" t="s">
        <v>5851</v>
      </c>
      <c r="D328" s="261" t="s">
        <v>5852</v>
      </c>
      <c r="E328" s="262" t="s">
        <v>5221</v>
      </c>
      <c r="F328" s="265" t="s">
        <v>5838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5743</v>
      </c>
      <c r="B329" s="257" t="s">
        <v>5835</v>
      </c>
      <c r="C329" s="258" t="s">
        <v>5853</v>
      </c>
      <c r="D329" s="261" t="s">
        <v>5854</v>
      </c>
      <c r="E329" s="262" t="s">
        <v>5221</v>
      </c>
      <c r="F329" s="265" t="s">
        <v>5838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5743</v>
      </c>
      <c r="B330" s="257" t="s">
        <v>5835</v>
      </c>
      <c r="C330" s="258" t="s">
        <v>5855</v>
      </c>
      <c r="D330" s="261" t="s">
        <v>5856</v>
      </c>
      <c r="E330" s="262" t="s">
        <v>5221</v>
      </c>
      <c r="F330" s="265" t="s">
        <v>5838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5743</v>
      </c>
      <c r="B331" s="257" t="s">
        <v>5835</v>
      </c>
      <c r="C331" s="258" t="s">
        <v>5857</v>
      </c>
      <c r="D331" s="261" t="s">
        <v>5858</v>
      </c>
      <c r="E331" s="262" t="s">
        <v>5221</v>
      </c>
      <c r="F331" s="265" t="s">
        <v>5838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5743</v>
      </c>
      <c r="B332" s="257" t="s">
        <v>5835</v>
      </c>
      <c r="C332" s="258" t="s">
        <v>5859</v>
      </c>
      <c r="D332" s="261" t="s">
        <v>5860</v>
      </c>
      <c r="E332" s="262" t="s">
        <v>5221</v>
      </c>
      <c r="F332" s="265" t="s">
        <v>5838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5743</v>
      </c>
      <c r="B333" s="257" t="s">
        <v>5835</v>
      </c>
      <c r="C333" s="258" t="s">
        <v>5861</v>
      </c>
      <c r="D333" s="261" t="s">
        <v>5862</v>
      </c>
      <c r="E333" s="262" t="s">
        <v>5221</v>
      </c>
      <c r="F333" s="265" t="s">
        <v>5838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5743</v>
      </c>
      <c r="B334" s="257" t="s">
        <v>5835</v>
      </c>
      <c r="C334" s="258" t="s">
        <v>5863</v>
      </c>
      <c r="D334" s="261" t="s">
        <v>5864</v>
      </c>
      <c r="E334" s="262" t="s">
        <v>5221</v>
      </c>
      <c r="F334" s="265" t="s">
        <v>5838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5743</v>
      </c>
      <c r="B335" s="257" t="s">
        <v>5835</v>
      </c>
      <c r="C335" s="258" t="s">
        <v>5865</v>
      </c>
      <c r="D335" s="261" t="s">
        <v>5866</v>
      </c>
      <c r="E335" s="262" t="s">
        <v>5221</v>
      </c>
      <c r="F335" s="265" t="s">
        <v>5838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5743</v>
      </c>
      <c r="B336" s="257" t="s">
        <v>5835</v>
      </c>
      <c r="C336" s="258" t="s">
        <v>5867</v>
      </c>
      <c r="D336" s="261" t="s">
        <v>5868</v>
      </c>
      <c r="E336" s="262" t="s">
        <v>5336</v>
      </c>
      <c r="F336" s="265" t="s">
        <v>5838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5743</v>
      </c>
      <c r="B337" s="257" t="s">
        <v>5835</v>
      </c>
      <c r="C337" s="258" t="s">
        <v>5869</v>
      </c>
      <c r="D337" s="261" t="s">
        <v>5870</v>
      </c>
      <c r="E337" s="262" t="s">
        <v>5336</v>
      </c>
      <c r="F337" s="265" t="s">
        <v>5838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5743</v>
      </c>
      <c r="B338" s="257" t="s">
        <v>5835</v>
      </c>
      <c r="C338" s="258" t="s">
        <v>5871</v>
      </c>
      <c r="D338" s="261" t="s">
        <v>5872</v>
      </c>
      <c r="E338" s="262" t="s">
        <v>5221</v>
      </c>
      <c r="F338" s="265" t="s">
        <v>5838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5743</v>
      </c>
      <c r="B339" s="257" t="s">
        <v>5835</v>
      </c>
      <c r="C339" s="258" t="s">
        <v>5873</v>
      </c>
      <c r="D339" s="261" t="s">
        <v>5874</v>
      </c>
      <c r="E339" s="262" t="s">
        <v>5221</v>
      </c>
      <c r="F339" s="265" t="s">
        <v>5838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5743</v>
      </c>
      <c r="B340" s="256" t="s">
        <v>5875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5743</v>
      </c>
      <c r="B341" s="257" t="s">
        <v>5875</v>
      </c>
      <c r="C341" s="258" t="s">
        <v>5876</v>
      </c>
      <c r="D341" s="261" t="s">
        <v>5877</v>
      </c>
      <c r="E341" s="262" t="s">
        <v>5192</v>
      </c>
      <c r="F341" s="265" t="s">
        <v>5762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5743</v>
      </c>
      <c r="B342" s="257" t="s">
        <v>5875</v>
      </c>
      <c r="C342" s="258" t="s">
        <v>5878</v>
      </c>
      <c r="D342" s="261" t="s">
        <v>5879</v>
      </c>
      <c r="E342" s="262" t="s">
        <v>5192</v>
      </c>
      <c r="F342" s="265" t="s">
        <v>5762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5743</v>
      </c>
      <c r="B343" s="257" t="s">
        <v>5875</v>
      </c>
      <c r="C343" s="258" t="s">
        <v>5880</v>
      </c>
      <c r="D343" s="261" t="s">
        <v>5881</v>
      </c>
      <c r="E343" s="262" t="s">
        <v>5288</v>
      </c>
      <c r="F343" s="265" t="s">
        <v>5882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5743</v>
      </c>
      <c r="B344" s="257" t="s">
        <v>5875</v>
      </c>
      <c r="C344" s="258" t="s">
        <v>5883</v>
      </c>
      <c r="D344" s="261" t="s">
        <v>5884</v>
      </c>
      <c r="E344" s="262" t="s">
        <v>5221</v>
      </c>
      <c r="F344" s="265" t="s">
        <v>5882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5743</v>
      </c>
      <c r="B345" s="257" t="s">
        <v>5875</v>
      </c>
      <c r="C345" s="258" t="s">
        <v>5885</v>
      </c>
      <c r="D345" s="261" t="s">
        <v>5886</v>
      </c>
      <c r="E345" s="262" t="s">
        <v>5221</v>
      </c>
      <c r="F345" s="265" t="s">
        <v>5882</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5743</v>
      </c>
      <c r="B346" s="257" t="s">
        <v>5875</v>
      </c>
      <c r="C346" s="258" t="s">
        <v>5887</v>
      </c>
      <c r="D346" s="261" t="s">
        <v>5888</v>
      </c>
      <c r="E346" s="262" t="s">
        <v>5221</v>
      </c>
      <c r="F346" s="265" t="s">
        <v>5882</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5743</v>
      </c>
      <c r="B347" s="257" t="s">
        <v>5875</v>
      </c>
      <c r="C347" s="258" t="s">
        <v>5889</v>
      </c>
      <c r="D347" s="261" t="s">
        <v>5890</v>
      </c>
      <c r="E347" s="262" t="s">
        <v>5221</v>
      </c>
      <c r="F347" s="265" t="s">
        <v>5882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5743</v>
      </c>
      <c r="B348" s="257" t="s">
        <v>5875</v>
      </c>
      <c r="C348" s="258" t="s">
        <v>5891</v>
      </c>
      <c r="D348" s="261" t="s">
        <v>5892</v>
      </c>
      <c r="E348" s="262" t="s">
        <v>5221</v>
      </c>
      <c r="F348" s="265" t="s">
        <v>5882</v>
      </c>
      <c r="G348" s="268">
        <f>IF(COUNTIF(H348:AU348,"&lt;&gt;")=0,"",SUMPRODUCT(((Recommendations[ImplStatus]="Implemented")+(Recommendations[ImplStatus]="Compensated"))*ISNUMBER(MATCH(Recommendations[Id],H348:AU348,0)))/COUNTIF(H348:AU348,"&lt;&gt;"))</f>
        <v>0</v>
      </c>
      <c r="H348" s="269" t="s">
        <v>134</v>
      </c>
      <c r="I348" s="269" t="s">
        <v>149</v>
      </c>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5743</v>
      </c>
      <c r="B349" s="257" t="s">
        <v>5875</v>
      </c>
      <c r="C349" s="258" t="s">
        <v>5893</v>
      </c>
      <c r="D349" s="261" t="s">
        <v>5894</v>
      </c>
      <c r="E349" s="262" t="s">
        <v>5221</v>
      </c>
      <c r="F349" s="265" t="s">
        <v>5882</v>
      </c>
      <c r="G349" s="268">
        <f>IF(COUNTIF(H349:AU349,"&lt;&gt;")=0,"",SUMPRODUCT(((Recommendations[ImplStatus]="Implemented")+(Recommendations[ImplStatus]="Compensated"))*ISNUMBER(MATCH(Recommendations[Id],H349:AU349,0)))/COUNTIF(H349:AU349,"&lt;&gt;"))</f>
        <v>0</v>
      </c>
      <c r="H349" s="269" t="s">
        <v>219</v>
      </c>
      <c r="I349" s="269" t="s">
        <v>276</v>
      </c>
      <c r="J349" s="269" t="s">
        <v>398</v>
      </c>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5743</v>
      </c>
      <c r="B350" s="257" t="s">
        <v>5875</v>
      </c>
      <c r="C350" s="258" t="s">
        <v>5895</v>
      </c>
      <c r="D350" s="261" t="s">
        <v>5896</v>
      </c>
      <c r="E350" s="262" t="s">
        <v>5192</v>
      </c>
      <c r="F350" s="265" t="s">
        <v>5882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5743</v>
      </c>
      <c r="B351" s="257" t="s">
        <v>5875</v>
      </c>
      <c r="C351" s="258" t="s">
        <v>5897</v>
      </c>
      <c r="D351" s="261" t="s">
        <v>5898</v>
      </c>
      <c r="E351" s="262" t="s">
        <v>5192</v>
      </c>
      <c r="F351" s="265" t="s">
        <v>5882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5743</v>
      </c>
      <c r="B352" s="257" t="s">
        <v>5875</v>
      </c>
      <c r="C352" s="258" t="s">
        <v>5899</v>
      </c>
      <c r="D352" s="261" t="s">
        <v>5900</v>
      </c>
      <c r="E352" s="262" t="s">
        <v>5192</v>
      </c>
      <c r="F352" s="265" t="s">
        <v>5882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5743</v>
      </c>
      <c r="B353" s="257" t="s">
        <v>5875</v>
      </c>
      <c r="C353" s="258" t="s">
        <v>5901</v>
      </c>
      <c r="D353" s="261" t="s">
        <v>5902</v>
      </c>
      <c r="E353" s="262" t="s">
        <v>5288</v>
      </c>
      <c r="F353" s="265" t="s">
        <v>5762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5743</v>
      </c>
      <c r="B354" s="256" t="s">
        <v>5903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5743</v>
      </c>
      <c r="B355" s="257" t="s">
        <v>5903</v>
      </c>
      <c r="C355" s="258" t="s">
        <v>5904</v>
      </c>
      <c r="D355" s="261" t="s">
        <v>5905</v>
      </c>
      <c r="E355" s="262" t="s">
        <v>5288</v>
      </c>
      <c r="F355" s="265" t="s">
        <v>5906</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5743</v>
      </c>
      <c r="B356" s="257" t="s">
        <v>5903</v>
      </c>
      <c r="C356" s="258" t="s">
        <v>5907</v>
      </c>
      <c r="D356" s="261" t="s">
        <v>5908</v>
      </c>
      <c r="E356" s="262" t="s">
        <v>5288</v>
      </c>
      <c r="F356" s="265" t="s">
        <v>5906</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5743</v>
      </c>
      <c r="B357" s="257" t="s">
        <v>5903</v>
      </c>
      <c r="C357" s="258" t="s">
        <v>5909</v>
      </c>
      <c r="D357" s="261" t="s">
        <v>5910</v>
      </c>
      <c r="E357" s="262" t="s">
        <v>5336</v>
      </c>
      <c r="F357" s="265" t="s">
        <v>5906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5743</v>
      </c>
      <c r="B358" s="257" t="s">
        <v>5903</v>
      </c>
      <c r="C358" s="258" t="s">
        <v>5911</v>
      </c>
      <c r="D358" s="261" t="s">
        <v>5912</v>
      </c>
      <c r="E358" s="262" t="s">
        <v>5336</v>
      </c>
      <c r="F358" s="265" t="s">
        <v>5906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5743</v>
      </c>
      <c r="B359" s="257" t="s">
        <v>5903</v>
      </c>
      <c r="C359" s="258" t="s">
        <v>5913</v>
      </c>
      <c r="D359" s="261" t="s">
        <v>5914</v>
      </c>
      <c r="E359" s="262" t="s">
        <v>5336</v>
      </c>
      <c r="F359" s="265" t="s">
        <v>5906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5743</v>
      </c>
      <c r="B360" s="257" t="s">
        <v>5903</v>
      </c>
      <c r="C360" s="258" t="s">
        <v>5915</v>
      </c>
      <c r="D360" s="261" t="s">
        <v>5916</v>
      </c>
      <c r="E360" s="262" t="s">
        <v>5288</v>
      </c>
      <c r="F360" s="265" t="s">
        <v>5906</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5743</v>
      </c>
      <c r="B361" s="257" t="s">
        <v>5903</v>
      </c>
      <c r="C361" s="258" t="s">
        <v>5917</v>
      </c>
      <c r="D361" s="261" t="s">
        <v>5918</v>
      </c>
      <c r="E361" s="262" t="s">
        <v>5221</v>
      </c>
      <c r="F361" s="265" t="s">
        <v>5906</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5743</v>
      </c>
      <c r="B362" s="257" t="s">
        <v>5903</v>
      </c>
      <c r="C362" s="258" t="s">
        <v>5919</v>
      </c>
      <c r="D362" s="261" t="s">
        <v>5920</v>
      </c>
      <c r="E362" s="262" t="s">
        <v>5336</v>
      </c>
      <c r="F362" s="265" t="s">
        <v>5906</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5743</v>
      </c>
      <c r="B363" s="257" t="s">
        <v>5903</v>
      </c>
      <c r="C363" s="258" t="s">
        <v>5921</v>
      </c>
      <c r="D363" s="261" t="s">
        <v>5922</v>
      </c>
      <c r="E363" s="262" t="s">
        <v>5336</v>
      </c>
      <c r="F363" s="265" t="s">
        <v>5906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5743</v>
      </c>
      <c r="B364" s="257" t="s">
        <v>5903</v>
      </c>
      <c r="C364" s="258" t="s">
        <v>5923</v>
      </c>
      <c r="D364" s="261" t="s">
        <v>5924</v>
      </c>
      <c r="E364" s="262" t="s">
        <v>5336</v>
      </c>
      <c r="F364" s="265" t="s">
        <v>5906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5743</v>
      </c>
      <c r="B365" s="257" t="s">
        <v>5903</v>
      </c>
      <c r="C365" s="258" t="s">
        <v>5925</v>
      </c>
      <c r="D365" s="261" t="s">
        <v>5926</v>
      </c>
      <c r="E365" s="262" t="s">
        <v>5336</v>
      </c>
      <c r="F365" s="265" t="s">
        <v>5906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5743</v>
      </c>
      <c r="B366" s="257" t="s">
        <v>5903</v>
      </c>
      <c r="C366" s="258" t="s">
        <v>5927</v>
      </c>
      <c r="D366" s="261" t="s">
        <v>5928</v>
      </c>
      <c r="E366" s="262" t="s">
        <v>5336</v>
      </c>
      <c r="F366" s="265" t="s">
        <v>5906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5743</v>
      </c>
      <c r="B367" s="257" t="s">
        <v>5903</v>
      </c>
      <c r="C367" s="258" t="s">
        <v>5929</v>
      </c>
      <c r="D367" s="261" t="s">
        <v>5930</v>
      </c>
      <c r="E367" s="262" t="s">
        <v>5336</v>
      </c>
      <c r="F367" s="265" t="s">
        <v>5906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5743</v>
      </c>
      <c r="B368" s="257" t="s">
        <v>5903</v>
      </c>
      <c r="C368" s="258" t="s">
        <v>5931</v>
      </c>
      <c r="D368" s="261" t="s">
        <v>5932</v>
      </c>
      <c r="E368" s="262" t="s">
        <v>5336</v>
      </c>
      <c r="F368" s="265" t="s">
        <v>5906</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5743</v>
      </c>
      <c r="B369" s="257" t="s">
        <v>5903</v>
      </c>
      <c r="C369" s="258" t="s">
        <v>5933</v>
      </c>
      <c r="D369" s="261" t="s">
        <v>5934</v>
      </c>
      <c r="E369" s="262" t="s">
        <v>5336</v>
      </c>
      <c r="F369" s="265" t="s">
        <v>5906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5935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5935</v>
      </c>
      <c r="B371" s="256" t="s">
        <v>5936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5935</v>
      </c>
      <c r="B372" s="257" t="s">
        <v>5936</v>
      </c>
      <c r="C372" s="258" t="s">
        <v>5937</v>
      </c>
      <c r="D372" s="261" t="s">
        <v>5938</v>
      </c>
      <c r="E372" s="262" t="s">
        <v>5192</v>
      </c>
      <c r="F372" s="265" t="s">
        <v>5939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5935</v>
      </c>
      <c r="B373" s="257" t="s">
        <v>5936</v>
      </c>
      <c r="C373" s="258" t="s">
        <v>5940</v>
      </c>
      <c r="D373" s="261" t="s">
        <v>5941</v>
      </c>
      <c r="E373" s="262" t="s">
        <v>5192</v>
      </c>
      <c r="F373" s="265" t="s">
        <v>5942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5935</v>
      </c>
      <c r="B374" s="257" t="s">
        <v>5936</v>
      </c>
      <c r="C374" s="258" t="s">
        <v>5943</v>
      </c>
      <c r="D374" s="261" t="s">
        <v>5944</v>
      </c>
      <c r="E374" s="262" t="s">
        <v>5221</v>
      </c>
      <c r="F374" s="265" t="s">
        <v>5942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5935</v>
      </c>
      <c r="B375" s="257" t="s">
        <v>5936</v>
      </c>
      <c r="C375" s="258" t="s">
        <v>5945</v>
      </c>
      <c r="D375" s="261" t="s">
        <v>5946</v>
      </c>
      <c r="E375" s="262" t="s">
        <v>5221</v>
      </c>
      <c r="F375" s="265" t="s">
        <v>5942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5935</v>
      </c>
      <c r="B376" s="257" t="s">
        <v>5936</v>
      </c>
      <c r="C376" s="258" t="s">
        <v>5947</v>
      </c>
      <c r="D376" s="261" t="s">
        <v>5948</v>
      </c>
      <c r="E376" s="262" t="s">
        <v>5221</v>
      </c>
      <c r="F376" s="265" t="s">
        <v>5804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5935</v>
      </c>
      <c r="B377" s="257" t="s">
        <v>5936</v>
      </c>
      <c r="C377" s="258" t="s">
        <v>5949</v>
      </c>
      <c r="D377" s="261" t="s">
        <v>5950</v>
      </c>
      <c r="E377" s="262" t="s">
        <v>5288</v>
      </c>
      <c r="F377" s="265" t="s">
        <v>5762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5935</v>
      </c>
      <c r="B378" s="257" t="s">
        <v>5936</v>
      </c>
      <c r="C378" s="258" t="s">
        <v>5951</v>
      </c>
      <c r="D378" s="261" t="s">
        <v>5952</v>
      </c>
      <c r="E378" s="262" t="s">
        <v>5288</v>
      </c>
      <c r="F378" s="265" t="s">
        <v>5942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5935</v>
      </c>
      <c r="B379" s="257" t="s">
        <v>5936</v>
      </c>
      <c r="C379" s="258" t="s">
        <v>5953</v>
      </c>
      <c r="D379" s="261" t="s">
        <v>5954</v>
      </c>
      <c r="E379" s="262" t="s">
        <v>5288</v>
      </c>
      <c r="F379" s="265" t="s">
        <v>5939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5935</v>
      </c>
      <c r="B380" s="257" t="s">
        <v>5936</v>
      </c>
      <c r="C380" s="258" t="s">
        <v>5955</v>
      </c>
      <c r="D380" s="261" t="s">
        <v>5956</v>
      </c>
      <c r="E380" s="262" t="s">
        <v>5288</v>
      </c>
      <c r="F380" s="265" t="s">
        <v>5939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5935</v>
      </c>
      <c r="B381" s="257" t="s">
        <v>5936</v>
      </c>
      <c r="C381" s="258" t="s">
        <v>5957</v>
      </c>
      <c r="D381" s="261" t="s">
        <v>5958</v>
      </c>
      <c r="E381" s="262" t="s">
        <v>5288</v>
      </c>
      <c r="F381" s="265" t="s">
        <v>5939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5935</v>
      </c>
      <c r="B382" s="257" t="s">
        <v>5936</v>
      </c>
      <c r="C382" s="258" t="s">
        <v>5959</v>
      </c>
      <c r="D382" s="261" t="s">
        <v>5960</v>
      </c>
      <c r="E382" s="262" t="s">
        <v>5336</v>
      </c>
      <c r="F382" s="265" t="s">
        <v>5939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5935</v>
      </c>
      <c r="B383" s="257" t="s">
        <v>5936</v>
      </c>
      <c r="C383" s="258" t="s">
        <v>5961</v>
      </c>
      <c r="D383" s="261" t="s">
        <v>5962</v>
      </c>
      <c r="E383" s="262" t="s">
        <v>5336</v>
      </c>
      <c r="F383" s="265" t="s">
        <v>5939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5935</v>
      </c>
      <c r="B384" s="257" t="s">
        <v>5936</v>
      </c>
      <c r="C384" s="258" t="s">
        <v>5963</v>
      </c>
      <c r="D384" s="261" t="s">
        <v>5964</v>
      </c>
      <c r="E384" s="262" t="s">
        <v>5336</v>
      </c>
      <c r="F384" s="265" t="s">
        <v>5939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5935</v>
      </c>
      <c r="B385" s="257" t="s">
        <v>5936</v>
      </c>
      <c r="C385" s="258" t="s">
        <v>5965</v>
      </c>
      <c r="D385" s="261" t="s">
        <v>5966</v>
      </c>
      <c r="E385" s="262" t="s">
        <v>5288</v>
      </c>
      <c r="F385" s="265" t="s">
        <v>5939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5935</v>
      </c>
      <c r="B386" s="256" t="s">
        <v>5967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5935</v>
      </c>
      <c r="B387" s="257" t="s">
        <v>5967</v>
      </c>
      <c r="C387" s="258" t="s">
        <v>5968</v>
      </c>
      <c r="D387" s="261" t="s">
        <v>5969</v>
      </c>
      <c r="E387" s="262" t="s">
        <v>5192</v>
      </c>
      <c r="F387" s="265" t="s">
        <v>5970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5935</v>
      </c>
      <c r="B388" s="257" t="s">
        <v>5967</v>
      </c>
      <c r="C388" s="258" t="s">
        <v>5971</v>
      </c>
      <c r="D388" s="261" t="s">
        <v>5972</v>
      </c>
      <c r="E388" s="262" t="s">
        <v>5192</v>
      </c>
      <c r="F388" s="265" t="s">
        <v>5970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5935</v>
      </c>
      <c r="B389" s="257" t="s">
        <v>5967</v>
      </c>
      <c r="C389" s="258" t="s">
        <v>5973</v>
      </c>
      <c r="D389" s="261" t="s">
        <v>5974</v>
      </c>
      <c r="E389" s="262" t="s">
        <v>5471</v>
      </c>
      <c r="F389" s="265" t="s">
        <v>5970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5935</v>
      </c>
      <c r="B390" s="257" t="s">
        <v>5967</v>
      </c>
      <c r="C390" s="258" t="s">
        <v>5975</v>
      </c>
      <c r="D390" s="261" t="s">
        <v>5976</v>
      </c>
      <c r="E390" s="262" t="s">
        <v>5288</v>
      </c>
      <c r="F390" s="265" t="s">
        <v>5970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5935</v>
      </c>
      <c r="B391" s="257" t="s">
        <v>5967</v>
      </c>
      <c r="C391" s="258" t="s">
        <v>5977</v>
      </c>
      <c r="D391" s="261" t="s">
        <v>5978</v>
      </c>
      <c r="E391" s="262" t="s">
        <v>5471</v>
      </c>
      <c r="F391" s="265" t="s">
        <v>5970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5935</v>
      </c>
      <c r="B392" s="257" t="s">
        <v>5967</v>
      </c>
      <c r="C392" s="258" t="s">
        <v>5979</v>
      </c>
      <c r="D392" s="261" t="s">
        <v>5980</v>
      </c>
      <c r="E392" s="262" t="s">
        <v>5221</v>
      </c>
      <c r="F392" s="265" t="s">
        <v>5970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5935</v>
      </c>
      <c r="B393" s="257" t="s">
        <v>5967</v>
      </c>
      <c r="C393" s="258" t="s">
        <v>5981</v>
      </c>
      <c r="D393" s="261" t="s">
        <v>5982</v>
      </c>
      <c r="E393" s="262" t="s">
        <v>5221</v>
      </c>
      <c r="F393" s="265" t="s">
        <v>5970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5935</v>
      </c>
      <c r="B394" s="257" t="s">
        <v>5967</v>
      </c>
      <c r="C394" s="258" t="s">
        <v>5983</v>
      </c>
      <c r="D394" s="261" t="s">
        <v>5984</v>
      </c>
      <c r="E394" s="262" t="s">
        <v>5471</v>
      </c>
      <c r="F394" s="265" t="s">
        <v>5970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5935</v>
      </c>
      <c r="B395" s="257" t="s">
        <v>5967</v>
      </c>
      <c r="C395" s="258" t="s">
        <v>5985</v>
      </c>
      <c r="D395" s="261" t="s">
        <v>5986</v>
      </c>
      <c r="E395" s="262" t="s">
        <v>5288</v>
      </c>
      <c r="F395" s="265" t="s">
        <v>5970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5935</v>
      </c>
      <c r="B396" s="257" t="s">
        <v>5967</v>
      </c>
      <c r="C396" s="258" t="s">
        <v>5987</v>
      </c>
      <c r="D396" s="261" t="s">
        <v>5988</v>
      </c>
      <c r="E396" s="262" t="s">
        <v>5471</v>
      </c>
      <c r="F396" s="265" t="s">
        <v>5970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5935</v>
      </c>
      <c r="B397" s="257" t="s">
        <v>5967</v>
      </c>
      <c r="C397" s="258" t="s">
        <v>5989</v>
      </c>
      <c r="D397" s="261" t="s">
        <v>5990</v>
      </c>
      <c r="E397" s="262" t="s">
        <v>5221</v>
      </c>
      <c r="F397" s="265" t="s">
        <v>5970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5935</v>
      </c>
      <c r="B398" s="257" t="s">
        <v>5967</v>
      </c>
      <c r="C398" s="258" t="s">
        <v>5991</v>
      </c>
      <c r="D398" s="261" t="s">
        <v>5992</v>
      </c>
      <c r="E398" s="262" t="s">
        <v>5336</v>
      </c>
      <c r="F398" s="265" t="s">
        <v>5970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5935</v>
      </c>
      <c r="B399" s="257" t="s">
        <v>5967</v>
      </c>
      <c r="C399" s="258" t="s">
        <v>5993</v>
      </c>
      <c r="D399" s="261" t="s">
        <v>5994</v>
      </c>
      <c r="E399" s="262" t="s">
        <v>5471</v>
      </c>
      <c r="F399" s="265" t="s">
        <v>5970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5935</v>
      </c>
      <c r="B400" s="257" t="s">
        <v>5967</v>
      </c>
      <c r="C400" s="258" t="s">
        <v>5995</v>
      </c>
      <c r="D400" s="261" t="s">
        <v>5996</v>
      </c>
      <c r="E400" s="262" t="s">
        <v>5471</v>
      </c>
      <c r="F400" s="265" t="s">
        <v>5970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5935</v>
      </c>
      <c r="B401" s="257" t="s">
        <v>5967</v>
      </c>
      <c r="C401" s="258" t="s">
        <v>5997</v>
      </c>
      <c r="D401" s="261" t="s">
        <v>5998</v>
      </c>
      <c r="E401" s="262" t="s">
        <v>5221</v>
      </c>
      <c r="F401" s="265" t="s">
        <v>5970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5935</v>
      </c>
      <c r="B402" s="257" t="s">
        <v>5967</v>
      </c>
      <c r="C402" s="258" t="s">
        <v>5999</v>
      </c>
      <c r="D402" s="261" t="s">
        <v>6000</v>
      </c>
      <c r="E402" s="262" t="s">
        <v>5221</v>
      </c>
      <c r="F402" s="265" t="s">
        <v>5970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5935</v>
      </c>
      <c r="B403" s="257" t="s">
        <v>5967</v>
      </c>
      <c r="C403" s="258" t="s">
        <v>6001</v>
      </c>
      <c r="D403" s="261" t="s">
        <v>6002</v>
      </c>
      <c r="E403" s="262" t="s">
        <v>5221</v>
      </c>
      <c r="F403" s="265" t="s">
        <v>5970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5935</v>
      </c>
      <c r="B404" s="257" t="s">
        <v>5967</v>
      </c>
      <c r="C404" s="258" t="s">
        <v>6003</v>
      </c>
      <c r="D404" s="261" t="s">
        <v>6004</v>
      </c>
      <c r="E404" s="262" t="s">
        <v>5336</v>
      </c>
      <c r="F404" s="265" t="s">
        <v>5970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5935</v>
      </c>
      <c r="B405" s="257" t="s">
        <v>5967</v>
      </c>
      <c r="C405" s="258" t="s">
        <v>6005</v>
      </c>
      <c r="D405" s="261" t="s">
        <v>6006</v>
      </c>
      <c r="E405" s="262" t="s">
        <v>5336</v>
      </c>
      <c r="F405" s="265" t="s">
        <v>5970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5935</v>
      </c>
      <c r="B406" s="257" t="s">
        <v>5967</v>
      </c>
      <c r="C406" s="258" t="s">
        <v>6007</v>
      </c>
      <c r="D406" s="261" t="s">
        <v>6008</v>
      </c>
      <c r="E406" s="262" t="s">
        <v>5336</v>
      </c>
      <c r="F406" s="265" t="s">
        <v>6009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5935</v>
      </c>
      <c r="B407" s="257" t="s">
        <v>5967</v>
      </c>
      <c r="C407" s="258" t="s">
        <v>6010</v>
      </c>
      <c r="D407" s="261" t="s">
        <v>6011</v>
      </c>
      <c r="E407" s="262" t="s">
        <v>5336</v>
      </c>
      <c r="F407" s="265" t="s">
        <v>5970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5935</v>
      </c>
      <c r="B408" s="257" t="s">
        <v>5967</v>
      </c>
      <c r="C408" s="258" t="s">
        <v>6012</v>
      </c>
      <c r="D408" s="261" t="s">
        <v>6013</v>
      </c>
      <c r="E408" s="262" t="s">
        <v>5336</v>
      </c>
      <c r="F408" s="265" t="s">
        <v>5970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5935</v>
      </c>
      <c r="B409" s="257" t="s">
        <v>5967</v>
      </c>
      <c r="C409" s="258" t="s">
        <v>6014</v>
      </c>
      <c r="D409" s="261" t="s">
        <v>6015</v>
      </c>
      <c r="E409" s="262" t="s">
        <v>5336</v>
      </c>
      <c r="F409" s="265" t="s">
        <v>6016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5935</v>
      </c>
      <c r="B410" s="256" t="s">
        <v>6017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5935</v>
      </c>
      <c r="B411" s="257" t="s">
        <v>6017</v>
      </c>
      <c r="C411" s="258" t="s">
        <v>6018</v>
      </c>
      <c r="D411" s="261" t="s">
        <v>6019</v>
      </c>
      <c r="E411" s="262" t="s">
        <v>5192</v>
      </c>
      <c r="F411" s="265" t="s">
        <v>5942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5935</v>
      </c>
      <c r="B412" s="257" t="s">
        <v>6017</v>
      </c>
      <c r="C412" s="258" t="s">
        <v>6020</v>
      </c>
      <c r="D412" s="261" t="s">
        <v>6021</v>
      </c>
      <c r="E412" s="262" t="s">
        <v>5192</v>
      </c>
      <c r="F412" s="265" t="s">
        <v>5942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5935</v>
      </c>
      <c r="B413" s="257" t="s">
        <v>6017</v>
      </c>
      <c r="C413" s="258" t="s">
        <v>6022</v>
      </c>
      <c r="D413" s="261" t="s">
        <v>6023</v>
      </c>
      <c r="E413" s="262" t="s">
        <v>5192</v>
      </c>
      <c r="F413" s="265" t="s">
        <v>5942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5935</v>
      </c>
      <c r="B414" s="257" t="s">
        <v>6017</v>
      </c>
      <c r="C414" s="258" t="s">
        <v>6024</v>
      </c>
      <c r="D414" s="261" t="s">
        <v>6025</v>
      </c>
      <c r="E414" s="262" t="s">
        <v>5192</v>
      </c>
      <c r="F414" s="265" t="s">
        <v>5942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5935</v>
      </c>
      <c r="B415" s="257" t="s">
        <v>6017</v>
      </c>
      <c r="C415" s="258" t="s">
        <v>6026</v>
      </c>
      <c r="D415" s="261" t="s">
        <v>6027</v>
      </c>
      <c r="E415" s="262" t="s">
        <v>5221</v>
      </c>
      <c r="F415" s="265" t="s">
        <v>5942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5935</v>
      </c>
      <c r="B416" s="257" t="s">
        <v>6017</v>
      </c>
      <c r="C416" s="258" t="s">
        <v>6028</v>
      </c>
      <c r="D416" s="261" t="s">
        <v>6029</v>
      </c>
      <c r="E416" s="262" t="s">
        <v>5221</v>
      </c>
      <c r="F416" s="265" t="s">
        <v>6030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5935</v>
      </c>
      <c r="B417" s="257" t="s">
        <v>6017</v>
      </c>
      <c r="C417" s="258" t="s">
        <v>6031</v>
      </c>
      <c r="D417" s="261" t="s">
        <v>6032</v>
      </c>
      <c r="E417" s="262" t="s">
        <v>5221</v>
      </c>
      <c r="F417" s="265" t="s">
        <v>6030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5935</v>
      </c>
      <c r="B418" s="257" t="s">
        <v>6017</v>
      </c>
      <c r="C418" s="258" t="s">
        <v>6033</v>
      </c>
      <c r="D418" s="261" t="s">
        <v>6034</v>
      </c>
      <c r="E418" s="262" t="s">
        <v>5471</v>
      </c>
      <c r="F418" s="265" t="s">
        <v>6030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5935</v>
      </c>
      <c r="B419" s="257" t="s">
        <v>6017</v>
      </c>
      <c r="C419" s="258" t="s">
        <v>6035</v>
      </c>
      <c r="D419" s="261" t="s">
        <v>6036</v>
      </c>
      <c r="E419" s="262" t="s">
        <v>5221</v>
      </c>
      <c r="F419" s="265" t="s">
        <v>6030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5935</v>
      </c>
      <c r="B420" s="257" t="s">
        <v>6017</v>
      </c>
      <c r="C420" s="258" t="s">
        <v>6037</v>
      </c>
      <c r="D420" s="261" t="s">
        <v>6038</v>
      </c>
      <c r="E420" s="262" t="s">
        <v>5471</v>
      </c>
      <c r="F420" s="265" t="s">
        <v>6030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5935</v>
      </c>
      <c r="B421" s="257" t="s">
        <v>6017</v>
      </c>
      <c r="C421" s="258" t="s">
        <v>6039</v>
      </c>
      <c r="D421" s="261" t="s">
        <v>6040</v>
      </c>
      <c r="E421" s="262" t="s">
        <v>5471</v>
      </c>
      <c r="F421" s="265" t="s">
        <v>6030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5935</v>
      </c>
      <c r="B422" s="257" t="s">
        <v>6017</v>
      </c>
      <c r="C422" s="258" t="s">
        <v>6041</v>
      </c>
      <c r="D422" s="261" t="s">
        <v>6042</v>
      </c>
      <c r="E422" s="262" t="s">
        <v>5221</v>
      </c>
      <c r="F422" s="265" t="s">
        <v>6030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5935</v>
      </c>
      <c r="B423" s="257" t="s">
        <v>6017</v>
      </c>
      <c r="C423" s="258" t="s">
        <v>6043</v>
      </c>
      <c r="D423" s="261" t="s">
        <v>6044</v>
      </c>
      <c r="E423" s="262" t="s">
        <v>5221</v>
      </c>
      <c r="F423" s="265" t="s">
        <v>6030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6045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6045</v>
      </c>
      <c r="B425" s="256" t="s">
        <v>6046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6045</v>
      </c>
      <c r="B426" s="257" t="s">
        <v>6046</v>
      </c>
      <c r="C426" s="258" t="s">
        <v>6047</v>
      </c>
      <c r="D426" s="261" t="s">
        <v>6048</v>
      </c>
      <c r="E426" s="262" t="s">
        <v>5192</v>
      </c>
      <c r="F426" s="265" t="s">
        <v>6009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6045</v>
      </c>
      <c r="B427" s="257" t="s">
        <v>6046</v>
      </c>
      <c r="C427" s="258" t="s">
        <v>6049</v>
      </c>
      <c r="D427" s="261" t="s">
        <v>6050</v>
      </c>
      <c r="E427" s="262" t="s">
        <v>5192</v>
      </c>
      <c r="F427" s="265" t="s">
        <v>6009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6045</v>
      </c>
      <c r="B428" s="257" t="s">
        <v>6046</v>
      </c>
      <c r="C428" s="258" t="s">
        <v>6051</v>
      </c>
      <c r="D428" s="261" t="s">
        <v>6052</v>
      </c>
      <c r="E428" s="262" t="s">
        <v>5471</v>
      </c>
      <c r="F428" s="265" t="s">
        <v>6009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6045</v>
      </c>
      <c r="B429" s="257" t="s">
        <v>6046</v>
      </c>
      <c r="C429" s="258" t="s">
        <v>6053</v>
      </c>
      <c r="D429" s="261" t="s">
        <v>6054</v>
      </c>
      <c r="E429" s="262" t="s">
        <v>5221</v>
      </c>
      <c r="F429" s="265" t="s">
        <v>6009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6045</v>
      </c>
      <c r="B430" s="257" t="s">
        <v>6046</v>
      </c>
      <c r="C430" s="258" t="s">
        <v>6055</v>
      </c>
      <c r="D430" s="261" t="s">
        <v>6056</v>
      </c>
      <c r="E430" s="262" t="s">
        <v>5221</v>
      </c>
      <c r="F430" s="265" t="s">
        <v>6009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6045</v>
      </c>
      <c r="B431" s="257" t="s">
        <v>6046</v>
      </c>
      <c r="C431" s="258" t="s">
        <v>6057</v>
      </c>
      <c r="D431" s="261" t="s">
        <v>6058</v>
      </c>
      <c r="E431" s="262" t="s">
        <v>5471</v>
      </c>
      <c r="F431" s="265" t="s">
        <v>6009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6045</v>
      </c>
      <c r="B432" s="257" t="s">
        <v>6046</v>
      </c>
      <c r="C432" s="258" t="s">
        <v>6059</v>
      </c>
      <c r="D432" s="261" t="s">
        <v>6060</v>
      </c>
      <c r="E432" s="262" t="s">
        <v>5471</v>
      </c>
      <c r="F432" s="265" t="s">
        <v>6009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6045</v>
      </c>
      <c r="B433" s="257" t="s">
        <v>6046</v>
      </c>
      <c r="C433" s="258" t="s">
        <v>6061</v>
      </c>
      <c r="D433" s="261" t="s">
        <v>6062</v>
      </c>
      <c r="E433" s="262" t="s">
        <v>5288</v>
      </c>
      <c r="F433" s="265" t="s">
        <v>6009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6045</v>
      </c>
      <c r="B434" s="257" t="s">
        <v>6046</v>
      </c>
      <c r="C434" s="258" t="s">
        <v>6063</v>
      </c>
      <c r="D434" s="261" t="s">
        <v>6064</v>
      </c>
      <c r="E434" s="262" t="s">
        <v>5288</v>
      </c>
      <c r="F434" s="265" t="s">
        <v>6009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6045</v>
      </c>
      <c r="B435" s="257" t="s">
        <v>6046</v>
      </c>
      <c r="C435" s="258" t="s">
        <v>6065</v>
      </c>
      <c r="D435" s="261" t="s">
        <v>6066</v>
      </c>
      <c r="E435" s="262" t="s">
        <v>5221</v>
      </c>
      <c r="F435" s="265" t="s">
        <v>6009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6045</v>
      </c>
      <c r="B436" s="257" t="s">
        <v>6046</v>
      </c>
      <c r="C436" s="258" t="s">
        <v>6067</v>
      </c>
      <c r="D436" s="261" t="s">
        <v>6068</v>
      </c>
      <c r="E436" s="262" t="s">
        <v>5288</v>
      </c>
      <c r="F436" s="265" t="s">
        <v>6009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6045</v>
      </c>
      <c r="B437" s="257" t="s">
        <v>6046</v>
      </c>
      <c r="C437" s="258" t="s">
        <v>6069</v>
      </c>
      <c r="D437" s="261" t="s">
        <v>6070</v>
      </c>
      <c r="E437" s="262" t="s">
        <v>5221</v>
      </c>
      <c r="F437" s="265" t="s">
        <v>6009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6045</v>
      </c>
      <c r="B438" s="256" t="s">
        <v>6071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6045</v>
      </c>
      <c r="B439" s="257" t="s">
        <v>6071</v>
      </c>
      <c r="C439" s="258" t="s">
        <v>6072</v>
      </c>
      <c r="D439" s="261" t="s">
        <v>6073</v>
      </c>
      <c r="E439" s="262" t="s">
        <v>5192</v>
      </c>
      <c r="F439" s="265" t="s">
        <v>6074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6045</v>
      </c>
      <c r="B440" s="257" t="s">
        <v>6071</v>
      </c>
      <c r="C440" s="258" t="s">
        <v>6075</v>
      </c>
      <c r="D440" s="261" t="s">
        <v>6076</v>
      </c>
      <c r="E440" s="262" t="s">
        <v>5192</v>
      </c>
      <c r="F440" s="265" t="s">
        <v>6074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6045</v>
      </c>
      <c r="B441" s="257" t="s">
        <v>6071</v>
      </c>
      <c r="C441" s="258" t="s">
        <v>6077</v>
      </c>
      <c r="D441" s="261" t="s">
        <v>6078</v>
      </c>
      <c r="E441" s="262" t="s">
        <v>5192</v>
      </c>
      <c r="F441" s="265" t="s">
        <v>6074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6045</v>
      </c>
      <c r="B442" s="257" t="s">
        <v>6071</v>
      </c>
      <c r="C442" s="258" t="s">
        <v>6079</v>
      </c>
      <c r="D442" s="261" t="s">
        <v>6080</v>
      </c>
      <c r="E442" s="262" t="s">
        <v>5192</v>
      </c>
      <c r="F442" s="265" t="s">
        <v>6074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6045</v>
      </c>
      <c r="B443" s="257" t="s">
        <v>6071</v>
      </c>
      <c r="C443" s="258" t="s">
        <v>6081</v>
      </c>
      <c r="D443" s="261" t="s">
        <v>6082</v>
      </c>
      <c r="E443" s="262" t="s">
        <v>5221</v>
      </c>
      <c r="F443" s="265" t="s">
        <v>6074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6045</v>
      </c>
      <c r="B444" s="257" t="s">
        <v>6071</v>
      </c>
      <c r="C444" s="258" t="s">
        <v>6083</v>
      </c>
      <c r="D444" s="261" t="s">
        <v>6084</v>
      </c>
      <c r="E444" s="262" t="s">
        <v>5221</v>
      </c>
      <c r="F444" s="265" t="s">
        <v>6074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6045</v>
      </c>
      <c r="B445" s="257" t="s">
        <v>6071</v>
      </c>
      <c r="C445" s="258" t="s">
        <v>6085</v>
      </c>
      <c r="D445" s="261" t="s">
        <v>6086</v>
      </c>
      <c r="E445" s="262" t="s">
        <v>5221</v>
      </c>
      <c r="F445" s="265" t="s">
        <v>6074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6045</v>
      </c>
      <c r="B446" s="257" t="s">
        <v>6071</v>
      </c>
      <c r="C446" s="258" t="s">
        <v>6087</v>
      </c>
      <c r="D446" s="261" t="s">
        <v>6088</v>
      </c>
      <c r="E446" s="262" t="s">
        <v>5336</v>
      </c>
      <c r="F446" s="265" t="s">
        <v>6074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6045</v>
      </c>
      <c r="B447" s="257" t="s">
        <v>6071</v>
      </c>
      <c r="C447" s="258" t="s">
        <v>6089</v>
      </c>
      <c r="D447" s="261" t="s">
        <v>6090</v>
      </c>
      <c r="E447" s="262" t="s">
        <v>5221</v>
      </c>
      <c r="F447" s="265" t="s">
        <v>6074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6045</v>
      </c>
      <c r="B448" s="257" t="s">
        <v>6071</v>
      </c>
      <c r="C448" s="258" t="s">
        <v>6091</v>
      </c>
      <c r="D448" s="261" t="s">
        <v>6092</v>
      </c>
      <c r="E448" s="262" t="s">
        <v>5336</v>
      </c>
      <c r="F448" s="265" t="s">
        <v>6074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6045</v>
      </c>
      <c r="B449" s="257" t="s">
        <v>6071</v>
      </c>
      <c r="C449" s="258" t="s">
        <v>6093</v>
      </c>
      <c r="D449" s="261" t="s">
        <v>6094</v>
      </c>
      <c r="E449" s="262" t="s">
        <v>5336</v>
      </c>
      <c r="F449" s="265" t="s">
        <v>6074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6095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6095</v>
      </c>
      <c r="B451" s="256" t="s">
        <v>6096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6095</v>
      </c>
      <c r="B452" s="257" t="s">
        <v>6096</v>
      </c>
      <c r="C452" s="258" t="s">
        <v>6097</v>
      </c>
      <c r="D452" s="261" t="s">
        <v>6098</v>
      </c>
      <c r="E452" s="262" t="s">
        <v>5192</v>
      </c>
      <c r="F452" s="265" t="s">
        <v>6099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6095</v>
      </c>
      <c r="B453" s="257" t="s">
        <v>6096</v>
      </c>
      <c r="C453" s="258" t="s">
        <v>6100</v>
      </c>
      <c r="D453" s="261" t="s">
        <v>6101</v>
      </c>
      <c r="E453" s="262" t="s">
        <v>5192</v>
      </c>
      <c r="F453" s="265" t="s">
        <v>6099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6095</v>
      </c>
      <c r="B454" s="257" t="s">
        <v>6096</v>
      </c>
      <c r="C454" s="258" t="s">
        <v>6102</v>
      </c>
      <c r="D454" s="261" t="s">
        <v>6103</v>
      </c>
      <c r="E454" s="262" t="s">
        <v>5192</v>
      </c>
      <c r="F454" s="265" t="s">
        <v>6099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6095</v>
      </c>
      <c r="B455" s="257" t="s">
        <v>6096</v>
      </c>
      <c r="C455" s="258" t="s">
        <v>6104</v>
      </c>
      <c r="D455" s="261" t="s">
        <v>6105</v>
      </c>
      <c r="E455" s="262" t="s">
        <v>5192</v>
      </c>
      <c r="F455" s="265" t="s">
        <v>6099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6095</v>
      </c>
      <c r="B456" s="257" t="s">
        <v>6096</v>
      </c>
      <c r="C456" s="258" t="s">
        <v>6106</v>
      </c>
      <c r="D456" s="261" t="s">
        <v>6107</v>
      </c>
      <c r="E456" s="262" t="s">
        <v>5192</v>
      </c>
      <c r="F456" s="265" t="s">
        <v>6099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6095</v>
      </c>
      <c r="B457" s="257" t="s">
        <v>6096</v>
      </c>
      <c r="C457" s="258" t="s">
        <v>6108</v>
      </c>
      <c r="D457" s="261" t="s">
        <v>6109</v>
      </c>
      <c r="E457" s="262" t="s">
        <v>5221</v>
      </c>
      <c r="F457" s="265" t="s">
        <v>6099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6095</v>
      </c>
      <c r="B458" s="257" t="s">
        <v>6096</v>
      </c>
      <c r="C458" s="258" t="s">
        <v>6110</v>
      </c>
      <c r="D458" s="261" t="s">
        <v>6111</v>
      </c>
      <c r="E458" s="262" t="s">
        <v>5221</v>
      </c>
      <c r="F458" s="265" t="s">
        <v>6099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6095</v>
      </c>
      <c r="B459" s="257" t="s">
        <v>6096</v>
      </c>
      <c r="C459" s="258" t="s">
        <v>6112</v>
      </c>
      <c r="D459" s="261" t="s">
        <v>6113</v>
      </c>
      <c r="E459" s="262" t="s">
        <v>5221</v>
      </c>
      <c r="F459" s="265" t="s">
        <v>6099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6095</v>
      </c>
      <c r="B460" s="257" t="s">
        <v>6096</v>
      </c>
      <c r="C460" s="258" t="s">
        <v>6114</v>
      </c>
      <c r="D460" s="261" t="s">
        <v>6115</v>
      </c>
      <c r="E460" s="262" t="s">
        <v>5221</v>
      </c>
      <c r="F460" s="265" t="s">
        <v>6099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6095</v>
      </c>
      <c r="B461" s="257" t="s">
        <v>6096</v>
      </c>
      <c r="C461" s="258" t="s">
        <v>6116</v>
      </c>
      <c r="D461" s="261" t="s">
        <v>6117</v>
      </c>
      <c r="E461" s="262" t="s">
        <v>5221</v>
      </c>
      <c r="F461" s="265" t="s">
        <v>6099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6095</v>
      </c>
      <c r="B462" s="257" t="s">
        <v>6096</v>
      </c>
      <c r="C462" s="258" t="s">
        <v>6118</v>
      </c>
      <c r="D462" s="261" t="s">
        <v>6119</v>
      </c>
      <c r="E462" s="262" t="s">
        <v>5221</v>
      </c>
      <c r="F462" s="265" t="s">
        <v>6099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6095</v>
      </c>
      <c r="B463" s="257" t="s">
        <v>6096</v>
      </c>
      <c r="C463" s="258" t="s">
        <v>6120</v>
      </c>
      <c r="D463" s="261" t="s">
        <v>6121</v>
      </c>
      <c r="E463" s="262" t="s">
        <v>5221</v>
      </c>
      <c r="F463" s="265" t="s">
        <v>6099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6095</v>
      </c>
      <c r="B464" s="257" t="s">
        <v>6096</v>
      </c>
      <c r="C464" s="258" t="s">
        <v>6122</v>
      </c>
      <c r="D464" s="261" t="s">
        <v>6123</v>
      </c>
      <c r="E464" s="262" t="s">
        <v>5221</v>
      </c>
      <c r="F464" s="265" t="s">
        <v>6099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6095</v>
      </c>
      <c r="B465" s="257" t="s">
        <v>6096</v>
      </c>
      <c r="C465" s="258" t="s">
        <v>6124</v>
      </c>
      <c r="D465" s="261" t="s">
        <v>6125</v>
      </c>
      <c r="E465" s="262" t="s">
        <v>5221</v>
      </c>
      <c r="F465" s="265" t="s">
        <v>6099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6095</v>
      </c>
      <c r="B466" s="256" t="s">
        <v>6126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6095</v>
      </c>
      <c r="B467" s="257" t="s">
        <v>6126</v>
      </c>
      <c r="C467" s="258" t="s">
        <v>6127</v>
      </c>
      <c r="D467" s="261" t="s">
        <v>6128</v>
      </c>
      <c r="E467" s="262" t="s">
        <v>5192</v>
      </c>
      <c r="F467" s="265" t="s">
        <v>5331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6095</v>
      </c>
      <c r="B468" s="257" t="s">
        <v>6126</v>
      </c>
      <c r="C468" s="258" t="s">
        <v>6129</v>
      </c>
      <c r="D468" s="261" t="s">
        <v>6130</v>
      </c>
      <c r="E468" s="262" t="s">
        <v>5192</v>
      </c>
      <c r="F468" s="265" t="s">
        <v>5331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6095</v>
      </c>
      <c r="B469" s="257" t="s">
        <v>6126</v>
      </c>
      <c r="C469" s="258" t="s">
        <v>6131</v>
      </c>
      <c r="D469" s="261" t="s">
        <v>6132</v>
      </c>
      <c r="E469" s="262" t="s">
        <v>5192</v>
      </c>
      <c r="F469" s="265" t="s">
        <v>5331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6095</v>
      </c>
      <c r="B470" s="257" t="s">
        <v>6126</v>
      </c>
      <c r="C470" s="258" t="s">
        <v>6133</v>
      </c>
      <c r="D470" s="261" t="s">
        <v>6134</v>
      </c>
      <c r="E470" s="262" t="s">
        <v>5288</v>
      </c>
      <c r="F470" s="265" t="s">
        <v>5700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6095</v>
      </c>
      <c r="B471" s="257" t="s">
        <v>6126</v>
      </c>
      <c r="C471" s="258" t="s">
        <v>6135</v>
      </c>
      <c r="D471" s="261" t="s">
        <v>6136</v>
      </c>
      <c r="E471" s="262" t="s">
        <v>5288</v>
      </c>
      <c r="F471" s="265" t="s">
        <v>5700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6095</v>
      </c>
      <c r="B472" s="257" t="s">
        <v>6126</v>
      </c>
      <c r="C472" s="258" t="s">
        <v>6137</v>
      </c>
      <c r="D472" s="261" t="s">
        <v>6138</v>
      </c>
      <c r="E472" s="262" t="s">
        <v>5192</v>
      </c>
      <c r="F472" s="265" t="s">
        <v>5700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6095</v>
      </c>
      <c r="B473" s="257" t="s">
        <v>6126</v>
      </c>
      <c r="C473" s="258" t="s">
        <v>6139</v>
      </c>
      <c r="D473" s="261" t="s">
        <v>6140</v>
      </c>
      <c r="E473" s="262" t="s">
        <v>5192</v>
      </c>
      <c r="F473" s="265" t="s">
        <v>5639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6095</v>
      </c>
      <c r="B474" s="257" t="s">
        <v>6126</v>
      </c>
      <c r="C474" s="258" t="s">
        <v>6141</v>
      </c>
      <c r="D474" s="261" t="s">
        <v>6142</v>
      </c>
      <c r="E474" s="262" t="s">
        <v>5221</v>
      </c>
      <c r="F474" s="265" t="s">
        <v>5639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6095</v>
      </c>
      <c r="B475" s="257" t="s">
        <v>6126</v>
      </c>
      <c r="C475" s="258" t="s">
        <v>6143</v>
      </c>
      <c r="D475" s="261" t="s">
        <v>6144</v>
      </c>
      <c r="E475" s="262" t="s">
        <v>5221</v>
      </c>
      <c r="F475" s="265" t="s">
        <v>5639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6095</v>
      </c>
      <c r="B476" s="257" t="s">
        <v>6126</v>
      </c>
      <c r="C476" s="258" t="s">
        <v>6145</v>
      </c>
      <c r="D476" s="261" t="s">
        <v>6146</v>
      </c>
      <c r="E476" s="262" t="s">
        <v>5221</v>
      </c>
      <c r="F476" s="265" t="s">
        <v>5639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6095</v>
      </c>
      <c r="B477" s="257" t="s">
        <v>6126</v>
      </c>
      <c r="C477" s="258" t="s">
        <v>6147</v>
      </c>
      <c r="D477" s="261" t="s">
        <v>6148</v>
      </c>
      <c r="E477" s="262" t="s">
        <v>5221</v>
      </c>
      <c r="F477" s="265" t="s">
        <v>5639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6095</v>
      </c>
      <c r="B478" s="257" t="s">
        <v>6126</v>
      </c>
      <c r="C478" s="258" t="s">
        <v>6149</v>
      </c>
      <c r="D478" s="261" t="s">
        <v>6150</v>
      </c>
      <c r="E478" s="262" t="s">
        <v>5221</v>
      </c>
      <c r="F478" s="265" t="s">
        <v>5700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6095</v>
      </c>
      <c r="B479" s="257" t="s">
        <v>6126</v>
      </c>
      <c r="C479" s="258" t="s">
        <v>6151</v>
      </c>
      <c r="D479" s="261" t="s">
        <v>6152</v>
      </c>
      <c r="E479" s="262" t="s">
        <v>5336</v>
      </c>
      <c r="F479" s="265" t="s">
        <v>5700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6095</v>
      </c>
      <c r="B480" s="257" t="s">
        <v>6126</v>
      </c>
      <c r="C480" s="258" t="s">
        <v>6153</v>
      </c>
      <c r="D480" s="261" t="s">
        <v>6154</v>
      </c>
      <c r="E480" s="262" t="s">
        <v>5336</v>
      </c>
      <c r="F480" s="265" t="s">
        <v>5700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6095</v>
      </c>
      <c r="B481" s="270" t="s">
        <v>6126</v>
      </c>
      <c r="C481" s="271" t="s">
        <v>6155</v>
      </c>
      <c r="D481" s="272" t="s">
        <v>6156</v>
      </c>
      <c r="E481" s="273" t="s">
        <v>5336</v>
      </c>
      <c r="F481" s="274" t="s">
        <v>5331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457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IFERROR(INDEX('Recommendations'!$G$2:$G$93, MATCH(H2,'Recommendations'!$A$2:$A$93,0))="Implemented", FALSE))</xm:f>
            <x14:dxf>
              <font>
                <color rgb="FF000000"/>
              </font>
              <fill>
                <patternFill>
                  <bgColor rgb="FF3C7D22"/>
                </patternFill>
              </fill>
            </x14:dxf>
          </x14:cfRule>
          <x14:cfRule type="expression" priority="2" id="{00000000-000E-0000-0B00-000002000000}">
            <xm:f>AND(H2&lt;&gt;"", IFERROR(INDEX('Recommendations'!$G$2:$G$93, MATCH(H2,'Recommendations'!$A$2:$A$93,0))="Compensated", FALSE))</xm:f>
            <x14:dxf>
              <font>
                <color rgb="FF000000"/>
              </font>
              <fill>
                <patternFill>
                  <bgColor rgb="FFC6E0B4"/>
                </patternFill>
              </fill>
            </x14:dxf>
          </x14:cfRule>
          <x14:cfRule type="expression" priority="3" id="{00000000-000E-0000-0B00-000003000000}">
            <xm:f>AND(H2&lt;&gt;"", IFERROR(INDEX('Recommendations'!$G$2:$G$93, MATCH(H2,'Recommendations'!$A$2:$A$93,0))="Testing", FALSE))</xm:f>
            <x14:dxf>
              <font>
                <color rgb="FF000000"/>
              </font>
              <fill>
                <patternFill>
                  <bgColor rgb="FFFFC000"/>
                </patternFill>
              </fill>
            </x14:dxf>
          </x14:cfRule>
          <x14:cfRule type="expression" priority="4" id="{00000000-000E-0000-0B00-000004000000}">
            <xm:f>AND(H2&lt;&gt;"", IFERROR(INDEX('Recommendations'!$G$2:$G$93, MATCH(H2,'Recommendations'!$A$2:$A$93,0))="Failed", FALSE))</xm:f>
            <x14:dxf>
              <font>
                <color rgb="FF000000"/>
              </font>
              <fill>
                <patternFill>
                  <bgColor rgb="FFD82891"/>
                </patternFill>
              </fill>
            </x14:dxf>
          </x14:cfRule>
          <x14:cfRule type="expression" priority="5" id="{00000000-000E-0000-0B00-000005000000}">
            <xm:f>AND(H2&lt;&gt;"", IFERROR(INDEX('Recommendations'!$G$2:$G$93, MATCH(H2,'Recommendations'!$A$2:$A$93,0))="Risk Accepted", FALSE))</xm:f>
            <x14:dxf>
              <font>
                <color rgb="FF000000"/>
              </font>
              <fill>
                <patternFill>
                  <bgColor rgb="FFD9D9D9"/>
                </patternFill>
              </fill>
            </x14:dxf>
          </x14:cfRule>
          <x14:cfRule type="expression" priority="6" id="{00000000-000E-0000-0B00-000006000000}">
            <xm:f>AND(H2&lt;&gt;"", IFERROR(INDEX('Recommendations'!$G$2:$G$93, MATCH(H2,'Recommendations'!$A$2:$A$93,0))="N/A",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537</v>
      </c>
      <c r="C2" s="290"/>
      <c r="D2" s="290"/>
      <c r="E2" s="290"/>
      <c r="F2" s="290"/>
      <c r="G2" s="290"/>
      <c r="H2" s="290"/>
      <c r="I2" s="290"/>
    </row>
    <row r="4" spans="2:15" ht="18.5" x14ac:dyDescent="0.45">
      <c r="B4" s="39" t="s">
        <v>538</v>
      </c>
    </row>
    <row r="5" spans="2:15" x14ac:dyDescent="0.35">
      <c r="B5" s="41" t="s">
        <v>19</v>
      </c>
      <c r="C5" s="41" t="s">
        <v>539</v>
      </c>
      <c r="D5" s="41" t="s">
        <v>540</v>
      </c>
      <c r="F5" s="291" t="s">
        <v>541</v>
      </c>
      <c r="G5" s="291"/>
      <c r="H5" s="291"/>
      <c r="I5" s="292" t="s">
        <v>542</v>
      </c>
      <c r="J5" s="292"/>
      <c r="K5" s="292"/>
      <c r="L5" s="292"/>
      <c r="M5" s="292"/>
      <c r="N5" s="292"/>
      <c r="O5" s="292"/>
    </row>
    <row r="6" spans="2:15" x14ac:dyDescent="0.35">
      <c r="B6" s="47" t="s">
        <v>543</v>
      </c>
      <c r="C6" s="48">
        <v>92</v>
      </c>
      <c r="D6" s="49" t="s">
        <v>19</v>
      </c>
      <c r="F6" s="291" t="s">
        <v>544</v>
      </c>
      <c r="G6" s="291"/>
      <c r="H6" s="291"/>
      <c r="I6" s="293" t="s">
        <v>545</v>
      </c>
      <c r="J6" s="293"/>
      <c r="K6" s="293"/>
      <c r="L6" s="293"/>
      <c r="M6" s="293"/>
      <c r="N6" s="293"/>
      <c r="O6" s="293"/>
    </row>
    <row r="7" spans="2:15" x14ac:dyDescent="0.35">
      <c r="B7" s="50" t="s">
        <v>546</v>
      </c>
      <c r="C7" s="51">
        <f>C6-C8-C9</f>
        <v>92</v>
      </c>
      <c r="D7" s="52">
        <f>IF(C6&gt;0,C7/C6,0)</f>
        <v>1</v>
      </c>
      <c r="F7" s="291" t="s">
        <v>547</v>
      </c>
      <c r="G7" s="291"/>
      <c r="H7" s="291"/>
      <c r="I7" s="293" t="s">
        <v>545</v>
      </c>
      <c r="J7" s="293"/>
      <c r="K7" s="293"/>
      <c r="L7" s="293"/>
      <c r="M7" s="293"/>
      <c r="N7" s="293"/>
      <c r="O7" s="293"/>
    </row>
    <row r="8" spans="2:15" x14ac:dyDescent="0.35">
      <c r="B8" s="43" t="s">
        <v>548</v>
      </c>
      <c r="C8" s="44">
        <f>COUNTIF('Recommendations'!G:G,"Risk Accepted")</f>
        <v>0</v>
      </c>
      <c r="D8" s="45">
        <f>IF(C6&gt;0,C8/C6,0)</f>
        <v>0</v>
      </c>
      <c r="F8" s="291" t="s">
        <v>549</v>
      </c>
      <c r="G8" s="291"/>
      <c r="H8" s="291"/>
      <c r="I8" s="293" t="s">
        <v>545</v>
      </c>
      <c r="J8" s="293"/>
      <c r="K8" s="293"/>
      <c r="L8" s="293"/>
      <c r="M8" s="293"/>
      <c r="N8" s="293"/>
      <c r="O8" s="293"/>
    </row>
    <row r="9" spans="2:15" x14ac:dyDescent="0.35">
      <c r="B9" s="43" t="s">
        <v>550</v>
      </c>
      <c r="C9" s="44">
        <f>COUNTIF('Recommendations'!G:G,"N/A")</f>
        <v>0</v>
      </c>
      <c r="D9" s="45">
        <f>IF(C6&gt;0,C9/C6,0)</f>
        <v>0</v>
      </c>
      <c r="F9" s="291" t="s">
        <v>551</v>
      </c>
      <c r="G9" s="291"/>
      <c r="H9" s="291"/>
      <c r="I9" s="293" t="s">
        <v>545</v>
      </c>
      <c r="J9" s="293"/>
      <c r="K9" s="293"/>
      <c r="L9" s="293"/>
      <c r="M9" s="293"/>
      <c r="N9" s="293"/>
      <c r="O9" s="293"/>
    </row>
    <row r="12" spans="2:15" ht="18.5" x14ac:dyDescent="0.45">
      <c r="B12" s="39" t="s">
        <v>552</v>
      </c>
    </row>
    <row r="14" spans="2:15" x14ac:dyDescent="0.35">
      <c r="B14" s="53" t="s">
        <v>553</v>
      </c>
    </row>
    <row r="15" spans="2:15" x14ac:dyDescent="0.35">
      <c r="B15" s="41" t="s">
        <v>19</v>
      </c>
      <c r="C15" s="41" t="s">
        <v>554</v>
      </c>
      <c r="D15" s="41" t="s">
        <v>555</v>
      </c>
      <c r="E15" s="41" t="s">
        <v>556</v>
      </c>
      <c r="F15" s="41" t="s">
        <v>557</v>
      </c>
    </row>
    <row r="16" spans="2:15" x14ac:dyDescent="0.35">
      <c r="B16" s="43" t="s">
        <v>558</v>
      </c>
      <c r="C16" s="44">
        <f>COUNTIF('Recommendations'!L:L,"Resolved")</f>
        <v>0</v>
      </c>
      <c r="D16" s="44">
        <f>COUNTIF('Recommendations'!L:L,"Testing")</f>
        <v>0</v>
      </c>
      <c r="E16" s="44">
        <f>COUNTIF('Recommendations'!L:L,"Outstanding")</f>
        <v>92</v>
      </c>
      <c r="F16" s="44">
        <f>SUM(C16:E16)</f>
        <v>92</v>
      </c>
    </row>
    <row r="18" spans="2:6" x14ac:dyDescent="0.35">
      <c r="B18" s="53" t="s">
        <v>559</v>
      </c>
    </row>
    <row r="19" spans="2:6" x14ac:dyDescent="0.35">
      <c r="B19" s="54" t="s">
        <v>19</v>
      </c>
      <c r="C19" s="54" t="s">
        <v>554</v>
      </c>
      <c r="D19" s="54" t="s">
        <v>555</v>
      </c>
      <c r="E19" s="54" t="s">
        <v>556</v>
      </c>
      <c r="F19" s="54" t="s">
        <v>19</v>
      </c>
    </row>
    <row r="20" spans="2:6" x14ac:dyDescent="0.35">
      <c r="B20" s="43" t="s">
        <v>558</v>
      </c>
      <c r="C20" s="45">
        <f>IF(F16&gt;0, C16/F16, 0)</f>
        <v>0</v>
      </c>
      <c r="D20" s="45">
        <f>IF(F16&gt;0, D16/F16, 0)</f>
        <v>0</v>
      </c>
      <c r="E20" s="45">
        <f>IF(F16&gt;0, E16/F16, 0)</f>
        <v>1</v>
      </c>
      <c r="F20" s="46" t="s">
        <v>19</v>
      </c>
    </row>
    <row r="25" spans="2:6" ht="18.5" x14ac:dyDescent="0.45">
      <c r="B25" s="39" t="s">
        <v>560</v>
      </c>
    </row>
    <row r="27" spans="2:6" x14ac:dyDescent="0.35">
      <c r="B27" s="53" t="s">
        <v>553</v>
      </c>
    </row>
    <row r="28" spans="2:6" x14ac:dyDescent="0.35">
      <c r="B28" s="41" t="s">
        <v>5</v>
      </c>
      <c r="C28" s="41" t="s">
        <v>554</v>
      </c>
      <c r="D28" s="41" t="s">
        <v>555</v>
      </c>
      <c r="E28" s="41" t="s">
        <v>556</v>
      </c>
      <c r="F28" s="41" t="s">
        <v>557</v>
      </c>
    </row>
    <row r="29" spans="2:6" x14ac:dyDescent="0.35">
      <c r="B29" s="43" t="s">
        <v>561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562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563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564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565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92</v>
      </c>
      <c r="F34" s="44">
        <f t="shared" si="0"/>
        <v>92</v>
      </c>
    </row>
    <row r="36" spans="2:6" x14ac:dyDescent="0.35">
      <c r="B36" s="53" t="s">
        <v>559</v>
      </c>
    </row>
    <row r="37" spans="2:6" x14ac:dyDescent="0.35">
      <c r="B37" s="54" t="s">
        <v>5</v>
      </c>
      <c r="C37" s="54" t="s">
        <v>554</v>
      </c>
      <c r="D37" s="54" t="s">
        <v>555</v>
      </c>
      <c r="E37" s="54" t="s">
        <v>556</v>
      </c>
      <c r="F37" s="54" t="s">
        <v>19</v>
      </c>
    </row>
    <row r="38" spans="2:6" x14ac:dyDescent="0.35">
      <c r="B38" s="43" t="s">
        <v>561</v>
      </c>
      <c r="C38" s="45">
        <f t="shared" ref="C38:C43" si="1">IF(F29&gt;0, C29/F29, 0)</f>
        <v>0</v>
      </c>
      <c r="D38" s="45">
        <f t="shared" ref="D38:D43" si="2">IF(F29&gt;0, D29/F29, 0)</f>
        <v>0</v>
      </c>
      <c r="E38" s="45">
        <f t="shared" ref="E38:E43" si="3">IF(F29&gt;0, E29/F29, 0)</f>
        <v>0</v>
      </c>
      <c r="F38" s="46" t="s">
        <v>19</v>
      </c>
    </row>
    <row r="39" spans="2:6" x14ac:dyDescent="0.35">
      <c r="B39" s="43" t="s">
        <v>562</v>
      </c>
      <c r="C39" s="45">
        <f t="shared" si="1"/>
        <v>0</v>
      </c>
      <c r="D39" s="45">
        <f t="shared" si="2"/>
        <v>0</v>
      </c>
      <c r="E39" s="45">
        <f t="shared" si="3"/>
        <v>0</v>
      </c>
      <c r="F39" s="46" t="s">
        <v>19</v>
      </c>
    </row>
    <row r="40" spans="2:6" x14ac:dyDescent="0.35">
      <c r="B40" s="43" t="s">
        <v>563</v>
      </c>
      <c r="C40" s="45">
        <f t="shared" si="1"/>
        <v>0</v>
      </c>
      <c r="D40" s="45">
        <f t="shared" si="2"/>
        <v>0</v>
      </c>
      <c r="E40" s="45">
        <f t="shared" si="3"/>
        <v>0</v>
      </c>
      <c r="F40" s="46" t="s">
        <v>19</v>
      </c>
    </row>
    <row r="41" spans="2:6" x14ac:dyDescent="0.35">
      <c r="B41" s="43" t="s">
        <v>564</v>
      </c>
      <c r="C41" s="45">
        <f t="shared" si="1"/>
        <v>0</v>
      </c>
      <c r="D41" s="45">
        <f t="shared" si="2"/>
        <v>0</v>
      </c>
      <c r="E41" s="45">
        <f t="shared" si="3"/>
        <v>0</v>
      </c>
      <c r="F41" s="46" t="s">
        <v>19</v>
      </c>
    </row>
    <row r="42" spans="2:6" x14ac:dyDescent="0.35">
      <c r="B42" s="43" t="s">
        <v>565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566</v>
      </c>
    </row>
    <row r="50" spans="2:6" x14ac:dyDescent="0.35">
      <c r="B50" s="53" t="s">
        <v>553</v>
      </c>
    </row>
    <row r="51" spans="2:6" x14ac:dyDescent="0.35">
      <c r="B51" s="41" t="s">
        <v>2</v>
      </c>
      <c r="C51" s="41" t="s">
        <v>554</v>
      </c>
      <c r="D51" s="41" t="s">
        <v>555</v>
      </c>
      <c r="E51" s="41" t="s">
        <v>556</v>
      </c>
      <c r="F51" s="41" t="s">
        <v>557</v>
      </c>
    </row>
    <row r="52" spans="2:6" x14ac:dyDescent="0.35">
      <c r="B52" s="43" t="s">
        <v>75</v>
      </c>
      <c r="C52" s="44">
        <f>COUNTIFS('Recommendations'!C:C,"CAT I (High)",'Recommendations'!L:L,"=Resolved")</f>
        <v>0</v>
      </c>
      <c r="D52" s="44">
        <f>COUNTIFS('Recommendations'!C:C,"=CAT I (High)",'Recommendations'!L:L,"=Testing")</f>
        <v>0</v>
      </c>
      <c r="E52" s="44">
        <f>COUNTIFS('Recommendations'!C:C,"=CAT I (High)",'Recommendations'!L:L,"=Outstanding")</f>
        <v>4</v>
      </c>
      <c r="F52" s="44">
        <f>SUM(C52:E52)</f>
        <v>4</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63</v>
      </c>
      <c r="F53" s="44">
        <f>SUM(C53:E53)</f>
        <v>63</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25</v>
      </c>
      <c r="F54" s="44">
        <f>SUM(C54:E54)</f>
        <v>25</v>
      </c>
    </row>
    <row r="56" spans="2:6" x14ac:dyDescent="0.35">
      <c r="B56" s="53" t="s">
        <v>559</v>
      </c>
    </row>
    <row r="57" spans="2:6" x14ac:dyDescent="0.35">
      <c r="B57" s="54" t="s">
        <v>2</v>
      </c>
      <c r="C57" s="54" t="s">
        <v>554</v>
      </c>
      <c r="D57" s="54" t="s">
        <v>555</v>
      </c>
      <c r="E57" s="54" t="s">
        <v>556</v>
      </c>
      <c r="F57" s="54" t="s">
        <v>19</v>
      </c>
    </row>
    <row r="58" spans="2:6" x14ac:dyDescent="0.35">
      <c r="B58" s="43" t="s">
        <v>75</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567</v>
      </c>
    </row>
    <row r="67" spans="2:6" x14ac:dyDescent="0.35">
      <c r="B67" s="53" t="s">
        <v>553</v>
      </c>
    </row>
    <row r="68" spans="2:6" x14ac:dyDescent="0.35">
      <c r="B68" s="41" t="s">
        <v>3</v>
      </c>
      <c r="C68" s="41" t="s">
        <v>554</v>
      </c>
      <c r="D68" s="41" t="s">
        <v>555</v>
      </c>
      <c r="E68" s="41" t="s">
        <v>556</v>
      </c>
      <c r="F68" s="41" t="s">
        <v>557</v>
      </c>
    </row>
    <row r="69" spans="2:6" x14ac:dyDescent="0.35">
      <c r="B69" s="43" t="s">
        <v>568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569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570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571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92</v>
      </c>
      <c r="F73" s="44">
        <f>SUM(C73:E73)</f>
        <v>92</v>
      </c>
    </row>
    <row r="75" spans="2:6" x14ac:dyDescent="0.35">
      <c r="B75" s="53" t="s">
        <v>559</v>
      </c>
    </row>
    <row r="76" spans="2:6" x14ac:dyDescent="0.35">
      <c r="B76" s="54" t="s">
        <v>3</v>
      </c>
      <c r="C76" s="54" t="s">
        <v>554</v>
      </c>
      <c r="D76" s="54" t="s">
        <v>555</v>
      </c>
      <c r="E76" s="54" t="s">
        <v>556</v>
      </c>
      <c r="F76" s="54" t="s">
        <v>19</v>
      </c>
    </row>
    <row r="77" spans="2:6" x14ac:dyDescent="0.35">
      <c r="B77" s="43" t="s">
        <v>568</v>
      </c>
      <c r="C77" s="45">
        <f>IF(F69&gt;0, C69/F69, 0)</f>
        <v>0</v>
      </c>
      <c r="D77" s="45">
        <f>IF(F69&gt;0, D69/F69, 0)</f>
        <v>0</v>
      </c>
      <c r="E77" s="45">
        <f>IF(F69&gt;0, E69/F69, 0)</f>
        <v>0</v>
      </c>
      <c r="F77" s="46" t="s">
        <v>19</v>
      </c>
    </row>
    <row r="78" spans="2:6" x14ac:dyDescent="0.35">
      <c r="B78" s="43" t="s">
        <v>569</v>
      </c>
      <c r="C78" s="45">
        <f>IF(F70&gt;0, C70/F70, 0)</f>
        <v>0</v>
      </c>
      <c r="D78" s="45">
        <f>IF(F70&gt;0, D70/F70, 0)</f>
        <v>0</v>
      </c>
      <c r="E78" s="45">
        <f>IF(F70&gt;0, E70/F70, 0)</f>
        <v>0</v>
      </c>
      <c r="F78" s="46" t="s">
        <v>19</v>
      </c>
    </row>
    <row r="79" spans="2:6" x14ac:dyDescent="0.35">
      <c r="B79" s="43" t="s">
        <v>570</v>
      </c>
      <c r="C79" s="45">
        <f>IF(F71&gt;0, C71/F71, 0)</f>
        <v>0</v>
      </c>
      <c r="D79" s="45">
        <f>IF(F71&gt;0, D71/F71, 0)</f>
        <v>0</v>
      </c>
      <c r="E79" s="45">
        <f>IF(F71&gt;0, E71/F71, 0)</f>
        <v>0</v>
      </c>
      <c r="F79" s="46" t="s">
        <v>19</v>
      </c>
    </row>
    <row r="80" spans="2:6" x14ac:dyDescent="0.35">
      <c r="B80" s="43" t="s">
        <v>571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572</v>
      </c>
    </row>
    <row r="88" spans="2:6" x14ac:dyDescent="0.35">
      <c r="B88" s="53" t="s">
        <v>553</v>
      </c>
    </row>
    <row r="89" spans="2:6" x14ac:dyDescent="0.35">
      <c r="B89" s="41" t="s">
        <v>573</v>
      </c>
      <c r="C89" s="41" t="s">
        <v>554</v>
      </c>
      <c r="D89" s="41" t="s">
        <v>555</v>
      </c>
      <c r="E89" s="41" t="s">
        <v>556</v>
      </c>
      <c r="F89" s="41" t="s">
        <v>557</v>
      </c>
    </row>
    <row r="90" spans="2:6" x14ac:dyDescent="0.35">
      <c r="B90" s="43" t="s">
        <v>574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575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576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92</v>
      </c>
      <c r="F93" s="44">
        <f>SUM(C93:E93)</f>
        <v>92</v>
      </c>
    </row>
    <row r="95" spans="2:6" x14ac:dyDescent="0.35">
      <c r="B95" s="53" t="s">
        <v>559</v>
      </c>
    </row>
    <row r="96" spans="2:6" x14ac:dyDescent="0.35">
      <c r="B96" s="54" t="s">
        <v>573</v>
      </c>
      <c r="C96" s="54" t="s">
        <v>554</v>
      </c>
      <c r="D96" s="54" t="s">
        <v>555</v>
      </c>
      <c r="E96" s="54" t="s">
        <v>556</v>
      </c>
      <c r="F96" s="54" t="s">
        <v>19</v>
      </c>
    </row>
    <row r="97" spans="2:15" x14ac:dyDescent="0.35">
      <c r="B97" s="43" t="s">
        <v>574</v>
      </c>
      <c r="C97" s="45">
        <f>IF(F90&gt;0, C90/F90, 0)</f>
        <v>0</v>
      </c>
      <c r="D97" s="45">
        <f>IF(F90&gt;0, D90/F90, 0)</f>
        <v>0</v>
      </c>
      <c r="E97" s="45">
        <f>IF(F90&gt;0, E90/F90, 0)</f>
        <v>0</v>
      </c>
      <c r="F97" s="46" t="s">
        <v>19</v>
      </c>
    </row>
    <row r="98" spans="2:15" x14ac:dyDescent="0.35">
      <c r="B98" s="43" t="s">
        <v>575</v>
      </c>
      <c r="C98" s="45">
        <f>IF(F91&gt;0, C91/F91, 0)</f>
        <v>0</v>
      </c>
      <c r="D98" s="45">
        <f>IF(F91&gt;0, D91/F91, 0)</f>
        <v>0</v>
      </c>
      <c r="E98" s="45">
        <f>IF(F91&gt;0, E91/F91, 0)</f>
        <v>0</v>
      </c>
      <c r="F98" s="46" t="s">
        <v>19</v>
      </c>
    </row>
    <row r="99" spans="2:15" x14ac:dyDescent="0.35">
      <c r="B99" s="43" t="s">
        <v>576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577</v>
      </c>
      <c r="J105" s="39" t="s">
        <v>578</v>
      </c>
    </row>
    <row r="106" spans="2:15" x14ac:dyDescent="0.35">
      <c r="B106" s="41" t="s">
        <v>5</v>
      </c>
      <c r="C106" s="294" t="s">
        <v>579</v>
      </c>
      <c r="D106" s="294"/>
      <c r="E106" s="41" t="s">
        <v>546</v>
      </c>
      <c r="F106" s="41" t="s">
        <v>554</v>
      </c>
      <c r="G106" s="294" t="s">
        <v>580</v>
      </c>
      <c r="H106" s="294"/>
      <c r="J106" s="41" t="s">
        <v>5</v>
      </c>
      <c r="K106" s="41" t="s">
        <v>568</v>
      </c>
      <c r="L106" s="41" t="s">
        <v>569</v>
      </c>
      <c r="M106" s="41" t="s">
        <v>570</v>
      </c>
      <c r="N106" s="41" t="s">
        <v>571</v>
      </c>
      <c r="O106" s="41" t="s">
        <v>16</v>
      </c>
    </row>
    <row r="107" spans="2:15" x14ac:dyDescent="0.35">
      <c r="B107" s="47" t="s">
        <v>561</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561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562</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562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563</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563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564</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564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565</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565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92</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92</v>
      </c>
    </row>
    <row r="119" spans="2:24" ht="21" x14ac:dyDescent="0.5">
      <c r="B119" s="39" t="s">
        <v>581</v>
      </c>
      <c r="P119" s="56" t="s">
        <v>582</v>
      </c>
    </row>
    <row r="121" spans="2:24" ht="60" customHeight="1" x14ac:dyDescent="0.35">
      <c r="B121" s="297" t="s">
        <v>583</v>
      </c>
      <c r="C121" s="290"/>
      <c r="D121" s="290"/>
      <c r="E121" s="290"/>
      <c r="F121" s="290"/>
      <c r="P121" s="297" t="s">
        <v>584</v>
      </c>
      <c r="Q121" s="290"/>
      <c r="R121" s="290"/>
      <c r="S121" s="290"/>
      <c r="T121" s="290"/>
      <c r="U121" s="290"/>
      <c r="V121" s="290"/>
      <c r="W121" s="290"/>
    </row>
    <row r="123" spans="2:24" ht="30" customHeight="1" x14ac:dyDescent="0.35">
      <c r="P123" s="57" t="s">
        <v>585</v>
      </c>
      <c r="Q123" s="58">
        <f>C16</f>
        <v>0</v>
      </c>
      <c r="R123" s="59"/>
      <c r="S123" s="58">
        <f>C69</f>
        <v>0</v>
      </c>
      <c r="T123" s="59"/>
      <c r="U123" s="58">
        <f>C70</f>
        <v>0</v>
      </c>
      <c r="V123" s="59"/>
      <c r="W123" s="58">
        <f>C71</f>
        <v>0</v>
      </c>
      <c r="X123" s="59"/>
    </row>
    <row r="124" spans="2:24" ht="35" customHeight="1" x14ac:dyDescent="0.35">
      <c r="P124" s="60" t="s">
        <v>586</v>
      </c>
      <c r="Q124" s="60" t="s">
        <v>587</v>
      </c>
      <c r="R124" s="60" t="s">
        <v>588</v>
      </c>
      <c r="S124" s="60" t="s">
        <v>589</v>
      </c>
      <c r="T124" s="60" t="s">
        <v>590</v>
      </c>
      <c r="U124" s="60" t="s">
        <v>591</v>
      </c>
      <c r="V124" s="60" t="s">
        <v>592</v>
      </c>
      <c r="W124" s="60" t="s">
        <v>593</v>
      </c>
      <c r="X124" s="60" t="s">
        <v>594</v>
      </c>
    </row>
    <row r="125" spans="2:24" x14ac:dyDescent="0.35">
      <c r="O125" s="61" t="s">
        <v>595</v>
      </c>
      <c r="P125" s="62" t="s">
        <v>596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597</v>
      </c>
      <c r="P160" s="56" t="s">
        <v>598</v>
      </c>
    </row>
    <row r="162" spans="2:22" ht="45" customHeight="1" x14ac:dyDescent="0.35">
      <c r="B162" s="297" t="s">
        <v>599</v>
      </c>
      <c r="C162" s="290"/>
      <c r="D162" s="290"/>
      <c r="E162" s="290"/>
      <c r="F162" s="290"/>
      <c r="P162" s="297" t="s">
        <v>600</v>
      </c>
      <c r="Q162" s="290"/>
      <c r="R162" s="290"/>
      <c r="S162" s="290"/>
      <c r="T162" s="290"/>
      <c r="U162" s="290"/>
    </row>
    <row r="163" spans="2:22" ht="35" customHeight="1" x14ac:dyDescent="0.35">
      <c r="P163" s="294" t="s">
        <v>601</v>
      </c>
      <c r="Q163" s="294"/>
      <c r="R163" s="294" t="s">
        <v>602</v>
      </c>
      <c r="S163" s="294"/>
      <c r="T163" s="294"/>
    </row>
    <row r="164" spans="2:22" ht="30" customHeight="1" x14ac:dyDescent="0.35">
      <c r="P164" s="298">
        <v>0</v>
      </c>
      <c r="Q164" s="299"/>
      <c r="R164" s="300" t="s">
        <v>603</v>
      </c>
      <c r="S164" s="301"/>
      <c r="T164" s="301"/>
    </row>
    <row r="167" spans="2:22" ht="25" customHeight="1" x14ac:dyDescent="0.35">
      <c r="P167" s="65" t="s">
        <v>586</v>
      </c>
      <c r="Q167" s="65" t="s">
        <v>604</v>
      </c>
      <c r="R167" s="65" t="s">
        <v>605</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457</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9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27</v>
      </c>
      <c r="K4" s="1" t="s">
        <v>32</v>
      </c>
      <c r="L4" s="3" t="str">
        <f t="shared" si="0"/>
        <v>Outstanding</v>
      </c>
      <c r="M4" s="11" t="s">
        <v>19</v>
      </c>
    </row>
    <row r="5" spans="1:13" ht="60" customHeight="1" x14ac:dyDescent="0.35">
      <c r="A5" s="9" t="s">
        <v>33</v>
      </c>
      <c r="B5" s="1" t="s">
        <v>34</v>
      </c>
      <c r="C5" s="2" t="s">
        <v>25</v>
      </c>
      <c r="D5" s="3" t="s">
        <v>16</v>
      </c>
      <c r="E5" s="3" t="s">
        <v>17</v>
      </c>
      <c r="F5" s="3" t="s">
        <v>18</v>
      </c>
      <c r="G5" s="3" t="s">
        <v>19</v>
      </c>
      <c r="H5" s="4" t="s">
        <v>19</v>
      </c>
      <c r="I5" s="1" t="s">
        <v>35</v>
      </c>
      <c r="J5" s="1" t="s">
        <v>27</v>
      </c>
      <c r="K5" s="1" t="s">
        <v>36</v>
      </c>
      <c r="L5" s="3" t="str">
        <f t="shared" si="0"/>
        <v>Outstanding</v>
      </c>
      <c r="M5" s="11" t="s">
        <v>19</v>
      </c>
    </row>
    <row r="6" spans="1:13" ht="60" customHeight="1" x14ac:dyDescent="0.35">
      <c r="A6" s="9" t="s">
        <v>37</v>
      </c>
      <c r="B6" s="1" t="s">
        <v>38</v>
      </c>
      <c r="C6" s="2" t="s">
        <v>25</v>
      </c>
      <c r="D6" s="3" t="s">
        <v>16</v>
      </c>
      <c r="E6" s="3" t="s">
        <v>17</v>
      </c>
      <c r="F6" s="3" t="s">
        <v>18</v>
      </c>
      <c r="G6" s="3" t="s">
        <v>19</v>
      </c>
      <c r="H6" s="4" t="s">
        <v>19</v>
      </c>
      <c r="I6" s="1" t="s">
        <v>39</v>
      </c>
      <c r="J6" s="1" t="s">
        <v>27</v>
      </c>
      <c r="K6" s="1" t="s">
        <v>40</v>
      </c>
      <c r="L6" s="3" t="str">
        <f t="shared" si="0"/>
        <v>Outstanding</v>
      </c>
      <c r="M6" s="11" t="s">
        <v>19</v>
      </c>
    </row>
    <row r="7" spans="1:13" ht="60" customHeight="1" x14ac:dyDescent="0.35">
      <c r="A7" s="9" t="s">
        <v>41</v>
      </c>
      <c r="B7" s="1" t="s">
        <v>42</v>
      </c>
      <c r="C7" s="2" t="s">
        <v>25</v>
      </c>
      <c r="D7" s="3" t="s">
        <v>16</v>
      </c>
      <c r="E7" s="3" t="s">
        <v>17</v>
      </c>
      <c r="F7" s="3" t="s">
        <v>18</v>
      </c>
      <c r="G7" s="3" t="s">
        <v>19</v>
      </c>
      <c r="H7" s="4" t="s">
        <v>19</v>
      </c>
      <c r="I7" s="1" t="s">
        <v>43</v>
      </c>
      <c r="J7" s="1" t="s">
        <v>27</v>
      </c>
      <c r="K7" s="1" t="s">
        <v>44</v>
      </c>
      <c r="L7" s="3" t="str">
        <f t="shared" si="0"/>
        <v>Outstanding</v>
      </c>
      <c r="M7" s="11" t="s">
        <v>19</v>
      </c>
    </row>
    <row r="8" spans="1:13" ht="60" customHeight="1" x14ac:dyDescent="0.35">
      <c r="A8" s="9" t="s">
        <v>45</v>
      </c>
      <c r="B8" s="1" t="s">
        <v>46</v>
      </c>
      <c r="C8" s="2" t="s">
        <v>25</v>
      </c>
      <c r="D8" s="3" t="s">
        <v>16</v>
      </c>
      <c r="E8" s="3" t="s">
        <v>17</v>
      </c>
      <c r="F8" s="3" t="s">
        <v>18</v>
      </c>
      <c r="G8" s="3" t="s">
        <v>19</v>
      </c>
      <c r="H8" s="4" t="s">
        <v>19</v>
      </c>
      <c r="I8" s="1" t="s">
        <v>47</v>
      </c>
      <c r="J8" s="1" t="s">
        <v>27</v>
      </c>
      <c r="K8" s="1" t="s">
        <v>48</v>
      </c>
      <c r="L8" s="3" t="str">
        <f t="shared" si="0"/>
        <v>Outstanding</v>
      </c>
      <c r="M8" s="11" t="s">
        <v>19</v>
      </c>
    </row>
    <row r="9" spans="1:13" ht="60" customHeight="1" x14ac:dyDescent="0.35">
      <c r="A9" s="9" t="s">
        <v>49</v>
      </c>
      <c r="B9" s="1" t="s">
        <v>50</v>
      </c>
      <c r="C9" s="2" t="s">
        <v>25</v>
      </c>
      <c r="D9" s="3" t="s">
        <v>16</v>
      </c>
      <c r="E9" s="3" t="s">
        <v>17</v>
      </c>
      <c r="F9" s="3" t="s">
        <v>18</v>
      </c>
      <c r="G9" s="3" t="s">
        <v>19</v>
      </c>
      <c r="H9" s="4" t="s">
        <v>19</v>
      </c>
      <c r="I9" s="1" t="s">
        <v>51</v>
      </c>
      <c r="J9" s="1" t="s">
        <v>27</v>
      </c>
      <c r="K9" s="1" t="s">
        <v>52</v>
      </c>
      <c r="L9" s="3" t="str">
        <f t="shared" si="0"/>
        <v>Outstanding</v>
      </c>
      <c r="M9" s="11" t="s">
        <v>19</v>
      </c>
    </row>
    <row r="10" spans="1:13" ht="60" customHeight="1" x14ac:dyDescent="0.35">
      <c r="A10" s="9" t="s">
        <v>53</v>
      </c>
      <c r="B10" s="1" t="s">
        <v>54</v>
      </c>
      <c r="C10" s="2" t="s">
        <v>25</v>
      </c>
      <c r="D10" s="3" t="s">
        <v>16</v>
      </c>
      <c r="E10" s="3" t="s">
        <v>17</v>
      </c>
      <c r="F10" s="3" t="s">
        <v>18</v>
      </c>
      <c r="G10" s="3" t="s">
        <v>19</v>
      </c>
      <c r="H10" s="4" t="s">
        <v>19</v>
      </c>
      <c r="I10" s="1" t="s">
        <v>55</v>
      </c>
      <c r="J10" s="1" t="s">
        <v>56</v>
      </c>
      <c r="K10" s="1" t="s">
        <v>57</v>
      </c>
      <c r="L10" s="3" t="str">
        <f t="shared" si="0"/>
        <v>Outstanding</v>
      </c>
      <c r="M10" s="11" t="s">
        <v>19</v>
      </c>
    </row>
    <row r="11" spans="1:13" ht="60" customHeight="1" x14ac:dyDescent="0.35">
      <c r="A11" s="9" t="s">
        <v>58</v>
      </c>
      <c r="B11" s="1" t="s">
        <v>59</v>
      </c>
      <c r="C11" s="2" t="s">
        <v>25</v>
      </c>
      <c r="D11" s="3" t="s">
        <v>16</v>
      </c>
      <c r="E11" s="3" t="s">
        <v>17</v>
      </c>
      <c r="F11" s="3" t="s">
        <v>18</v>
      </c>
      <c r="G11" s="3" t="s">
        <v>19</v>
      </c>
      <c r="H11" s="4" t="s">
        <v>19</v>
      </c>
      <c r="I11" s="1" t="s">
        <v>60</v>
      </c>
      <c r="J11" s="1" t="s">
        <v>61</v>
      </c>
      <c r="K11" s="1" t="s">
        <v>62</v>
      </c>
      <c r="L11" s="3" t="str">
        <f t="shared" si="0"/>
        <v>Outstanding</v>
      </c>
      <c r="M11" s="11" t="s">
        <v>19</v>
      </c>
    </row>
    <row r="12" spans="1:13" ht="60" customHeight="1" x14ac:dyDescent="0.35">
      <c r="A12" s="9" t="s">
        <v>63</v>
      </c>
      <c r="B12" s="1" t="s">
        <v>64</v>
      </c>
      <c r="C12" s="2" t="s">
        <v>25</v>
      </c>
      <c r="D12" s="3" t="s">
        <v>16</v>
      </c>
      <c r="E12" s="3" t="s">
        <v>17</v>
      </c>
      <c r="F12" s="3" t="s">
        <v>18</v>
      </c>
      <c r="G12" s="3" t="s">
        <v>19</v>
      </c>
      <c r="H12" s="4" t="s">
        <v>19</v>
      </c>
      <c r="I12" s="1" t="s">
        <v>65</v>
      </c>
      <c r="J12" s="1" t="s">
        <v>66</v>
      </c>
      <c r="K12" s="1" t="s">
        <v>67</v>
      </c>
      <c r="L12" s="3" t="str">
        <f t="shared" si="0"/>
        <v>Outstanding</v>
      </c>
      <c r="M12" s="11" t="s">
        <v>19</v>
      </c>
    </row>
    <row r="13" spans="1:13" ht="60" customHeight="1" x14ac:dyDescent="0.35">
      <c r="A13" s="9" t="s">
        <v>68</v>
      </c>
      <c r="B13" s="1" t="s">
        <v>69</v>
      </c>
      <c r="C13" s="2" t="s">
        <v>25</v>
      </c>
      <c r="D13" s="3" t="s">
        <v>16</v>
      </c>
      <c r="E13" s="3" t="s">
        <v>17</v>
      </c>
      <c r="F13" s="3" t="s">
        <v>18</v>
      </c>
      <c r="G13" s="3" t="s">
        <v>19</v>
      </c>
      <c r="H13" s="4" t="s">
        <v>19</v>
      </c>
      <c r="I13" s="1" t="s">
        <v>70</v>
      </c>
      <c r="J13" s="1" t="s">
        <v>71</v>
      </c>
      <c r="K13" s="1" t="s">
        <v>72</v>
      </c>
      <c r="L13" s="3" t="str">
        <f t="shared" si="0"/>
        <v>Outstanding</v>
      </c>
      <c r="M13" s="11" t="s">
        <v>19</v>
      </c>
    </row>
    <row r="14" spans="1:13" ht="60" customHeight="1" x14ac:dyDescent="0.35">
      <c r="A14" s="9" t="s">
        <v>73</v>
      </c>
      <c r="B14" s="1" t="s">
        <v>74</v>
      </c>
      <c r="C14" s="2" t="s">
        <v>75</v>
      </c>
      <c r="D14" s="3" t="s">
        <v>16</v>
      </c>
      <c r="E14" s="3" t="s">
        <v>17</v>
      </c>
      <c r="F14" s="3" t="s">
        <v>18</v>
      </c>
      <c r="G14" s="3" t="s">
        <v>19</v>
      </c>
      <c r="H14" s="4" t="s">
        <v>19</v>
      </c>
      <c r="I14" s="1" t="s">
        <v>76</v>
      </c>
      <c r="J14" s="1" t="s">
        <v>77</v>
      </c>
      <c r="K14" s="1" t="s">
        <v>78</v>
      </c>
      <c r="L14" s="3" t="str">
        <f t="shared" si="0"/>
        <v>Outstanding</v>
      </c>
      <c r="M14" s="11" t="s">
        <v>19</v>
      </c>
    </row>
    <row r="15" spans="1:13" ht="60" customHeight="1" x14ac:dyDescent="0.35">
      <c r="A15" s="9" t="s">
        <v>79</v>
      </c>
      <c r="B15" s="1" t="s">
        <v>80</v>
      </c>
      <c r="C15" s="2" t="s">
        <v>25</v>
      </c>
      <c r="D15" s="3" t="s">
        <v>16</v>
      </c>
      <c r="E15" s="3" t="s">
        <v>17</v>
      </c>
      <c r="F15" s="3" t="s">
        <v>18</v>
      </c>
      <c r="G15" s="3" t="s">
        <v>19</v>
      </c>
      <c r="H15" s="4" t="s">
        <v>19</v>
      </c>
      <c r="I15" s="1" t="s">
        <v>81</v>
      </c>
      <c r="J15" s="1" t="s">
        <v>82</v>
      </c>
      <c r="K15" s="1" t="s">
        <v>83</v>
      </c>
      <c r="L15" s="3" t="str">
        <f t="shared" si="0"/>
        <v>Outstanding</v>
      </c>
      <c r="M15" s="11" t="s">
        <v>19</v>
      </c>
    </row>
    <row r="16" spans="1:13" ht="60" customHeight="1" x14ac:dyDescent="0.35">
      <c r="A16" s="9" t="s">
        <v>84</v>
      </c>
      <c r="B16" s="1" t="s">
        <v>85</v>
      </c>
      <c r="C16" s="2" t="s">
        <v>25</v>
      </c>
      <c r="D16" s="3" t="s">
        <v>16</v>
      </c>
      <c r="E16" s="3" t="s">
        <v>17</v>
      </c>
      <c r="F16" s="3" t="s">
        <v>18</v>
      </c>
      <c r="G16" s="3" t="s">
        <v>19</v>
      </c>
      <c r="H16" s="4" t="s">
        <v>19</v>
      </c>
      <c r="I16" s="1" t="s">
        <v>86</v>
      </c>
      <c r="J16" s="1" t="s">
        <v>87</v>
      </c>
      <c r="K16" s="1" t="s">
        <v>88</v>
      </c>
      <c r="L16" s="3" t="str">
        <f t="shared" si="0"/>
        <v>Outstanding</v>
      </c>
      <c r="M16" s="11" t="s">
        <v>19</v>
      </c>
    </row>
    <row r="17" spans="1:13" ht="60" customHeight="1" x14ac:dyDescent="0.35">
      <c r="A17" s="9" t="s">
        <v>89</v>
      </c>
      <c r="B17" s="1" t="s">
        <v>90</v>
      </c>
      <c r="C17" s="2" t="s">
        <v>25</v>
      </c>
      <c r="D17" s="3" t="s">
        <v>16</v>
      </c>
      <c r="E17" s="3" t="s">
        <v>17</v>
      </c>
      <c r="F17" s="3" t="s">
        <v>18</v>
      </c>
      <c r="G17" s="3" t="s">
        <v>19</v>
      </c>
      <c r="H17" s="4" t="s">
        <v>19</v>
      </c>
      <c r="I17" s="1" t="s">
        <v>91</v>
      </c>
      <c r="J17" s="1" t="s">
        <v>87</v>
      </c>
      <c r="K17" s="1" t="s">
        <v>92</v>
      </c>
      <c r="L17" s="3" t="str">
        <f t="shared" si="0"/>
        <v>Outstanding</v>
      </c>
      <c r="M17" s="11" t="s">
        <v>19</v>
      </c>
    </row>
    <row r="18" spans="1:13" ht="60" customHeight="1" x14ac:dyDescent="0.35">
      <c r="A18" s="9" t="s">
        <v>93</v>
      </c>
      <c r="B18" s="1" t="s">
        <v>94</v>
      </c>
      <c r="C18" s="2" t="s">
        <v>25</v>
      </c>
      <c r="D18" s="3" t="s">
        <v>16</v>
      </c>
      <c r="E18" s="3" t="s">
        <v>17</v>
      </c>
      <c r="F18" s="3" t="s">
        <v>18</v>
      </c>
      <c r="G18" s="3" t="s">
        <v>19</v>
      </c>
      <c r="H18" s="4" t="s">
        <v>19</v>
      </c>
      <c r="I18" s="1" t="s">
        <v>95</v>
      </c>
      <c r="J18" s="1" t="s">
        <v>96</v>
      </c>
      <c r="K18" s="1" t="s">
        <v>97</v>
      </c>
      <c r="L18" s="3" t="str">
        <f t="shared" si="0"/>
        <v>Outstanding</v>
      </c>
      <c r="M18" s="11" t="s">
        <v>19</v>
      </c>
    </row>
    <row r="19" spans="1:13" ht="60" customHeight="1" x14ac:dyDescent="0.35">
      <c r="A19" s="9" t="s">
        <v>98</v>
      </c>
      <c r="B19" s="1" t="s">
        <v>99</v>
      </c>
      <c r="C19" s="2" t="s">
        <v>25</v>
      </c>
      <c r="D19" s="3" t="s">
        <v>16</v>
      </c>
      <c r="E19" s="3" t="s">
        <v>17</v>
      </c>
      <c r="F19" s="3" t="s">
        <v>18</v>
      </c>
      <c r="G19" s="3" t="s">
        <v>19</v>
      </c>
      <c r="H19" s="4" t="s">
        <v>19</v>
      </c>
      <c r="I19" s="1" t="s">
        <v>100</v>
      </c>
      <c r="J19" s="1" t="s">
        <v>96</v>
      </c>
      <c r="K19" s="1" t="s">
        <v>101</v>
      </c>
      <c r="L19" s="3" t="str">
        <f t="shared" si="0"/>
        <v>Outstanding</v>
      </c>
      <c r="M19" s="11" t="s">
        <v>19</v>
      </c>
    </row>
    <row r="20" spans="1:13" ht="60" customHeight="1" x14ac:dyDescent="0.35">
      <c r="A20" s="9" t="s">
        <v>102</v>
      </c>
      <c r="B20" s="1" t="s">
        <v>103</v>
      </c>
      <c r="C20" s="2" t="s">
        <v>15</v>
      </c>
      <c r="D20" s="3" t="s">
        <v>16</v>
      </c>
      <c r="E20" s="3" t="s">
        <v>17</v>
      </c>
      <c r="F20" s="3" t="s">
        <v>18</v>
      </c>
      <c r="G20" s="3" t="s">
        <v>19</v>
      </c>
      <c r="H20" s="4" t="s">
        <v>19</v>
      </c>
      <c r="I20" s="1" t="s">
        <v>104</v>
      </c>
      <c r="J20" s="1" t="s">
        <v>105</v>
      </c>
      <c r="K20" s="1" t="s">
        <v>106</v>
      </c>
      <c r="L20" s="3" t="str">
        <f t="shared" si="0"/>
        <v>Outstanding</v>
      </c>
      <c r="M20" s="11" t="s">
        <v>19</v>
      </c>
    </row>
    <row r="21" spans="1:13" ht="60" customHeight="1" x14ac:dyDescent="0.35">
      <c r="A21" s="9" t="s">
        <v>107</v>
      </c>
      <c r="B21" s="1" t="s">
        <v>108</v>
      </c>
      <c r="C21" s="2" t="s">
        <v>25</v>
      </c>
      <c r="D21" s="3" t="s">
        <v>16</v>
      </c>
      <c r="E21" s="3" t="s">
        <v>17</v>
      </c>
      <c r="F21" s="3" t="s">
        <v>18</v>
      </c>
      <c r="G21" s="3" t="s">
        <v>19</v>
      </c>
      <c r="H21" s="4" t="s">
        <v>19</v>
      </c>
      <c r="I21" s="1" t="s">
        <v>109</v>
      </c>
      <c r="J21" s="1" t="s">
        <v>110</v>
      </c>
      <c r="K21" s="1" t="s">
        <v>111</v>
      </c>
      <c r="L21" s="3" t="str">
        <f t="shared" si="0"/>
        <v>Outstanding</v>
      </c>
      <c r="M21" s="11" t="s">
        <v>19</v>
      </c>
    </row>
    <row r="22" spans="1:13" ht="60" customHeight="1" x14ac:dyDescent="0.35">
      <c r="A22" s="9" t="s">
        <v>112</v>
      </c>
      <c r="B22" s="1" t="s">
        <v>113</v>
      </c>
      <c r="C22" s="2" t="s">
        <v>25</v>
      </c>
      <c r="D22" s="3" t="s">
        <v>16</v>
      </c>
      <c r="E22" s="3" t="s">
        <v>17</v>
      </c>
      <c r="F22" s="3" t="s">
        <v>18</v>
      </c>
      <c r="G22" s="3" t="s">
        <v>19</v>
      </c>
      <c r="H22" s="4" t="s">
        <v>19</v>
      </c>
      <c r="I22" s="1" t="s">
        <v>114</v>
      </c>
      <c r="J22" s="1" t="s">
        <v>115</v>
      </c>
      <c r="K22" s="1" t="s">
        <v>116</v>
      </c>
      <c r="L22" s="3" t="str">
        <f t="shared" si="0"/>
        <v>Outstanding</v>
      </c>
      <c r="M22" s="11" t="s">
        <v>19</v>
      </c>
    </row>
    <row r="23" spans="1:13" ht="60" customHeight="1" x14ac:dyDescent="0.35">
      <c r="A23" s="9" t="s">
        <v>117</v>
      </c>
      <c r="B23" s="1" t="s">
        <v>118</v>
      </c>
      <c r="C23" s="2" t="s">
        <v>25</v>
      </c>
      <c r="D23" s="3" t="s">
        <v>16</v>
      </c>
      <c r="E23" s="3" t="s">
        <v>17</v>
      </c>
      <c r="F23" s="3" t="s">
        <v>18</v>
      </c>
      <c r="G23" s="3" t="s">
        <v>19</v>
      </c>
      <c r="H23" s="4" t="s">
        <v>19</v>
      </c>
      <c r="I23" s="1" t="s">
        <v>119</v>
      </c>
      <c r="J23" s="1" t="s">
        <v>120</v>
      </c>
      <c r="K23" s="1" t="s">
        <v>121</v>
      </c>
      <c r="L23" s="3" t="str">
        <f t="shared" si="0"/>
        <v>Outstanding</v>
      </c>
      <c r="M23" s="11" t="s">
        <v>19</v>
      </c>
    </row>
    <row r="24" spans="1:13" ht="60" customHeight="1" x14ac:dyDescent="0.35">
      <c r="A24" s="9" t="s">
        <v>122</v>
      </c>
      <c r="B24" s="1" t="s">
        <v>123</v>
      </c>
      <c r="C24" s="2" t="s">
        <v>25</v>
      </c>
      <c r="D24" s="3" t="s">
        <v>16</v>
      </c>
      <c r="E24" s="3" t="s">
        <v>17</v>
      </c>
      <c r="F24" s="3" t="s">
        <v>18</v>
      </c>
      <c r="G24" s="3" t="s">
        <v>19</v>
      </c>
      <c r="H24" s="4" t="s">
        <v>19</v>
      </c>
      <c r="I24" s="1" t="s">
        <v>124</v>
      </c>
      <c r="J24" s="1" t="s">
        <v>125</v>
      </c>
      <c r="K24" s="1" t="s">
        <v>126</v>
      </c>
      <c r="L24" s="3" t="str">
        <f t="shared" si="0"/>
        <v>Outstanding</v>
      </c>
      <c r="M24" s="11" t="s">
        <v>19</v>
      </c>
    </row>
    <row r="25" spans="1:13" ht="60" customHeight="1" x14ac:dyDescent="0.35">
      <c r="A25" s="9" t="s">
        <v>127</v>
      </c>
      <c r="B25" s="1" t="s">
        <v>128</v>
      </c>
      <c r="C25" s="2" t="s">
        <v>25</v>
      </c>
      <c r="D25" s="3" t="s">
        <v>16</v>
      </c>
      <c r="E25" s="3" t="s">
        <v>17</v>
      </c>
      <c r="F25" s="3" t="s">
        <v>18</v>
      </c>
      <c r="G25" s="3" t="s">
        <v>19</v>
      </c>
      <c r="H25" s="4" t="s">
        <v>19</v>
      </c>
      <c r="I25" s="1" t="s">
        <v>124</v>
      </c>
      <c r="J25" s="1" t="s">
        <v>125</v>
      </c>
      <c r="K25" s="1" t="s">
        <v>126</v>
      </c>
      <c r="L25" s="3" t="str">
        <f t="shared" si="0"/>
        <v>Outstanding</v>
      </c>
      <c r="M25" s="11" t="s">
        <v>19</v>
      </c>
    </row>
    <row r="26" spans="1:13" ht="60" customHeight="1" x14ac:dyDescent="0.35">
      <c r="A26" s="9" t="s">
        <v>129</v>
      </c>
      <c r="B26" s="1" t="s">
        <v>130</v>
      </c>
      <c r="C26" s="2" t="s">
        <v>25</v>
      </c>
      <c r="D26" s="3" t="s">
        <v>16</v>
      </c>
      <c r="E26" s="3" t="s">
        <v>17</v>
      </c>
      <c r="F26" s="3" t="s">
        <v>18</v>
      </c>
      <c r="G26" s="3" t="s">
        <v>19</v>
      </c>
      <c r="H26" s="4" t="s">
        <v>19</v>
      </c>
      <c r="I26" s="1" t="s">
        <v>131</v>
      </c>
      <c r="J26" s="1" t="s">
        <v>132</v>
      </c>
      <c r="K26" s="1" t="s">
        <v>133</v>
      </c>
      <c r="L26" s="3" t="str">
        <f t="shared" si="0"/>
        <v>Outstanding</v>
      </c>
      <c r="M26" s="11" t="s">
        <v>19</v>
      </c>
    </row>
    <row r="27" spans="1:13" ht="60" customHeight="1" x14ac:dyDescent="0.35">
      <c r="A27" s="9" t="s">
        <v>134</v>
      </c>
      <c r="B27" s="1" t="s">
        <v>135</v>
      </c>
      <c r="C27" s="2" t="s">
        <v>75</v>
      </c>
      <c r="D27" s="3" t="s">
        <v>16</v>
      </c>
      <c r="E27" s="3" t="s">
        <v>17</v>
      </c>
      <c r="F27" s="3" t="s">
        <v>18</v>
      </c>
      <c r="G27" s="3" t="s">
        <v>19</v>
      </c>
      <c r="H27" s="4" t="s">
        <v>19</v>
      </c>
      <c r="I27" s="1" t="s">
        <v>136</v>
      </c>
      <c r="J27" s="1" t="s">
        <v>137</v>
      </c>
      <c r="K27" s="1" t="s">
        <v>138</v>
      </c>
      <c r="L27" s="3" t="str">
        <f t="shared" si="0"/>
        <v>Outstanding</v>
      </c>
      <c r="M27" s="11" t="s">
        <v>19</v>
      </c>
    </row>
    <row r="28" spans="1:13" ht="60" customHeight="1" x14ac:dyDescent="0.35">
      <c r="A28" s="9" t="s">
        <v>139</v>
      </c>
      <c r="B28" s="1" t="s">
        <v>140</v>
      </c>
      <c r="C28" s="2" t="s">
        <v>15</v>
      </c>
      <c r="D28" s="3" t="s">
        <v>16</v>
      </c>
      <c r="E28" s="3" t="s">
        <v>17</v>
      </c>
      <c r="F28" s="3" t="s">
        <v>18</v>
      </c>
      <c r="G28" s="3" t="s">
        <v>19</v>
      </c>
      <c r="H28" s="4" t="s">
        <v>19</v>
      </c>
      <c r="I28" s="1" t="s">
        <v>141</v>
      </c>
      <c r="J28" s="1" t="s">
        <v>142</v>
      </c>
      <c r="K28" s="1" t="s">
        <v>143</v>
      </c>
      <c r="L28" s="3" t="str">
        <f t="shared" si="0"/>
        <v>Outstanding</v>
      </c>
      <c r="M28" s="11" t="s">
        <v>19</v>
      </c>
    </row>
    <row r="29" spans="1:13" ht="60" customHeight="1" x14ac:dyDescent="0.35">
      <c r="A29" s="9" t="s">
        <v>144</v>
      </c>
      <c r="B29" s="1" t="s">
        <v>145</v>
      </c>
      <c r="C29" s="2" t="s">
        <v>15</v>
      </c>
      <c r="D29" s="3" t="s">
        <v>16</v>
      </c>
      <c r="E29" s="3" t="s">
        <v>17</v>
      </c>
      <c r="F29" s="3" t="s">
        <v>18</v>
      </c>
      <c r="G29" s="3" t="s">
        <v>19</v>
      </c>
      <c r="H29" s="4" t="s">
        <v>19</v>
      </c>
      <c r="I29" s="1" t="s">
        <v>146</v>
      </c>
      <c r="J29" s="1" t="s">
        <v>147</v>
      </c>
      <c r="K29" s="1" t="s">
        <v>148</v>
      </c>
      <c r="L29" s="3" t="str">
        <f t="shared" si="0"/>
        <v>Outstanding</v>
      </c>
      <c r="M29" s="11" t="s">
        <v>19</v>
      </c>
    </row>
    <row r="30" spans="1:13" ht="60" customHeight="1" x14ac:dyDescent="0.35">
      <c r="A30" s="9" t="s">
        <v>149</v>
      </c>
      <c r="B30" s="1" t="s">
        <v>150</v>
      </c>
      <c r="C30" s="2" t="s">
        <v>25</v>
      </c>
      <c r="D30" s="3" t="s">
        <v>16</v>
      </c>
      <c r="E30" s="3" t="s">
        <v>17</v>
      </c>
      <c r="F30" s="3" t="s">
        <v>18</v>
      </c>
      <c r="G30" s="3" t="s">
        <v>19</v>
      </c>
      <c r="H30" s="4" t="s">
        <v>19</v>
      </c>
      <c r="I30" s="1" t="s">
        <v>151</v>
      </c>
      <c r="J30" s="1" t="s">
        <v>152</v>
      </c>
      <c r="K30" s="1" t="s">
        <v>153</v>
      </c>
      <c r="L30" s="3" t="str">
        <f t="shared" si="0"/>
        <v>Outstanding</v>
      </c>
      <c r="M30" s="11" t="s">
        <v>19</v>
      </c>
    </row>
    <row r="31" spans="1:13" ht="60" customHeight="1" x14ac:dyDescent="0.35">
      <c r="A31" s="9" t="s">
        <v>154</v>
      </c>
      <c r="B31" s="1" t="s">
        <v>155</v>
      </c>
      <c r="C31" s="2" t="s">
        <v>15</v>
      </c>
      <c r="D31" s="3" t="s">
        <v>16</v>
      </c>
      <c r="E31" s="3" t="s">
        <v>17</v>
      </c>
      <c r="F31" s="3" t="s">
        <v>18</v>
      </c>
      <c r="G31" s="3" t="s">
        <v>19</v>
      </c>
      <c r="H31" s="4" t="s">
        <v>19</v>
      </c>
      <c r="I31" s="1" t="s">
        <v>156</v>
      </c>
      <c r="J31" s="1" t="s">
        <v>157</v>
      </c>
      <c r="K31" s="1" t="s">
        <v>158</v>
      </c>
      <c r="L31" s="3" t="str">
        <f t="shared" si="0"/>
        <v>Outstanding</v>
      </c>
      <c r="M31" s="11" t="s">
        <v>19</v>
      </c>
    </row>
    <row r="32" spans="1:13" ht="60" customHeight="1" x14ac:dyDescent="0.35">
      <c r="A32" s="9" t="s">
        <v>159</v>
      </c>
      <c r="B32" s="1" t="s">
        <v>160</v>
      </c>
      <c r="C32" s="2" t="s">
        <v>15</v>
      </c>
      <c r="D32" s="3" t="s">
        <v>16</v>
      </c>
      <c r="E32" s="3" t="s">
        <v>17</v>
      </c>
      <c r="F32" s="3" t="s">
        <v>18</v>
      </c>
      <c r="G32" s="3" t="s">
        <v>19</v>
      </c>
      <c r="H32" s="4" t="s">
        <v>19</v>
      </c>
      <c r="I32" s="1" t="s">
        <v>161</v>
      </c>
      <c r="J32" s="1" t="s">
        <v>162</v>
      </c>
      <c r="K32" s="1" t="s">
        <v>163</v>
      </c>
      <c r="L32" s="3" t="str">
        <f t="shared" si="0"/>
        <v>Outstanding</v>
      </c>
      <c r="M32" s="11" t="s">
        <v>19</v>
      </c>
    </row>
    <row r="33" spans="1:13" ht="60" customHeight="1" x14ac:dyDescent="0.35">
      <c r="A33" s="9" t="s">
        <v>164</v>
      </c>
      <c r="B33" s="1" t="s">
        <v>165</v>
      </c>
      <c r="C33" s="2" t="s">
        <v>15</v>
      </c>
      <c r="D33" s="3" t="s">
        <v>16</v>
      </c>
      <c r="E33" s="3" t="s">
        <v>17</v>
      </c>
      <c r="F33" s="3" t="s">
        <v>18</v>
      </c>
      <c r="G33" s="3" t="s">
        <v>19</v>
      </c>
      <c r="H33" s="4" t="s">
        <v>19</v>
      </c>
      <c r="I33" s="1" t="s">
        <v>166</v>
      </c>
      <c r="J33" s="1" t="s">
        <v>167</v>
      </c>
      <c r="K33" s="1" t="s">
        <v>168</v>
      </c>
      <c r="L33" s="3" t="str">
        <f t="shared" si="0"/>
        <v>Outstanding</v>
      </c>
      <c r="M33" s="11" t="s">
        <v>19</v>
      </c>
    </row>
    <row r="34" spans="1:13" ht="60" customHeight="1" x14ac:dyDescent="0.35">
      <c r="A34" s="9" t="s">
        <v>169</v>
      </c>
      <c r="B34" s="1" t="s">
        <v>170</v>
      </c>
      <c r="C34" s="2" t="s">
        <v>25</v>
      </c>
      <c r="D34" s="3" t="s">
        <v>16</v>
      </c>
      <c r="E34" s="3" t="s">
        <v>17</v>
      </c>
      <c r="F34" s="3" t="s">
        <v>18</v>
      </c>
      <c r="G34" s="3" t="s">
        <v>19</v>
      </c>
      <c r="H34" s="4" t="s">
        <v>19</v>
      </c>
      <c r="I34" s="1" t="s">
        <v>171</v>
      </c>
      <c r="J34" s="1" t="s">
        <v>172</v>
      </c>
      <c r="K34" s="1" t="s">
        <v>173</v>
      </c>
      <c r="L34" s="3" t="str">
        <f t="shared" si="0"/>
        <v>Outstanding</v>
      </c>
      <c r="M34" s="11" t="s">
        <v>19</v>
      </c>
    </row>
    <row r="35" spans="1:13" ht="60" customHeight="1" x14ac:dyDescent="0.35">
      <c r="A35" s="9" t="s">
        <v>174</v>
      </c>
      <c r="B35" s="1" t="s">
        <v>175</v>
      </c>
      <c r="C35" s="2" t="s">
        <v>75</v>
      </c>
      <c r="D35" s="3" t="s">
        <v>16</v>
      </c>
      <c r="E35" s="3" t="s">
        <v>17</v>
      </c>
      <c r="F35" s="3" t="s">
        <v>18</v>
      </c>
      <c r="G35" s="3" t="s">
        <v>19</v>
      </c>
      <c r="H35" s="4" t="s">
        <v>19</v>
      </c>
      <c r="I35" s="1" t="s">
        <v>176</v>
      </c>
      <c r="J35" s="1" t="s">
        <v>177</v>
      </c>
      <c r="K35" s="1" t="s">
        <v>178</v>
      </c>
      <c r="L35" s="3" t="str">
        <f t="shared" si="0"/>
        <v>Outstanding</v>
      </c>
      <c r="M35" s="11" t="s">
        <v>19</v>
      </c>
    </row>
    <row r="36" spans="1:13" ht="60" customHeight="1" x14ac:dyDescent="0.35">
      <c r="A36" s="9" t="s">
        <v>179</v>
      </c>
      <c r="B36" s="1" t="s">
        <v>180</v>
      </c>
      <c r="C36" s="2" t="s">
        <v>25</v>
      </c>
      <c r="D36" s="3" t="s">
        <v>16</v>
      </c>
      <c r="E36" s="3" t="s">
        <v>17</v>
      </c>
      <c r="F36" s="3" t="s">
        <v>18</v>
      </c>
      <c r="G36" s="3" t="s">
        <v>19</v>
      </c>
      <c r="H36" s="4" t="s">
        <v>19</v>
      </c>
      <c r="I36" s="1" t="s">
        <v>181</v>
      </c>
      <c r="J36" s="1" t="s">
        <v>182</v>
      </c>
      <c r="K36" s="1" t="s">
        <v>183</v>
      </c>
      <c r="L36" s="3" t="str">
        <f t="shared" si="0"/>
        <v>Outstanding</v>
      </c>
      <c r="M36" s="11" t="s">
        <v>19</v>
      </c>
    </row>
    <row r="37" spans="1:13" ht="60" customHeight="1" x14ac:dyDescent="0.35">
      <c r="A37" s="9" t="s">
        <v>184</v>
      </c>
      <c r="B37" s="1" t="s">
        <v>185</v>
      </c>
      <c r="C37" s="2" t="s">
        <v>25</v>
      </c>
      <c r="D37" s="3" t="s">
        <v>16</v>
      </c>
      <c r="E37" s="3" t="s">
        <v>17</v>
      </c>
      <c r="F37" s="3" t="s">
        <v>18</v>
      </c>
      <c r="G37" s="3" t="s">
        <v>19</v>
      </c>
      <c r="H37" s="4" t="s">
        <v>19</v>
      </c>
      <c r="I37" s="1" t="s">
        <v>186</v>
      </c>
      <c r="J37" s="1" t="s">
        <v>187</v>
      </c>
      <c r="K37" s="1" t="s">
        <v>188</v>
      </c>
      <c r="L37" s="3" t="str">
        <f t="shared" si="0"/>
        <v>Outstanding</v>
      </c>
      <c r="M37" s="11" t="s">
        <v>19</v>
      </c>
    </row>
    <row r="38" spans="1:13" ht="60" customHeight="1" x14ac:dyDescent="0.35">
      <c r="A38" s="9" t="s">
        <v>189</v>
      </c>
      <c r="B38" s="1" t="s">
        <v>190</v>
      </c>
      <c r="C38" s="2" t="s">
        <v>25</v>
      </c>
      <c r="D38" s="3" t="s">
        <v>16</v>
      </c>
      <c r="E38" s="3" t="s">
        <v>17</v>
      </c>
      <c r="F38" s="3" t="s">
        <v>18</v>
      </c>
      <c r="G38" s="3" t="s">
        <v>19</v>
      </c>
      <c r="H38" s="4" t="s">
        <v>19</v>
      </c>
      <c r="I38" s="1" t="s">
        <v>191</v>
      </c>
      <c r="J38" s="1" t="s">
        <v>192</v>
      </c>
      <c r="K38" s="1" t="s">
        <v>193</v>
      </c>
      <c r="L38" s="3" t="str">
        <f t="shared" si="0"/>
        <v>Outstanding</v>
      </c>
      <c r="M38" s="11" t="s">
        <v>19</v>
      </c>
    </row>
    <row r="39" spans="1:13" ht="60" customHeight="1" x14ac:dyDescent="0.35">
      <c r="A39" s="9" t="s">
        <v>194</v>
      </c>
      <c r="B39" s="1" t="s">
        <v>195</v>
      </c>
      <c r="C39" s="2" t="s">
        <v>15</v>
      </c>
      <c r="D39" s="3" t="s">
        <v>16</v>
      </c>
      <c r="E39" s="3" t="s">
        <v>17</v>
      </c>
      <c r="F39" s="3" t="s">
        <v>18</v>
      </c>
      <c r="G39" s="3" t="s">
        <v>19</v>
      </c>
      <c r="H39" s="4" t="s">
        <v>19</v>
      </c>
      <c r="I39" s="1" t="s">
        <v>196</v>
      </c>
      <c r="J39" s="1" t="s">
        <v>197</v>
      </c>
      <c r="K39" s="1" t="s">
        <v>198</v>
      </c>
      <c r="L39" s="3" t="str">
        <f t="shared" si="0"/>
        <v>Outstanding</v>
      </c>
      <c r="M39" s="11" t="s">
        <v>19</v>
      </c>
    </row>
    <row r="40" spans="1:13" ht="60" customHeight="1" x14ac:dyDescent="0.35">
      <c r="A40" s="9" t="s">
        <v>199</v>
      </c>
      <c r="B40" s="1" t="s">
        <v>200</v>
      </c>
      <c r="C40" s="2" t="s">
        <v>25</v>
      </c>
      <c r="D40" s="3" t="s">
        <v>16</v>
      </c>
      <c r="E40" s="3" t="s">
        <v>17</v>
      </c>
      <c r="F40" s="3" t="s">
        <v>18</v>
      </c>
      <c r="G40" s="3" t="s">
        <v>19</v>
      </c>
      <c r="H40" s="4" t="s">
        <v>19</v>
      </c>
      <c r="I40" s="1" t="s">
        <v>201</v>
      </c>
      <c r="J40" s="1" t="s">
        <v>202</v>
      </c>
      <c r="K40" s="1" t="s">
        <v>203</v>
      </c>
      <c r="L40" s="3" t="str">
        <f t="shared" si="0"/>
        <v>Outstanding</v>
      </c>
      <c r="M40" s="11" t="s">
        <v>19</v>
      </c>
    </row>
    <row r="41" spans="1:13" ht="60" customHeight="1" x14ac:dyDescent="0.35">
      <c r="A41" s="9" t="s">
        <v>204</v>
      </c>
      <c r="B41" s="1" t="s">
        <v>205</v>
      </c>
      <c r="C41" s="2" t="s">
        <v>15</v>
      </c>
      <c r="D41" s="3" t="s">
        <v>16</v>
      </c>
      <c r="E41" s="3" t="s">
        <v>17</v>
      </c>
      <c r="F41" s="3" t="s">
        <v>18</v>
      </c>
      <c r="G41" s="3" t="s">
        <v>19</v>
      </c>
      <c r="H41" s="4" t="s">
        <v>19</v>
      </c>
      <c r="I41" s="1" t="s">
        <v>206</v>
      </c>
      <c r="J41" s="1" t="s">
        <v>207</v>
      </c>
      <c r="K41" s="1" t="s">
        <v>208</v>
      </c>
      <c r="L41" s="3" t="str">
        <f t="shared" si="0"/>
        <v>Outstanding</v>
      </c>
      <c r="M41" s="11" t="s">
        <v>19</v>
      </c>
    </row>
    <row r="42" spans="1:13" ht="60" customHeight="1" x14ac:dyDescent="0.35">
      <c r="A42" s="9" t="s">
        <v>209</v>
      </c>
      <c r="B42" s="1" t="s">
        <v>210</v>
      </c>
      <c r="C42" s="2" t="s">
        <v>25</v>
      </c>
      <c r="D42" s="3" t="s">
        <v>16</v>
      </c>
      <c r="E42" s="3" t="s">
        <v>17</v>
      </c>
      <c r="F42" s="3" t="s">
        <v>18</v>
      </c>
      <c r="G42" s="3" t="s">
        <v>19</v>
      </c>
      <c r="H42" s="4" t="s">
        <v>19</v>
      </c>
      <c r="I42" s="1" t="s">
        <v>211</v>
      </c>
      <c r="J42" s="1" t="s">
        <v>212</v>
      </c>
      <c r="K42" s="1" t="s">
        <v>213</v>
      </c>
      <c r="L42" s="3" t="str">
        <f t="shared" si="0"/>
        <v>Outstanding</v>
      </c>
      <c r="M42" s="11" t="s">
        <v>19</v>
      </c>
    </row>
    <row r="43" spans="1:13" ht="60" customHeight="1" x14ac:dyDescent="0.35">
      <c r="A43" s="9" t="s">
        <v>214</v>
      </c>
      <c r="B43" s="1" t="s">
        <v>215</v>
      </c>
      <c r="C43" s="2" t="s">
        <v>25</v>
      </c>
      <c r="D43" s="3" t="s">
        <v>16</v>
      </c>
      <c r="E43" s="3" t="s">
        <v>17</v>
      </c>
      <c r="F43" s="3" t="s">
        <v>18</v>
      </c>
      <c r="G43" s="3" t="s">
        <v>19</v>
      </c>
      <c r="H43" s="4" t="s">
        <v>19</v>
      </c>
      <c r="I43" s="1" t="s">
        <v>216</v>
      </c>
      <c r="J43" s="1" t="s">
        <v>217</v>
      </c>
      <c r="K43" s="1" t="s">
        <v>218</v>
      </c>
      <c r="L43" s="3" t="str">
        <f t="shared" si="0"/>
        <v>Outstanding</v>
      </c>
      <c r="M43" s="11" t="s">
        <v>19</v>
      </c>
    </row>
    <row r="44" spans="1:13" ht="60" customHeight="1" x14ac:dyDescent="0.35">
      <c r="A44" s="9" t="s">
        <v>219</v>
      </c>
      <c r="B44" s="1" t="s">
        <v>220</v>
      </c>
      <c r="C44" s="2" t="s">
        <v>25</v>
      </c>
      <c r="D44" s="3" t="s">
        <v>16</v>
      </c>
      <c r="E44" s="3" t="s">
        <v>17</v>
      </c>
      <c r="F44" s="3" t="s">
        <v>18</v>
      </c>
      <c r="G44" s="3" t="s">
        <v>19</v>
      </c>
      <c r="H44" s="4" t="s">
        <v>19</v>
      </c>
      <c r="I44" s="1" t="s">
        <v>221</v>
      </c>
      <c r="J44" s="1" t="s">
        <v>222</v>
      </c>
      <c r="K44" s="1" t="s">
        <v>223</v>
      </c>
      <c r="L44" s="3" t="str">
        <f t="shared" si="0"/>
        <v>Outstanding</v>
      </c>
      <c r="M44" s="11" t="s">
        <v>19</v>
      </c>
    </row>
    <row r="45" spans="1:13" ht="60" customHeight="1" x14ac:dyDescent="0.35">
      <c r="A45" s="9" t="s">
        <v>224</v>
      </c>
      <c r="B45" s="1" t="s">
        <v>225</v>
      </c>
      <c r="C45" s="2" t="s">
        <v>15</v>
      </c>
      <c r="D45" s="3" t="s">
        <v>16</v>
      </c>
      <c r="E45" s="3" t="s">
        <v>17</v>
      </c>
      <c r="F45" s="3" t="s">
        <v>18</v>
      </c>
      <c r="G45" s="3" t="s">
        <v>19</v>
      </c>
      <c r="H45" s="4" t="s">
        <v>19</v>
      </c>
      <c r="I45" s="1" t="s">
        <v>226</v>
      </c>
      <c r="J45" s="1" t="s">
        <v>227</v>
      </c>
      <c r="K45" s="1" t="s">
        <v>228</v>
      </c>
      <c r="L45" s="3" t="str">
        <f t="shared" si="0"/>
        <v>Outstanding</v>
      </c>
      <c r="M45" s="11" t="s">
        <v>19</v>
      </c>
    </row>
    <row r="46" spans="1:13" ht="60" customHeight="1" x14ac:dyDescent="0.35">
      <c r="A46" s="9" t="s">
        <v>229</v>
      </c>
      <c r="B46" s="1" t="s">
        <v>230</v>
      </c>
      <c r="C46" s="2" t="s">
        <v>15</v>
      </c>
      <c r="D46" s="3" t="s">
        <v>16</v>
      </c>
      <c r="E46" s="3" t="s">
        <v>17</v>
      </c>
      <c r="F46" s="3" t="s">
        <v>18</v>
      </c>
      <c r="G46" s="3" t="s">
        <v>19</v>
      </c>
      <c r="H46" s="4" t="s">
        <v>19</v>
      </c>
      <c r="I46" s="1" t="s">
        <v>231</v>
      </c>
      <c r="J46" s="1" t="s">
        <v>227</v>
      </c>
      <c r="K46" s="1" t="s">
        <v>232</v>
      </c>
      <c r="L46" s="3" t="str">
        <f t="shared" si="0"/>
        <v>Outstanding</v>
      </c>
      <c r="M46" s="11" t="s">
        <v>19</v>
      </c>
    </row>
    <row r="47" spans="1:13" ht="60" customHeight="1" x14ac:dyDescent="0.35">
      <c r="A47" s="9" t="s">
        <v>233</v>
      </c>
      <c r="B47" s="1" t="s">
        <v>234</v>
      </c>
      <c r="C47" s="2" t="s">
        <v>25</v>
      </c>
      <c r="D47" s="3" t="s">
        <v>16</v>
      </c>
      <c r="E47" s="3" t="s">
        <v>17</v>
      </c>
      <c r="F47" s="3" t="s">
        <v>18</v>
      </c>
      <c r="G47" s="3" t="s">
        <v>19</v>
      </c>
      <c r="H47" s="4" t="s">
        <v>19</v>
      </c>
      <c r="I47" s="1" t="s">
        <v>131</v>
      </c>
      <c r="J47" s="1" t="s">
        <v>235</v>
      </c>
      <c r="K47" s="1" t="s">
        <v>133</v>
      </c>
      <c r="L47" s="3" t="str">
        <f t="shared" si="0"/>
        <v>Outstanding</v>
      </c>
      <c r="M47" s="11" t="s">
        <v>19</v>
      </c>
    </row>
    <row r="48" spans="1:13" ht="60" customHeight="1" x14ac:dyDescent="0.35">
      <c r="A48" s="9" t="s">
        <v>236</v>
      </c>
      <c r="B48" s="1" t="s">
        <v>237</v>
      </c>
      <c r="C48" s="2" t="s">
        <v>25</v>
      </c>
      <c r="D48" s="3" t="s">
        <v>16</v>
      </c>
      <c r="E48" s="3" t="s">
        <v>17</v>
      </c>
      <c r="F48" s="3" t="s">
        <v>18</v>
      </c>
      <c r="G48" s="3" t="s">
        <v>19</v>
      </c>
      <c r="H48" s="4" t="s">
        <v>19</v>
      </c>
      <c r="I48" s="1" t="s">
        <v>238</v>
      </c>
      <c r="J48" s="1" t="s">
        <v>239</v>
      </c>
      <c r="K48" s="1" t="s">
        <v>240</v>
      </c>
      <c r="L48" s="3" t="str">
        <f t="shared" si="0"/>
        <v>Outstanding</v>
      </c>
      <c r="M48" s="11" t="s">
        <v>19</v>
      </c>
    </row>
    <row r="49" spans="1:13" ht="60" customHeight="1" x14ac:dyDescent="0.35">
      <c r="A49" s="9" t="s">
        <v>241</v>
      </c>
      <c r="B49" s="1" t="s">
        <v>242</v>
      </c>
      <c r="C49" s="2" t="s">
        <v>25</v>
      </c>
      <c r="D49" s="3" t="s">
        <v>16</v>
      </c>
      <c r="E49" s="3" t="s">
        <v>17</v>
      </c>
      <c r="F49" s="3" t="s">
        <v>18</v>
      </c>
      <c r="G49" s="3" t="s">
        <v>19</v>
      </c>
      <c r="H49" s="4" t="s">
        <v>19</v>
      </c>
      <c r="I49" s="1" t="s">
        <v>243</v>
      </c>
      <c r="J49" s="1" t="s">
        <v>244</v>
      </c>
      <c r="K49" s="1" t="s">
        <v>245</v>
      </c>
      <c r="L49" s="3" t="str">
        <f t="shared" si="0"/>
        <v>Outstanding</v>
      </c>
      <c r="M49" s="11" t="s">
        <v>19</v>
      </c>
    </row>
    <row r="50" spans="1:13" ht="60" customHeight="1" x14ac:dyDescent="0.35">
      <c r="A50" s="9" t="s">
        <v>246</v>
      </c>
      <c r="B50" s="1" t="s">
        <v>247</v>
      </c>
      <c r="C50" s="2" t="s">
        <v>25</v>
      </c>
      <c r="D50" s="3" t="s">
        <v>16</v>
      </c>
      <c r="E50" s="3" t="s">
        <v>17</v>
      </c>
      <c r="F50" s="3" t="s">
        <v>18</v>
      </c>
      <c r="G50" s="3" t="s">
        <v>19</v>
      </c>
      <c r="H50" s="4" t="s">
        <v>19</v>
      </c>
      <c r="I50" s="1" t="s">
        <v>248</v>
      </c>
      <c r="J50" s="1" t="s">
        <v>249</v>
      </c>
      <c r="K50" s="1" t="s">
        <v>250</v>
      </c>
      <c r="L50" s="3" t="str">
        <f t="shared" si="0"/>
        <v>Outstanding</v>
      </c>
      <c r="M50" s="11" t="s">
        <v>19</v>
      </c>
    </row>
    <row r="51" spans="1:13" ht="60" customHeight="1" x14ac:dyDescent="0.35">
      <c r="A51" s="9" t="s">
        <v>251</v>
      </c>
      <c r="B51" s="1" t="s">
        <v>252</v>
      </c>
      <c r="C51" s="2" t="s">
        <v>25</v>
      </c>
      <c r="D51" s="3" t="s">
        <v>16</v>
      </c>
      <c r="E51" s="3" t="s">
        <v>17</v>
      </c>
      <c r="F51" s="3" t="s">
        <v>18</v>
      </c>
      <c r="G51" s="3" t="s">
        <v>19</v>
      </c>
      <c r="H51" s="4" t="s">
        <v>19</v>
      </c>
      <c r="I51" s="1" t="s">
        <v>253</v>
      </c>
      <c r="J51" s="1" t="s">
        <v>254</v>
      </c>
      <c r="K51" s="1" t="s">
        <v>255</v>
      </c>
      <c r="L51" s="3" t="str">
        <f t="shared" si="0"/>
        <v>Outstanding</v>
      </c>
      <c r="M51" s="11" t="s">
        <v>19</v>
      </c>
    </row>
    <row r="52" spans="1:13" ht="60" customHeight="1" x14ac:dyDescent="0.35">
      <c r="A52" s="9" t="s">
        <v>256</v>
      </c>
      <c r="B52" s="1" t="s">
        <v>257</v>
      </c>
      <c r="C52" s="2" t="s">
        <v>25</v>
      </c>
      <c r="D52" s="3" t="s">
        <v>16</v>
      </c>
      <c r="E52" s="3" t="s">
        <v>17</v>
      </c>
      <c r="F52" s="3" t="s">
        <v>18</v>
      </c>
      <c r="G52" s="3" t="s">
        <v>19</v>
      </c>
      <c r="H52" s="4" t="s">
        <v>19</v>
      </c>
      <c r="I52" s="1" t="s">
        <v>258</v>
      </c>
      <c r="J52" s="1" t="s">
        <v>259</v>
      </c>
      <c r="K52" s="1" t="s">
        <v>260</v>
      </c>
      <c r="L52" s="3" t="str">
        <f t="shared" si="0"/>
        <v>Outstanding</v>
      </c>
      <c r="M52" s="11" t="s">
        <v>19</v>
      </c>
    </row>
    <row r="53" spans="1:13" ht="60" customHeight="1" x14ac:dyDescent="0.35">
      <c r="A53" s="9" t="s">
        <v>261</v>
      </c>
      <c r="B53" s="1" t="s">
        <v>262</v>
      </c>
      <c r="C53" s="2" t="s">
        <v>25</v>
      </c>
      <c r="D53" s="3" t="s">
        <v>16</v>
      </c>
      <c r="E53" s="3" t="s">
        <v>17</v>
      </c>
      <c r="F53" s="3" t="s">
        <v>18</v>
      </c>
      <c r="G53" s="3" t="s">
        <v>19</v>
      </c>
      <c r="H53" s="4" t="s">
        <v>19</v>
      </c>
      <c r="I53" s="1" t="s">
        <v>263</v>
      </c>
      <c r="J53" s="1" t="s">
        <v>264</v>
      </c>
      <c r="K53" s="1" t="s">
        <v>265</v>
      </c>
      <c r="L53" s="3" t="str">
        <f t="shared" si="0"/>
        <v>Outstanding</v>
      </c>
      <c r="M53" s="11" t="s">
        <v>19</v>
      </c>
    </row>
    <row r="54" spans="1:13" ht="60" customHeight="1" x14ac:dyDescent="0.35">
      <c r="A54" s="9" t="s">
        <v>266</v>
      </c>
      <c r="B54" s="1" t="s">
        <v>267</v>
      </c>
      <c r="C54" s="2" t="s">
        <v>15</v>
      </c>
      <c r="D54" s="3" t="s">
        <v>16</v>
      </c>
      <c r="E54" s="3" t="s">
        <v>17</v>
      </c>
      <c r="F54" s="3" t="s">
        <v>18</v>
      </c>
      <c r="G54" s="3" t="s">
        <v>19</v>
      </c>
      <c r="H54" s="4" t="s">
        <v>19</v>
      </c>
      <c r="I54" s="1" t="s">
        <v>268</v>
      </c>
      <c r="J54" s="1" t="s">
        <v>269</v>
      </c>
      <c r="K54" s="1" t="s">
        <v>270</v>
      </c>
      <c r="L54" s="3" t="str">
        <f t="shared" si="0"/>
        <v>Outstanding</v>
      </c>
      <c r="M54" s="11" t="s">
        <v>19</v>
      </c>
    </row>
    <row r="55" spans="1:13" ht="60" customHeight="1" x14ac:dyDescent="0.35">
      <c r="A55" s="9" t="s">
        <v>271</v>
      </c>
      <c r="B55" s="1" t="s">
        <v>272</v>
      </c>
      <c r="C55" s="2" t="s">
        <v>25</v>
      </c>
      <c r="D55" s="3" t="s">
        <v>16</v>
      </c>
      <c r="E55" s="3" t="s">
        <v>17</v>
      </c>
      <c r="F55" s="3" t="s">
        <v>18</v>
      </c>
      <c r="G55" s="3" t="s">
        <v>19</v>
      </c>
      <c r="H55" s="4" t="s">
        <v>19</v>
      </c>
      <c r="I55" s="1" t="s">
        <v>273</v>
      </c>
      <c r="J55" s="1" t="s">
        <v>274</v>
      </c>
      <c r="K55" s="1" t="s">
        <v>275</v>
      </c>
      <c r="L55" s="3" t="str">
        <f t="shared" si="0"/>
        <v>Outstanding</v>
      </c>
      <c r="M55" s="11" t="s">
        <v>19</v>
      </c>
    </row>
    <row r="56" spans="1:13" ht="60" customHeight="1" x14ac:dyDescent="0.35">
      <c r="A56" s="9" t="s">
        <v>276</v>
      </c>
      <c r="B56" s="1" t="s">
        <v>277</v>
      </c>
      <c r="C56" s="2" t="s">
        <v>25</v>
      </c>
      <c r="D56" s="3" t="s">
        <v>16</v>
      </c>
      <c r="E56" s="3" t="s">
        <v>17</v>
      </c>
      <c r="F56" s="3" t="s">
        <v>18</v>
      </c>
      <c r="G56" s="3" t="s">
        <v>19</v>
      </c>
      <c r="H56" s="4" t="s">
        <v>19</v>
      </c>
      <c r="I56" s="1" t="s">
        <v>278</v>
      </c>
      <c r="J56" s="1" t="s">
        <v>279</v>
      </c>
      <c r="K56" s="1" t="s">
        <v>280</v>
      </c>
      <c r="L56" s="3" t="str">
        <f t="shared" si="0"/>
        <v>Outstanding</v>
      </c>
      <c r="M56" s="11" t="s">
        <v>19</v>
      </c>
    </row>
    <row r="57" spans="1:13" ht="60" customHeight="1" x14ac:dyDescent="0.35">
      <c r="A57" s="9" t="s">
        <v>281</v>
      </c>
      <c r="B57" s="1" t="s">
        <v>282</v>
      </c>
      <c r="C57" s="2" t="s">
        <v>15</v>
      </c>
      <c r="D57" s="3" t="s">
        <v>16</v>
      </c>
      <c r="E57" s="3" t="s">
        <v>17</v>
      </c>
      <c r="F57" s="3" t="s">
        <v>18</v>
      </c>
      <c r="G57" s="3" t="s">
        <v>19</v>
      </c>
      <c r="H57" s="4" t="s">
        <v>19</v>
      </c>
      <c r="I57" s="1" t="s">
        <v>283</v>
      </c>
      <c r="J57" s="1" t="s">
        <v>284</v>
      </c>
      <c r="K57" s="1" t="s">
        <v>285</v>
      </c>
      <c r="L57" s="3" t="str">
        <f t="shared" si="0"/>
        <v>Outstanding</v>
      </c>
      <c r="M57" s="11" t="s">
        <v>19</v>
      </c>
    </row>
    <row r="58" spans="1:13" ht="60" customHeight="1" x14ac:dyDescent="0.35">
      <c r="A58" s="9" t="s">
        <v>286</v>
      </c>
      <c r="B58" s="1" t="s">
        <v>287</v>
      </c>
      <c r="C58" s="2" t="s">
        <v>25</v>
      </c>
      <c r="D58" s="3" t="s">
        <v>16</v>
      </c>
      <c r="E58" s="3" t="s">
        <v>17</v>
      </c>
      <c r="F58" s="3" t="s">
        <v>18</v>
      </c>
      <c r="G58" s="3" t="s">
        <v>19</v>
      </c>
      <c r="H58" s="4" t="s">
        <v>19</v>
      </c>
      <c r="I58" s="1" t="s">
        <v>288</v>
      </c>
      <c r="J58" s="1" t="s">
        <v>289</v>
      </c>
      <c r="K58" s="1" t="s">
        <v>290</v>
      </c>
      <c r="L58" s="3" t="str">
        <f t="shared" si="0"/>
        <v>Outstanding</v>
      </c>
      <c r="M58" s="11" t="s">
        <v>19</v>
      </c>
    </row>
    <row r="59" spans="1:13" ht="60" customHeight="1" x14ac:dyDescent="0.35">
      <c r="A59" s="9" t="s">
        <v>291</v>
      </c>
      <c r="B59" s="1" t="s">
        <v>292</v>
      </c>
      <c r="C59" s="2" t="s">
        <v>25</v>
      </c>
      <c r="D59" s="3" t="s">
        <v>16</v>
      </c>
      <c r="E59" s="3" t="s">
        <v>17</v>
      </c>
      <c r="F59" s="3" t="s">
        <v>18</v>
      </c>
      <c r="G59" s="3" t="s">
        <v>19</v>
      </c>
      <c r="H59" s="4" t="s">
        <v>19</v>
      </c>
      <c r="I59" s="1" t="s">
        <v>293</v>
      </c>
      <c r="J59" s="1" t="s">
        <v>294</v>
      </c>
      <c r="K59" s="1" t="s">
        <v>295</v>
      </c>
      <c r="L59" s="3" t="str">
        <f t="shared" si="0"/>
        <v>Outstanding</v>
      </c>
      <c r="M59" s="11" t="s">
        <v>19</v>
      </c>
    </row>
    <row r="60" spans="1:13" ht="60" customHeight="1" x14ac:dyDescent="0.35">
      <c r="A60" s="9" t="s">
        <v>296</v>
      </c>
      <c r="B60" s="1" t="s">
        <v>297</v>
      </c>
      <c r="C60" s="2" t="s">
        <v>25</v>
      </c>
      <c r="D60" s="3" t="s">
        <v>16</v>
      </c>
      <c r="E60" s="3" t="s">
        <v>17</v>
      </c>
      <c r="F60" s="3" t="s">
        <v>18</v>
      </c>
      <c r="G60" s="3" t="s">
        <v>19</v>
      </c>
      <c r="H60" s="4" t="s">
        <v>19</v>
      </c>
      <c r="I60" s="1" t="s">
        <v>298</v>
      </c>
      <c r="J60" s="1" t="s">
        <v>299</v>
      </c>
      <c r="K60" s="1" t="s">
        <v>300</v>
      </c>
      <c r="L60" s="3" t="str">
        <f t="shared" si="0"/>
        <v>Outstanding</v>
      </c>
      <c r="M60" s="11" t="s">
        <v>19</v>
      </c>
    </row>
    <row r="61" spans="1:13" ht="60" customHeight="1" x14ac:dyDescent="0.35">
      <c r="A61" s="9" t="s">
        <v>301</v>
      </c>
      <c r="B61" s="1" t="s">
        <v>302</v>
      </c>
      <c r="C61" s="2" t="s">
        <v>25</v>
      </c>
      <c r="D61" s="3" t="s">
        <v>16</v>
      </c>
      <c r="E61" s="3" t="s">
        <v>17</v>
      </c>
      <c r="F61" s="3" t="s">
        <v>18</v>
      </c>
      <c r="G61" s="3" t="s">
        <v>19</v>
      </c>
      <c r="H61" s="4" t="s">
        <v>19</v>
      </c>
      <c r="I61" s="1" t="s">
        <v>303</v>
      </c>
      <c r="J61" s="1" t="s">
        <v>304</v>
      </c>
      <c r="K61" s="1" t="s">
        <v>305</v>
      </c>
      <c r="L61" s="3" t="str">
        <f t="shared" si="0"/>
        <v>Outstanding</v>
      </c>
      <c r="M61" s="11" t="s">
        <v>19</v>
      </c>
    </row>
    <row r="62" spans="1:13" ht="60" customHeight="1" x14ac:dyDescent="0.35">
      <c r="A62" s="9" t="s">
        <v>306</v>
      </c>
      <c r="B62" s="1" t="s">
        <v>307</v>
      </c>
      <c r="C62" s="2" t="s">
        <v>25</v>
      </c>
      <c r="D62" s="3" t="s">
        <v>16</v>
      </c>
      <c r="E62" s="3" t="s">
        <v>17</v>
      </c>
      <c r="F62" s="3" t="s">
        <v>18</v>
      </c>
      <c r="G62" s="3" t="s">
        <v>19</v>
      </c>
      <c r="H62" s="4" t="s">
        <v>19</v>
      </c>
      <c r="I62" s="1" t="s">
        <v>308</v>
      </c>
      <c r="J62" s="1" t="s">
        <v>309</v>
      </c>
      <c r="K62" s="1" t="s">
        <v>310</v>
      </c>
      <c r="L62" s="3" t="str">
        <f t="shared" si="0"/>
        <v>Outstanding</v>
      </c>
      <c r="M62" s="11" t="s">
        <v>19</v>
      </c>
    </row>
    <row r="63" spans="1:13" ht="60" customHeight="1" x14ac:dyDescent="0.35">
      <c r="A63" s="9" t="s">
        <v>311</v>
      </c>
      <c r="B63" s="1" t="s">
        <v>312</v>
      </c>
      <c r="C63" s="2" t="s">
        <v>25</v>
      </c>
      <c r="D63" s="3" t="s">
        <v>16</v>
      </c>
      <c r="E63" s="3" t="s">
        <v>17</v>
      </c>
      <c r="F63" s="3" t="s">
        <v>18</v>
      </c>
      <c r="G63" s="3" t="s">
        <v>19</v>
      </c>
      <c r="H63" s="4" t="s">
        <v>19</v>
      </c>
      <c r="I63" s="1" t="s">
        <v>313</v>
      </c>
      <c r="J63" s="1" t="s">
        <v>314</v>
      </c>
      <c r="K63" s="1" t="s">
        <v>315</v>
      </c>
      <c r="L63" s="3" t="str">
        <f t="shared" si="0"/>
        <v>Outstanding</v>
      </c>
      <c r="M63" s="11" t="s">
        <v>19</v>
      </c>
    </row>
    <row r="64" spans="1:13" ht="60" customHeight="1" x14ac:dyDescent="0.35">
      <c r="A64" s="9" t="s">
        <v>316</v>
      </c>
      <c r="B64" s="1" t="s">
        <v>317</v>
      </c>
      <c r="C64" s="2" t="s">
        <v>25</v>
      </c>
      <c r="D64" s="3" t="s">
        <v>16</v>
      </c>
      <c r="E64" s="3" t="s">
        <v>17</v>
      </c>
      <c r="F64" s="3" t="s">
        <v>18</v>
      </c>
      <c r="G64" s="3" t="s">
        <v>19</v>
      </c>
      <c r="H64" s="4" t="s">
        <v>19</v>
      </c>
      <c r="I64" s="1" t="s">
        <v>318</v>
      </c>
      <c r="J64" s="1" t="s">
        <v>319</v>
      </c>
      <c r="K64" s="1" t="s">
        <v>320</v>
      </c>
      <c r="L64" s="3" t="str">
        <f t="shared" si="0"/>
        <v>Outstanding</v>
      </c>
      <c r="M64" s="11" t="s">
        <v>19</v>
      </c>
    </row>
    <row r="65" spans="1:13" ht="60" customHeight="1" x14ac:dyDescent="0.35">
      <c r="A65" s="9" t="s">
        <v>321</v>
      </c>
      <c r="B65" s="1" t="s">
        <v>322</v>
      </c>
      <c r="C65" s="2" t="s">
        <v>25</v>
      </c>
      <c r="D65" s="3" t="s">
        <v>16</v>
      </c>
      <c r="E65" s="3" t="s">
        <v>17</v>
      </c>
      <c r="F65" s="3" t="s">
        <v>18</v>
      </c>
      <c r="G65" s="3" t="s">
        <v>19</v>
      </c>
      <c r="H65" s="4" t="s">
        <v>19</v>
      </c>
      <c r="I65" s="1" t="s">
        <v>323</v>
      </c>
      <c r="J65" s="1" t="s">
        <v>324</v>
      </c>
      <c r="K65" s="1" t="s">
        <v>325</v>
      </c>
      <c r="L65" s="3" t="str">
        <f t="shared" si="0"/>
        <v>Outstanding</v>
      </c>
      <c r="M65" s="11" t="s">
        <v>19</v>
      </c>
    </row>
    <row r="66" spans="1:13" ht="60" customHeight="1" x14ac:dyDescent="0.35">
      <c r="A66" s="9" t="s">
        <v>326</v>
      </c>
      <c r="B66" s="1" t="s">
        <v>327</v>
      </c>
      <c r="C66" s="2" t="s">
        <v>25</v>
      </c>
      <c r="D66" s="3" t="s">
        <v>16</v>
      </c>
      <c r="E66" s="3" t="s">
        <v>17</v>
      </c>
      <c r="F66" s="3" t="s">
        <v>18</v>
      </c>
      <c r="G66" s="3" t="s">
        <v>19</v>
      </c>
      <c r="H66" s="4" t="s">
        <v>19</v>
      </c>
      <c r="I66" s="1" t="s">
        <v>328</v>
      </c>
      <c r="J66" s="1" t="s">
        <v>324</v>
      </c>
      <c r="K66" s="1" t="s">
        <v>329</v>
      </c>
      <c r="L66" s="3" t="str">
        <f t="shared" si="0"/>
        <v>Outstanding</v>
      </c>
      <c r="M66" s="11" t="s">
        <v>19</v>
      </c>
    </row>
    <row r="67" spans="1:13" ht="60" customHeight="1" x14ac:dyDescent="0.35">
      <c r="A67" s="9" t="s">
        <v>330</v>
      </c>
      <c r="B67" s="1" t="s">
        <v>331</v>
      </c>
      <c r="C67" s="2" t="s">
        <v>25</v>
      </c>
      <c r="D67" s="3" t="s">
        <v>16</v>
      </c>
      <c r="E67" s="3" t="s">
        <v>17</v>
      </c>
      <c r="F67" s="3" t="s">
        <v>18</v>
      </c>
      <c r="G67" s="3" t="s">
        <v>19</v>
      </c>
      <c r="H67" s="4" t="s">
        <v>19</v>
      </c>
      <c r="I67" s="1" t="s">
        <v>332</v>
      </c>
      <c r="J67" s="1" t="s">
        <v>333</v>
      </c>
      <c r="K67" s="1" t="s">
        <v>334</v>
      </c>
      <c r="L67" s="3" t="str">
        <f t="shared" si="0"/>
        <v>Outstanding</v>
      </c>
      <c r="M67" s="11" t="s">
        <v>19</v>
      </c>
    </row>
    <row r="68" spans="1:13" ht="60" customHeight="1" x14ac:dyDescent="0.35">
      <c r="A68" s="9" t="s">
        <v>335</v>
      </c>
      <c r="B68" s="1" t="s">
        <v>336</v>
      </c>
      <c r="C68" s="2" t="s">
        <v>25</v>
      </c>
      <c r="D68" s="3" t="s">
        <v>16</v>
      </c>
      <c r="E68" s="3" t="s">
        <v>17</v>
      </c>
      <c r="F68" s="3" t="s">
        <v>18</v>
      </c>
      <c r="G68" s="3" t="s">
        <v>19</v>
      </c>
      <c r="H68" s="4" t="s">
        <v>19</v>
      </c>
      <c r="I68" s="1" t="s">
        <v>337</v>
      </c>
      <c r="J68" s="1" t="s">
        <v>338</v>
      </c>
      <c r="K68" s="1" t="s">
        <v>339</v>
      </c>
      <c r="L68" s="3" t="str">
        <f t="shared" si="0"/>
        <v>Outstanding</v>
      </c>
      <c r="M68" s="11" t="s">
        <v>19</v>
      </c>
    </row>
    <row r="69" spans="1:13" ht="60" customHeight="1" x14ac:dyDescent="0.35">
      <c r="A69" s="9" t="s">
        <v>340</v>
      </c>
      <c r="B69" s="1" t="s">
        <v>341</v>
      </c>
      <c r="C69" s="2" t="s">
        <v>25</v>
      </c>
      <c r="D69" s="3" t="s">
        <v>16</v>
      </c>
      <c r="E69" s="3" t="s">
        <v>17</v>
      </c>
      <c r="F69" s="3" t="s">
        <v>18</v>
      </c>
      <c r="G69" s="3" t="s">
        <v>19</v>
      </c>
      <c r="H69" s="4" t="s">
        <v>19</v>
      </c>
      <c r="I69" s="1" t="s">
        <v>342</v>
      </c>
      <c r="J69" s="1" t="s">
        <v>343</v>
      </c>
      <c r="K69" s="1" t="s">
        <v>344</v>
      </c>
      <c r="L69" s="3" t="str">
        <f t="shared" si="0"/>
        <v>Outstanding</v>
      </c>
      <c r="M69" s="11" t="s">
        <v>19</v>
      </c>
    </row>
    <row r="70" spans="1:13" ht="60" customHeight="1" x14ac:dyDescent="0.35">
      <c r="A70" s="9" t="s">
        <v>345</v>
      </c>
      <c r="B70" s="1" t="s">
        <v>346</v>
      </c>
      <c r="C70" s="2" t="s">
        <v>75</v>
      </c>
      <c r="D70" s="3" t="s">
        <v>16</v>
      </c>
      <c r="E70" s="3" t="s">
        <v>17</v>
      </c>
      <c r="F70" s="3" t="s">
        <v>18</v>
      </c>
      <c r="G70" s="3" t="s">
        <v>19</v>
      </c>
      <c r="H70" s="4" t="s">
        <v>19</v>
      </c>
      <c r="I70" s="1" t="s">
        <v>347</v>
      </c>
      <c r="J70" s="1" t="s">
        <v>348</v>
      </c>
      <c r="K70" s="1" t="s">
        <v>349</v>
      </c>
      <c r="L70" s="3" t="str">
        <f t="shared" si="0"/>
        <v>Outstanding</v>
      </c>
      <c r="M70" s="11" t="s">
        <v>19</v>
      </c>
    </row>
    <row r="71" spans="1:13" ht="60" customHeight="1" x14ac:dyDescent="0.35">
      <c r="A71" s="9" t="s">
        <v>350</v>
      </c>
      <c r="B71" s="1" t="s">
        <v>351</v>
      </c>
      <c r="C71" s="2" t="s">
        <v>25</v>
      </c>
      <c r="D71" s="3" t="s">
        <v>16</v>
      </c>
      <c r="E71" s="3" t="s">
        <v>17</v>
      </c>
      <c r="F71" s="3" t="s">
        <v>18</v>
      </c>
      <c r="G71" s="3" t="s">
        <v>19</v>
      </c>
      <c r="H71" s="4" t="s">
        <v>19</v>
      </c>
      <c r="I71" s="1" t="s">
        <v>352</v>
      </c>
      <c r="J71" s="1" t="s">
        <v>353</v>
      </c>
      <c r="K71" s="1" t="s">
        <v>354</v>
      </c>
      <c r="L71" s="3" t="str">
        <f t="shared" si="0"/>
        <v>Outstanding</v>
      </c>
      <c r="M71" s="11" t="s">
        <v>19</v>
      </c>
    </row>
    <row r="72" spans="1:13" ht="60" customHeight="1" x14ac:dyDescent="0.35">
      <c r="A72" s="9" t="s">
        <v>355</v>
      </c>
      <c r="B72" s="1" t="s">
        <v>356</v>
      </c>
      <c r="C72" s="2" t="s">
        <v>25</v>
      </c>
      <c r="D72" s="3" t="s">
        <v>16</v>
      </c>
      <c r="E72" s="3" t="s">
        <v>17</v>
      </c>
      <c r="F72" s="3" t="s">
        <v>18</v>
      </c>
      <c r="G72" s="3" t="s">
        <v>19</v>
      </c>
      <c r="H72" s="4" t="s">
        <v>19</v>
      </c>
      <c r="I72" s="1" t="s">
        <v>357</v>
      </c>
      <c r="J72" s="1" t="s">
        <v>358</v>
      </c>
      <c r="K72" s="1" t="s">
        <v>359</v>
      </c>
      <c r="L72" s="3" t="str">
        <f t="shared" si="0"/>
        <v>Outstanding</v>
      </c>
      <c r="M72" s="11" t="s">
        <v>19</v>
      </c>
    </row>
    <row r="73" spans="1:13" ht="60" customHeight="1" x14ac:dyDescent="0.35">
      <c r="A73" s="9" t="s">
        <v>360</v>
      </c>
      <c r="B73" s="1" t="s">
        <v>361</v>
      </c>
      <c r="C73" s="2" t="s">
        <v>25</v>
      </c>
      <c r="D73" s="3" t="s">
        <v>16</v>
      </c>
      <c r="E73" s="3" t="s">
        <v>17</v>
      </c>
      <c r="F73" s="3" t="s">
        <v>18</v>
      </c>
      <c r="G73" s="3" t="s">
        <v>19</v>
      </c>
      <c r="H73" s="4" t="s">
        <v>19</v>
      </c>
      <c r="I73" s="1" t="s">
        <v>362</v>
      </c>
      <c r="J73" s="1" t="s">
        <v>363</v>
      </c>
      <c r="K73" s="1" t="s">
        <v>364</v>
      </c>
      <c r="L73" s="3" t="str">
        <f t="shared" si="0"/>
        <v>Outstanding</v>
      </c>
      <c r="M73" s="11" t="s">
        <v>19</v>
      </c>
    </row>
    <row r="74" spans="1:13" ht="60" customHeight="1" x14ac:dyDescent="0.35">
      <c r="A74" s="9" t="s">
        <v>365</v>
      </c>
      <c r="B74" s="1" t="s">
        <v>366</v>
      </c>
      <c r="C74" s="2" t="s">
        <v>25</v>
      </c>
      <c r="D74" s="3" t="s">
        <v>16</v>
      </c>
      <c r="E74" s="3" t="s">
        <v>17</v>
      </c>
      <c r="F74" s="3" t="s">
        <v>18</v>
      </c>
      <c r="G74" s="3" t="s">
        <v>19</v>
      </c>
      <c r="H74" s="4" t="s">
        <v>19</v>
      </c>
      <c r="I74" s="1" t="s">
        <v>367</v>
      </c>
      <c r="J74" s="1" t="s">
        <v>368</v>
      </c>
      <c r="K74" s="1" t="s">
        <v>369</v>
      </c>
      <c r="L74" s="3" t="str">
        <f t="shared" si="0"/>
        <v>Outstanding</v>
      </c>
      <c r="M74" s="11" t="s">
        <v>19</v>
      </c>
    </row>
    <row r="75" spans="1:13" ht="60" customHeight="1" x14ac:dyDescent="0.35">
      <c r="A75" s="9" t="s">
        <v>370</v>
      </c>
      <c r="B75" s="1" t="s">
        <v>371</v>
      </c>
      <c r="C75" s="2" t="s">
        <v>25</v>
      </c>
      <c r="D75" s="3" t="s">
        <v>16</v>
      </c>
      <c r="E75" s="3" t="s">
        <v>17</v>
      </c>
      <c r="F75" s="3" t="s">
        <v>18</v>
      </c>
      <c r="G75" s="3" t="s">
        <v>19</v>
      </c>
      <c r="H75" s="4" t="s">
        <v>19</v>
      </c>
      <c r="I75" s="1" t="s">
        <v>372</v>
      </c>
      <c r="J75" s="1" t="s">
        <v>373</v>
      </c>
      <c r="K75" s="1" t="s">
        <v>374</v>
      </c>
      <c r="L75" s="3" t="str">
        <f t="shared" si="0"/>
        <v>Outstanding</v>
      </c>
      <c r="M75" s="11" t="s">
        <v>19</v>
      </c>
    </row>
    <row r="76" spans="1:13" ht="60" customHeight="1" x14ac:dyDescent="0.35">
      <c r="A76" s="9" t="s">
        <v>375</v>
      </c>
      <c r="B76" s="1" t="s">
        <v>376</v>
      </c>
      <c r="C76" s="2" t="s">
        <v>25</v>
      </c>
      <c r="D76" s="3" t="s">
        <v>16</v>
      </c>
      <c r="E76" s="3" t="s">
        <v>17</v>
      </c>
      <c r="F76" s="3" t="s">
        <v>18</v>
      </c>
      <c r="G76" s="3" t="s">
        <v>19</v>
      </c>
      <c r="H76" s="4" t="s">
        <v>19</v>
      </c>
      <c r="I76" s="1" t="s">
        <v>377</v>
      </c>
      <c r="J76" s="1" t="s">
        <v>378</v>
      </c>
      <c r="K76" s="1" t="s">
        <v>379</v>
      </c>
      <c r="L76" s="3" t="str">
        <f t="shared" si="0"/>
        <v>Outstanding</v>
      </c>
      <c r="M76" s="11" t="s">
        <v>19</v>
      </c>
    </row>
    <row r="77" spans="1:13" ht="60" customHeight="1" x14ac:dyDescent="0.35">
      <c r="A77" s="9" t="s">
        <v>380</v>
      </c>
      <c r="B77" s="1" t="s">
        <v>381</v>
      </c>
      <c r="C77" s="2" t="s">
        <v>15</v>
      </c>
      <c r="D77" s="3" t="s">
        <v>16</v>
      </c>
      <c r="E77" s="3" t="s">
        <v>17</v>
      </c>
      <c r="F77" s="3" t="s">
        <v>18</v>
      </c>
      <c r="G77" s="3" t="s">
        <v>19</v>
      </c>
      <c r="H77" s="4" t="s">
        <v>19</v>
      </c>
      <c r="I77" s="1" t="s">
        <v>382</v>
      </c>
      <c r="J77" s="1" t="s">
        <v>383</v>
      </c>
      <c r="K77" s="1" t="s">
        <v>384</v>
      </c>
      <c r="L77" s="3" t="str">
        <f t="shared" si="0"/>
        <v>Outstanding</v>
      </c>
      <c r="M77" s="11" t="s">
        <v>19</v>
      </c>
    </row>
    <row r="78" spans="1:13" ht="60" customHeight="1" x14ac:dyDescent="0.35">
      <c r="A78" s="9" t="s">
        <v>385</v>
      </c>
      <c r="B78" s="1" t="s">
        <v>386</v>
      </c>
      <c r="C78" s="2" t="s">
        <v>15</v>
      </c>
      <c r="D78" s="3" t="s">
        <v>16</v>
      </c>
      <c r="E78" s="3" t="s">
        <v>17</v>
      </c>
      <c r="F78" s="3" t="s">
        <v>18</v>
      </c>
      <c r="G78" s="3" t="s">
        <v>19</v>
      </c>
      <c r="H78" s="4" t="s">
        <v>19</v>
      </c>
      <c r="I78" s="1" t="s">
        <v>387</v>
      </c>
      <c r="J78" s="1" t="s">
        <v>383</v>
      </c>
      <c r="K78" s="1" t="s">
        <v>388</v>
      </c>
      <c r="L78" s="3" t="str">
        <f t="shared" si="0"/>
        <v>Outstanding</v>
      </c>
      <c r="M78" s="11" t="s">
        <v>19</v>
      </c>
    </row>
    <row r="79" spans="1:13" ht="60" customHeight="1" x14ac:dyDescent="0.35">
      <c r="A79" s="9" t="s">
        <v>389</v>
      </c>
      <c r="B79" s="1" t="s">
        <v>390</v>
      </c>
      <c r="C79" s="2" t="s">
        <v>15</v>
      </c>
      <c r="D79" s="3" t="s">
        <v>16</v>
      </c>
      <c r="E79" s="3" t="s">
        <v>17</v>
      </c>
      <c r="F79" s="3" t="s">
        <v>18</v>
      </c>
      <c r="G79" s="3" t="s">
        <v>19</v>
      </c>
      <c r="H79" s="4" t="s">
        <v>19</v>
      </c>
      <c r="I79" s="1" t="s">
        <v>391</v>
      </c>
      <c r="J79" s="1" t="s">
        <v>383</v>
      </c>
      <c r="K79" s="1" t="s">
        <v>392</v>
      </c>
      <c r="L79" s="3" t="str">
        <f t="shared" si="0"/>
        <v>Outstanding</v>
      </c>
      <c r="M79" s="11" t="s">
        <v>19</v>
      </c>
    </row>
    <row r="80" spans="1:13" ht="60" customHeight="1" x14ac:dyDescent="0.35">
      <c r="A80" s="9" t="s">
        <v>393</v>
      </c>
      <c r="B80" s="1" t="s">
        <v>394</v>
      </c>
      <c r="C80" s="2" t="s">
        <v>25</v>
      </c>
      <c r="D80" s="3" t="s">
        <v>16</v>
      </c>
      <c r="E80" s="3" t="s">
        <v>17</v>
      </c>
      <c r="F80" s="3" t="s">
        <v>18</v>
      </c>
      <c r="G80" s="3" t="s">
        <v>19</v>
      </c>
      <c r="H80" s="4" t="s">
        <v>19</v>
      </c>
      <c r="I80" s="1" t="s">
        <v>395</v>
      </c>
      <c r="J80" s="1" t="s">
        <v>396</v>
      </c>
      <c r="K80" s="1" t="s">
        <v>397</v>
      </c>
      <c r="L80" s="3" t="str">
        <f t="shared" si="0"/>
        <v>Outstanding</v>
      </c>
      <c r="M80" s="11" t="s">
        <v>19</v>
      </c>
    </row>
    <row r="81" spans="1:13" ht="60" customHeight="1" x14ac:dyDescent="0.35">
      <c r="A81" s="9" t="s">
        <v>398</v>
      </c>
      <c r="B81" s="1" t="s">
        <v>399</v>
      </c>
      <c r="C81" s="2" t="s">
        <v>25</v>
      </c>
      <c r="D81" s="3" t="s">
        <v>16</v>
      </c>
      <c r="E81" s="3" t="s">
        <v>17</v>
      </c>
      <c r="F81" s="3" t="s">
        <v>18</v>
      </c>
      <c r="G81" s="3" t="s">
        <v>19</v>
      </c>
      <c r="H81" s="4" t="s">
        <v>19</v>
      </c>
      <c r="I81" s="1" t="s">
        <v>400</v>
      </c>
      <c r="J81" s="1" t="s">
        <v>401</v>
      </c>
      <c r="K81" s="1" t="s">
        <v>402</v>
      </c>
      <c r="L81" s="3" t="str">
        <f t="shared" si="0"/>
        <v>Outstanding</v>
      </c>
      <c r="M81" s="11" t="s">
        <v>19</v>
      </c>
    </row>
    <row r="82" spans="1:13" ht="60" customHeight="1" x14ac:dyDescent="0.35">
      <c r="A82" s="9" t="s">
        <v>403</v>
      </c>
      <c r="B82" s="1" t="s">
        <v>404</v>
      </c>
      <c r="C82" s="2" t="s">
        <v>15</v>
      </c>
      <c r="D82" s="3" t="s">
        <v>16</v>
      </c>
      <c r="E82" s="3" t="s">
        <v>17</v>
      </c>
      <c r="F82" s="3" t="s">
        <v>18</v>
      </c>
      <c r="G82" s="3" t="s">
        <v>19</v>
      </c>
      <c r="H82" s="4" t="s">
        <v>19</v>
      </c>
      <c r="I82" s="1" t="s">
        <v>405</v>
      </c>
      <c r="J82" s="1" t="s">
        <v>406</v>
      </c>
      <c r="K82" s="1" t="s">
        <v>407</v>
      </c>
      <c r="L82" s="3" t="str">
        <f t="shared" si="0"/>
        <v>Outstanding</v>
      </c>
      <c r="M82" s="11" t="s">
        <v>19</v>
      </c>
    </row>
    <row r="83" spans="1:13" ht="60" customHeight="1" x14ac:dyDescent="0.35">
      <c r="A83" s="9" t="s">
        <v>408</v>
      </c>
      <c r="B83" s="1" t="s">
        <v>409</v>
      </c>
      <c r="C83" s="2" t="s">
        <v>15</v>
      </c>
      <c r="D83" s="3" t="s">
        <v>16</v>
      </c>
      <c r="E83" s="3" t="s">
        <v>17</v>
      </c>
      <c r="F83" s="3" t="s">
        <v>18</v>
      </c>
      <c r="G83" s="3" t="s">
        <v>19</v>
      </c>
      <c r="H83" s="4" t="s">
        <v>19</v>
      </c>
      <c r="I83" s="1" t="s">
        <v>410</v>
      </c>
      <c r="J83" s="1" t="s">
        <v>406</v>
      </c>
      <c r="K83" s="1" t="s">
        <v>411</v>
      </c>
      <c r="L83" s="3" t="str">
        <f t="shared" si="0"/>
        <v>Outstanding</v>
      </c>
      <c r="M83" s="11" t="s">
        <v>19</v>
      </c>
    </row>
    <row r="84" spans="1:13" ht="60" customHeight="1" x14ac:dyDescent="0.35">
      <c r="A84" s="9" t="s">
        <v>412</v>
      </c>
      <c r="B84" s="1" t="s">
        <v>413</v>
      </c>
      <c r="C84" s="2" t="s">
        <v>15</v>
      </c>
      <c r="D84" s="3" t="s">
        <v>16</v>
      </c>
      <c r="E84" s="3" t="s">
        <v>17</v>
      </c>
      <c r="F84" s="3" t="s">
        <v>18</v>
      </c>
      <c r="G84" s="3" t="s">
        <v>19</v>
      </c>
      <c r="H84" s="4" t="s">
        <v>19</v>
      </c>
      <c r="I84" s="1" t="s">
        <v>414</v>
      </c>
      <c r="J84" s="1" t="s">
        <v>406</v>
      </c>
      <c r="K84" s="1" t="s">
        <v>415</v>
      </c>
      <c r="L84" s="3" t="str">
        <f t="shared" si="0"/>
        <v>Outstanding</v>
      </c>
      <c r="M84" s="11" t="s">
        <v>19</v>
      </c>
    </row>
    <row r="85" spans="1:13" ht="60" customHeight="1" x14ac:dyDescent="0.35">
      <c r="A85" s="9" t="s">
        <v>416</v>
      </c>
      <c r="B85" s="1" t="s">
        <v>417</v>
      </c>
      <c r="C85" s="2" t="s">
        <v>15</v>
      </c>
      <c r="D85" s="3" t="s">
        <v>16</v>
      </c>
      <c r="E85" s="3" t="s">
        <v>17</v>
      </c>
      <c r="F85" s="3" t="s">
        <v>18</v>
      </c>
      <c r="G85" s="3" t="s">
        <v>19</v>
      </c>
      <c r="H85" s="4" t="s">
        <v>19</v>
      </c>
      <c r="I85" s="1" t="s">
        <v>418</v>
      </c>
      <c r="J85" s="1" t="s">
        <v>406</v>
      </c>
      <c r="K85" s="1" t="s">
        <v>419</v>
      </c>
      <c r="L85" s="3" t="str">
        <f t="shared" si="0"/>
        <v>Outstanding</v>
      </c>
      <c r="M85" s="11" t="s">
        <v>19</v>
      </c>
    </row>
    <row r="86" spans="1:13" ht="60" customHeight="1" x14ac:dyDescent="0.35">
      <c r="A86" s="9" t="s">
        <v>420</v>
      </c>
      <c r="B86" s="1" t="s">
        <v>421</v>
      </c>
      <c r="C86" s="2" t="s">
        <v>15</v>
      </c>
      <c r="D86" s="3" t="s">
        <v>16</v>
      </c>
      <c r="E86" s="3" t="s">
        <v>17</v>
      </c>
      <c r="F86" s="3" t="s">
        <v>18</v>
      </c>
      <c r="G86" s="3" t="s">
        <v>19</v>
      </c>
      <c r="H86" s="4" t="s">
        <v>19</v>
      </c>
      <c r="I86" s="1" t="s">
        <v>422</v>
      </c>
      <c r="J86" s="1" t="s">
        <v>423</v>
      </c>
      <c r="K86" s="1" t="s">
        <v>424</v>
      </c>
      <c r="L86" s="3" t="str">
        <f t="shared" si="0"/>
        <v>Outstanding</v>
      </c>
      <c r="M86" s="11" t="s">
        <v>19</v>
      </c>
    </row>
    <row r="87" spans="1:13" ht="60" customHeight="1" x14ac:dyDescent="0.35">
      <c r="A87" s="9" t="s">
        <v>425</v>
      </c>
      <c r="B87" s="1" t="s">
        <v>426</v>
      </c>
      <c r="C87" s="2" t="s">
        <v>15</v>
      </c>
      <c r="D87" s="3" t="s">
        <v>16</v>
      </c>
      <c r="E87" s="3" t="s">
        <v>17</v>
      </c>
      <c r="F87" s="3" t="s">
        <v>18</v>
      </c>
      <c r="G87" s="3" t="s">
        <v>19</v>
      </c>
      <c r="H87" s="4" t="s">
        <v>19</v>
      </c>
      <c r="I87" s="1" t="s">
        <v>427</v>
      </c>
      <c r="J87" s="1" t="s">
        <v>423</v>
      </c>
      <c r="K87" s="1" t="s">
        <v>428</v>
      </c>
      <c r="L87" s="3" t="str">
        <f t="shared" si="0"/>
        <v>Outstanding</v>
      </c>
      <c r="M87" s="11" t="s">
        <v>19</v>
      </c>
    </row>
    <row r="88" spans="1:13" ht="60" customHeight="1" x14ac:dyDescent="0.35">
      <c r="A88" s="9" t="s">
        <v>429</v>
      </c>
      <c r="B88" s="1" t="s">
        <v>430</v>
      </c>
      <c r="C88" s="2" t="s">
        <v>15</v>
      </c>
      <c r="D88" s="3" t="s">
        <v>16</v>
      </c>
      <c r="E88" s="3" t="s">
        <v>17</v>
      </c>
      <c r="F88" s="3" t="s">
        <v>18</v>
      </c>
      <c r="G88" s="3" t="s">
        <v>19</v>
      </c>
      <c r="H88" s="4" t="s">
        <v>19</v>
      </c>
      <c r="I88" s="1" t="s">
        <v>431</v>
      </c>
      <c r="J88" s="1" t="s">
        <v>432</v>
      </c>
      <c r="K88" s="1" t="s">
        <v>433</v>
      </c>
      <c r="L88" s="3" t="str">
        <f t="shared" si="0"/>
        <v>Outstanding</v>
      </c>
      <c r="M88" s="11" t="s">
        <v>19</v>
      </c>
    </row>
    <row r="89" spans="1:13" ht="60" customHeight="1" x14ac:dyDescent="0.35">
      <c r="A89" s="9" t="s">
        <v>434</v>
      </c>
      <c r="B89" s="1" t="s">
        <v>435</v>
      </c>
      <c r="C89" s="2" t="s">
        <v>15</v>
      </c>
      <c r="D89" s="3" t="s">
        <v>16</v>
      </c>
      <c r="E89" s="3" t="s">
        <v>17</v>
      </c>
      <c r="F89" s="3" t="s">
        <v>18</v>
      </c>
      <c r="G89" s="3" t="s">
        <v>19</v>
      </c>
      <c r="H89" s="4" t="s">
        <v>19</v>
      </c>
      <c r="I89" s="1" t="s">
        <v>436</v>
      </c>
      <c r="J89" s="1" t="s">
        <v>432</v>
      </c>
      <c r="K89" s="1" t="s">
        <v>437</v>
      </c>
      <c r="L89" s="3" t="str">
        <f t="shared" si="0"/>
        <v>Outstanding</v>
      </c>
      <c r="M89" s="11" t="s">
        <v>19</v>
      </c>
    </row>
    <row r="90" spans="1:13" ht="60" customHeight="1" x14ac:dyDescent="0.35">
      <c r="A90" s="9" t="s">
        <v>438</v>
      </c>
      <c r="B90" s="1" t="s">
        <v>439</v>
      </c>
      <c r="C90" s="2" t="s">
        <v>15</v>
      </c>
      <c r="D90" s="3" t="s">
        <v>16</v>
      </c>
      <c r="E90" s="3" t="s">
        <v>17</v>
      </c>
      <c r="F90" s="3" t="s">
        <v>18</v>
      </c>
      <c r="G90" s="3" t="s">
        <v>19</v>
      </c>
      <c r="H90" s="4" t="s">
        <v>19</v>
      </c>
      <c r="I90" s="1" t="s">
        <v>440</v>
      </c>
      <c r="J90" s="1" t="s">
        <v>432</v>
      </c>
      <c r="K90" s="1" t="s">
        <v>441</v>
      </c>
      <c r="L90" s="3" t="str">
        <f t="shared" si="0"/>
        <v>Outstanding</v>
      </c>
      <c r="M90" s="11" t="s">
        <v>19</v>
      </c>
    </row>
    <row r="91" spans="1:13" ht="60" customHeight="1" x14ac:dyDescent="0.35">
      <c r="A91" s="9" t="s">
        <v>442</v>
      </c>
      <c r="B91" s="1" t="s">
        <v>443</v>
      </c>
      <c r="C91" s="2" t="s">
        <v>25</v>
      </c>
      <c r="D91" s="3" t="s">
        <v>16</v>
      </c>
      <c r="E91" s="3" t="s">
        <v>17</v>
      </c>
      <c r="F91" s="3" t="s">
        <v>18</v>
      </c>
      <c r="G91" s="3" t="s">
        <v>19</v>
      </c>
      <c r="H91" s="4" t="s">
        <v>19</v>
      </c>
      <c r="I91" s="1" t="s">
        <v>444</v>
      </c>
      <c r="J91" s="1" t="s">
        <v>445</v>
      </c>
      <c r="K91" s="1" t="s">
        <v>446</v>
      </c>
      <c r="L91" s="3" t="str">
        <f t="shared" si="0"/>
        <v>Outstanding</v>
      </c>
      <c r="M91" s="11" t="s">
        <v>19</v>
      </c>
    </row>
    <row r="92" spans="1:13" ht="60" customHeight="1" x14ac:dyDescent="0.35">
      <c r="A92" s="9" t="s">
        <v>447</v>
      </c>
      <c r="B92" s="1" t="s">
        <v>448</v>
      </c>
      <c r="C92" s="2" t="s">
        <v>25</v>
      </c>
      <c r="D92" s="3" t="s">
        <v>16</v>
      </c>
      <c r="E92" s="3" t="s">
        <v>17</v>
      </c>
      <c r="F92" s="3" t="s">
        <v>18</v>
      </c>
      <c r="G92" s="3" t="s">
        <v>19</v>
      </c>
      <c r="H92" s="4" t="s">
        <v>19</v>
      </c>
      <c r="I92" s="1" t="s">
        <v>449</v>
      </c>
      <c r="J92" s="1" t="s">
        <v>450</v>
      </c>
      <c r="K92" s="1" t="s">
        <v>451</v>
      </c>
      <c r="L92" s="3" t="str">
        <f t="shared" si="0"/>
        <v>Outstanding</v>
      </c>
      <c r="M92" s="11" t="s">
        <v>19</v>
      </c>
    </row>
    <row r="93" spans="1:13" ht="60" customHeight="1" x14ac:dyDescent="0.35">
      <c r="A93" s="10" t="s">
        <v>452</v>
      </c>
      <c r="B93" s="5" t="s">
        <v>453</v>
      </c>
      <c r="C93" s="6" t="s">
        <v>25</v>
      </c>
      <c r="D93" s="7" t="s">
        <v>16</v>
      </c>
      <c r="E93" s="7" t="s">
        <v>17</v>
      </c>
      <c r="F93" s="7" t="s">
        <v>18</v>
      </c>
      <c r="G93" s="7" t="s">
        <v>19</v>
      </c>
      <c r="H93" s="8" t="s">
        <v>19</v>
      </c>
      <c r="I93" s="5" t="s">
        <v>454</v>
      </c>
      <c r="J93" s="5" t="s">
        <v>455</v>
      </c>
      <c r="K93" s="5" t="s">
        <v>456</v>
      </c>
      <c r="L93" s="7" t="str">
        <f t="shared" si="0"/>
        <v>Outstanding</v>
      </c>
      <c r="M93" s="12" t="s">
        <v>19</v>
      </c>
    </row>
    <row r="97" spans="1:4" ht="32" customHeight="1" x14ac:dyDescent="0.35">
      <c r="A97" s="288" t="s">
        <v>457</v>
      </c>
      <c r="B97" s="288"/>
      <c r="C97" s="288"/>
      <c r="D97" s="288"/>
    </row>
  </sheetData>
  <mergeCells count="1">
    <mergeCell ref="A97:D97"/>
  </mergeCells>
  <conditionalFormatting sqref="C2:C93">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9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9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9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93" xr:uid="{00000000-0002-0000-0200-000000000000}">
      <formula1>"Must,Should,Could,Won't,Unassigned"</formula1>
    </dataValidation>
    <dataValidation type="list" showErrorMessage="1" errorTitle="Invalid Value" error="Please select a value from the list: Low, Medium, High, Unassessed." sqref="E2:E93" xr:uid="{00000000-0002-0000-0200-000001000000}">
      <formula1>"Low,Medium,High,Unassessed"</formula1>
    </dataValidation>
    <dataValidation type="list" showErrorMessage="1" errorTitle="Invalid Value" error="Please select a value from the list: Phase1, Phase2, Phase3, Phase4, Phase5, Pending." sqref="F2:F9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93" xr:uid="{00000000-0002-0000-0200-000003000000}">
      <formula1>"Implemented,Testing,Failed,Compensated,Risk Accepted,N/A"</formula1>
    </dataValidation>
  </dataValidations>
  <hyperlinks>
    <hyperlink ref="A9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606</v>
      </c>
      <c r="C2" s="305" t="s">
        <v>606</v>
      </c>
      <c r="D2" s="305" t="s">
        <v>606</v>
      </c>
      <c r="E2" s="305" t="s">
        <v>606</v>
      </c>
      <c r="F2" s="305" t="s">
        <v>606</v>
      </c>
      <c r="G2" s="305" t="s">
        <v>606</v>
      </c>
      <c r="H2" s="309" t="s">
        <v>607</v>
      </c>
      <c r="I2" s="309" t="s">
        <v>607</v>
      </c>
      <c r="J2" s="309" t="s">
        <v>607</v>
      </c>
      <c r="K2" s="309" t="s">
        <v>607</v>
      </c>
      <c r="L2" s="309" t="s">
        <v>607</v>
      </c>
      <c r="M2" s="308" t="s">
        <v>608</v>
      </c>
      <c r="N2" s="308" t="s">
        <v>608</v>
      </c>
      <c r="O2" s="310" t="s">
        <v>609</v>
      </c>
      <c r="P2" s="310" t="s">
        <v>609</v>
      </c>
      <c r="Q2" s="306" t="s">
        <v>11</v>
      </c>
      <c r="R2" s="306" t="s">
        <v>11</v>
      </c>
      <c r="S2" s="306" t="s">
        <v>11</v>
      </c>
      <c r="T2" s="307" t="s">
        <v>610</v>
      </c>
    </row>
    <row r="3" spans="2:20" ht="35" customHeight="1" x14ac:dyDescent="0.35">
      <c r="B3" s="70" t="s">
        <v>611</v>
      </c>
      <c r="C3" s="70" t="s">
        <v>612</v>
      </c>
      <c r="D3" s="70" t="s">
        <v>613</v>
      </c>
      <c r="E3" s="70" t="s">
        <v>614</v>
      </c>
      <c r="F3" s="70" t="s">
        <v>615</v>
      </c>
      <c r="G3" s="70" t="s">
        <v>9</v>
      </c>
      <c r="H3" s="71" t="s">
        <v>616</v>
      </c>
      <c r="I3" s="71" t="s">
        <v>617</v>
      </c>
      <c r="J3" s="71" t="s">
        <v>618</v>
      </c>
      <c r="K3" s="71" t="s">
        <v>619</v>
      </c>
      <c r="L3" s="71" t="s">
        <v>551</v>
      </c>
      <c r="M3" s="72" t="s">
        <v>620</v>
      </c>
      <c r="N3" s="72" t="s">
        <v>621</v>
      </c>
      <c r="O3" s="73" t="s">
        <v>622</v>
      </c>
      <c r="P3" s="73" t="s">
        <v>623</v>
      </c>
      <c r="Q3" s="74" t="s">
        <v>11</v>
      </c>
      <c r="R3" s="74" t="s">
        <v>624</v>
      </c>
      <c r="S3" s="74" t="s">
        <v>625</v>
      </c>
      <c r="T3" s="75" t="s">
        <v>626</v>
      </c>
    </row>
    <row r="4" spans="2:20" ht="60" customHeight="1" x14ac:dyDescent="0.35">
      <c r="B4" s="76" t="s">
        <v>627</v>
      </c>
      <c r="C4" s="76" t="s">
        <v>628</v>
      </c>
      <c r="D4" s="76" t="s">
        <v>629</v>
      </c>
      <c r="E4" s="76" t="s">
        <v>630</v>
      </c>
      <c r="F4" s="76" t="s">
        <v>631</v>
      </c>
      <c r="G4" s="76" t="s">
        <v>632</v>
      </c>
      <c r="H4" s="76" t="s">
        <v>633</v>
      </c>
      <c r="I4" s="76" t="s">
        <v>634</v>
      </c>
      <c r="J4" s="76" t="s">
        <v>635</v>
      </c>
      <c r="K4" s="76" t="s">
        <v>636</v>
      </c>
      <c r="L4" s="76" t="s">
        <v>637</v>
      </c>
      <c r="M4" s="76" t="s">
        <v>638</v>
      </c>
      <c r="N4" s="76" t="s">
        <v>639</v>
      </c>
      <c r="O4" s="76" t="s">
        <v>640</v>
      </c>
      <c r="P4" s="76" t="s">
        <v>641</v>
      </c>
      <c r="Q4" s="76" t="s">
        <v>642</v>
      </c>
      <c r="R4" s="76" t="s">
        <v>643</v>
      </c>
      <c r="S4" s="76" t="s">
        <v>644</v>
      </c>
      <c r="T4" s="76" t="s">
        <v>645</v>
      </c>
    </row>
    <row r="5" spans="2:20" ht="60" customHeight="1" x14ac:dyDescent="0.35">
      <c r="B5" s="38" t="s">
        <v>646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647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648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649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650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651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652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653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654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655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656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657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658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659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660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661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662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663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664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665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666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667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668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669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670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671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672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673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674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675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676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677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678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679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680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681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682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683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684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685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686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687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688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689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690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691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692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693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694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695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457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696</v>
      </c>
      <c r="B1" s="104" t="s">
        <v>0</v>
      </c>
      <c r="C1" s="104" t="s">
        <v>697</v>
      </c>
      <c r="D1" s="104" t="s">
        <v>9</v>
      </c>
      <c r="E1" s="104" t="s">
        <v>698</v>
      </c>
      <c r="F1" s="104" t="s">
        <v>699</v>
      </c>
      <c r="G1" s="104" t="s">
        <v>700</v>
      </c>
      <c r="H1" s="104" t="s">
        <v>701</v>
      </c>
      <c r="I1" s="104" t="s">
        <v>702</v>
      </c>
      <c r="J1" s="104" t="s">
        <v>703</v>
      </c>
      <c r="K1" s="104" t="s">
        <v>704</v>
      </c>
      <c r="L1" s="104" t="s">
        <v>705</v>
      </c>
      <c r="M1" s="104" t="s">
        <v>706</v>
      </c>
      <c r="N1" s="104" t="s">
        <v>707</v>
      </c>
      <c r="O1" s="104" t="s">
        <v>708</v>
      </c>
      <c r="P1" s="104" t="s">
        <v>709</v>
      </c>
      <c r="Q1" s="104" t="s">
        <v>710</v>
      </c>
      <c r="R1" s="104" t="s">
        <v>711</v>
      </c>
      <c r="S1" s="104" t="s">
        <v>712</v>
      </c>
      <c r="T1" s="104" t="s">
        <v>713</v>
      </c>
      <c r="U1" s="104" t="s">
        <v>714</v>
      </c>
      <c r="V1" s="104" t="s">
        <v>715</v>
      </c>
      <c r="W1" s="104" t="s">
        <v>716</v>
      </c>
      <c r="X1" s="104" t="s">
        <v>717</v>
      </c>
      <c r="Y1" s="104" t="s">
        <v>718</v>
      </c>
      <c r="Z1" s="104" t="s">
        <v>719</v>
      </c>
      <c r="AA1" s="104" t="s">
        <v>720</v>
      </c>
      <c r="AB1" s="104" t="s">
        <v>721</v>
      </c>
      <c r="AC1" s="104" t="s">
        <v>722</v>
      </c>
      <c r="AD1" s="104" t="s">
        <v>723</v>
      </c>
      <c r="AE1" s="104" t="s">
        <v>724</v>
      </c>
      <c r="AF1" s="104" t="s">
        <v>725</v>
      </c>
      <c r="AG1" s="104" t="s">
        <v>726</v>
      </c>
      <c r="AH1" s="104" t="s">
        <v>727</v>
      </c>
      <c r="AI1" s="104" t="s">
        <v>728</v>
      </c>
      <c r="AJ1" s="104" t="s">
        <v>729</v>
      </c>
      <c r="AK1" s="104" t="s">
        <v>730</v>
      </c>
      <c r="AL1" s="104" t="s">
        <v>731</v>
      </c>
      <c r="AM1" s="104" t="s">
        <v>732</v>
      </c>
      <c r="AN1" s="104" t="s">
        <v>733</v>
      </c>
      <c r="AO1" s="104" t="s">
        <v>734</v>
      </c>
      <c r="AP1" s="104" t="s">
        <v>735</v>
      </c>
      <c r="AQ1" s="104" t="s">
        <v>736</v>
      </c>
      <c r="AR1" s="104" t="s">
        <v>737</v>
      </c>
      <c r="AS1" s="104" t="s">
        <v>738</v>
      </c>
      <c r="AT1" s="104" t="s">
        <v>739</v>
      </c>
      <c r="AU1" s="104" t="s">
        <v>740</v>
      </c>
      <c r="AV1" s="104" t="s">
        <v>741</v>
      </c>
      <c r="AW1" s="105" t="s">
        <v>742</v>
      </c>
    </row>
    <row r="2" spans="1:49" ht="60" customHeight="1" outlineLevel="1" x14ac:dyDescent="0.35">
      <c r="A2" s="97" t="s">
        <v>743</v>
      </c>
      <c r="B2" s="80">
        <v>1</v>
      </c>
      <c r="C2" s="82" t="s">
        <v>19</v>
      </c>
      <c r="D2" s="84" t="s">
        <v>744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743</v>
      </c>
      <c r="B3" s="81" t="s">
        <v>745</v>
      </c>
      <c r="C3" s="83" t="s">
        <v>746</v>
      </c>
      <c r="D3" s="85" t="s">
        <v>747</v>
      </c>
      <c r="E3" s="85" t="s">
        <v>748</v>
      </c>
      <c r="F3" s="86" t="s">
        <v>749</v>
      </c>
      <c r="G3" s="86" t="s">
        <v>750</v>
      </c>
      <c r="H3" s="86">
        <v>1</v>
      </c>
      <c r="I3" s="88">
        <f>IF(COUNTIF(J3:AW3,"&lt;&gt;")=0,"",SUMPRODUCT(((Recommendations[ImplStatus]="Implemented")+(Recommendations[ImplStatus]="Compensated"))*ISNUMBER(MATCH(Recommendations[Id],J3:AW3,0)))/COUNTIF(J3:AW3,"&lt;&gt;"))</f>
        <v>0</v>
      </c>
      <c r="J3" s="90" t="s">
        <v>13</v>
      </c>
      <c r="K3" s="90" t="s">
        <v>241</v>
      </c>
      <c r="L3" s="90" t="s">
        <v>271</v>
      </c>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743</v>
      </c>
      <c r="B4" s="81" t="s">
        <v>751</v>
      </c>
      <c r="C4" s="83" t="s">
        <v>752</v>
      </c>
      <c r="D4" s="85" t="s">
        <v>753</v>
      </c>
      <c r="E4" s="85" t="s">
        <v>754</v>
      </c>
      <c r="F4" s="86" t="s">
        <v>749</v>
      </c>
      <c r="G4" s="86" t="s">
        <v>755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743</v>
      </c>
      <c r="B5" s="81" t="s">
        <v>756</v>
      </c>
      <c r="C5" s="83" t="s">
        <v>757</v>
      </c>
      <c r="D5" s="85" t="s">
        <v>758</v>
      </c>
      <c r="E5" s="85" t="s">
        <v>759</v>
      </c>
      <c r="F5" s="86" t="s">
        <v>749</v>
      </c>
      <c r="G5" s="86" t="s">
        <v>760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743</v>
      </c>
      <c r="B6" s="81" t="s">
        <v>761</v>
      </c>
      <c r="C6" s="83" t="s">
        <v>762</v>
      </c>
      <c r="D6" s="85" t="s">
        <v>763</v>
      </c>
      <c r="E6" s="85" t="s">
        <v>764</v>
      </c>
      <c r="F6" s="86" t="s">
        <v>749</v>
      </c>
      <c r="G6" s="86" t="s">
        <v>750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743</v>
      </c>
      <c r="B7" s="81" t="s">
        <v>765</v>
      </c>
      <c r="C7" s="83" t="s">
        <v>766</v>
      </c>
      <c r="D7" s="85" t="s">
        <v>767</v>
      </c>
      <c r="E7" s="85" t="s">
        <v>768</v>
      </c>
      <c r="F7" s="86" t="s">
        <v>749</v>
      </c>
      <c r="G7" s="86" t="s">
        <v>760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769</v>
      </c>
      <c r="B8" s="80">
        <v>2</v>
      </c>
      <c r="C8" s="82" t="s">
        <v>19</v>
      </c>
      <c r="D8" s="84" t="s">
        <v>770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769</v>
      </c>
      <c r="B9" s="81" t="s">
        <v>771</v>
      </c>
      <c r="C9" s="83" t="s">
        <v>772</v>
      </c>
      <c r="D9" s="85" t="s">
        <v>773</v>
      </c>
      <c r="E9" s="85" t="s">
        <v>774</v>
      </c>
      <c r="F9" s="86" t="s">
        <v>775</v>
      </c>
      <c r="G9" s="86" t="s">
        <v>750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769</v>
      </c>
      <c r="B10" s="81" t="s">
        <v>776</v>
      </c>
      <c r="C10" s="83" t="s">
        <v>777</v>
      </c>
      <c r="D10" s="85" t="s">
        <v>778</v>
      </c>
      <c r="E10" s="85" t="s">
        <v>779</v>
      </c>
      <c r="F10" s="86" t="s">
        <v>775</v>
      </c>
      <c r="G10" s="86" t="s">
        <v>750</v>
      </c>
      <c r="H10" s="86">
        <v>1</v>
      </c>
      <c r="I10" s="88">
        <f>IF(COUNTIF(J10:AW10,"&lt;&gt;")=0,"",SUMPRODUCT(((Recommendations[ImplStatus]="Implemented")+(Recommendations[ImplStatus]="Compensated"))*ISNUMBER(MATCH(Recommendations[Id],J10:AW10,0)))/COUNTIF(J10:AW10,"&lt;&gt;"))</f>
        <v>0</v>
      </c>
      <c r="J10" s="90" t="s">
        <v>174</v>
      </c>
      <c r="K10" s="90" t="s">
        <v>340</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769</v>
      </c>
      <c r="B11" s="81" t="s">
        <v>780</v>
      </c>
      <c r="C11" s="83" t="s">
        <v>781</v>
      </c>
      <c r="D11" s="85" t="s">
        <v>782</v>
      </c>
      <c r="E11" s="85" t="s">
        <v>783</v>
      </c>
      <c r="F11" s="86" t="s">
        <v>775</v>
      </c>
      <c r="G11" s="86" t="s">
        <v>755</v>
      </c>
      <c r="H11" s="86">
        <v>1</v>
      </c>
      <c r="I11" s="88">
        <f>IF(COUNTIF(J11:AW11,"&lt;&gt;")=0,"",SUMPRODUCT(((Recommendations[ImplStatus]="Implemented")+(Recommendations[ImplStatus]="Compensated"))*ISNUMBER(MATCH(Recommendations[Id],J11:AW11,0)))/COUNTIF(J11:AW11,"&lt;&gt;"))</f>
        <v>0</v>
      </c>
      <c r="J11" s="90" t="s">
        <v>442</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769</v>
      </c>
      <c r="B12" s="81" t="s">
        <v>784</v>
      </c>
      <c r="C12" s="83" t="s">
        <v>785</v>
      </c>
      <c r="D12" s="85" t="s">
        <v>786</v>
      </c>
      <c r="E12" s="85" t="s">
        <v>787</v>
      </c>
      <c r="F12" s="86" t="s">
        <v>775</v>
      </c>
      <c r="G12" s="86" t="s">
        <v>760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769</v>
      </c>
      <c r="B13" s="81" t="s">
        <v>788</v>
      </c>
      <c r="C13" s="83" t="s">
        <v>789</v>
      </c>
      <c r="D13" s="85" t="s">
        <v>790</v>
      </c>
      <c r="E13" s="85" t="s">
        <v>791</v>
      </c>
      <c r="F13" s="86" t="s">
        <v>775</v>
      </c>
      <c r="G13" s="86" t="s">
        <v>792</v>
      </c>
      <c r="H13" s="86">
        <v>2</v>
      </c>
      <c r="I13" s="88">
        <f>IF(COUNTIF(J13:AW13,"&lt;&gt;")=0,"",SUMPRODUCT(((Recommendations[ImplStatus]="Implemented")+(Recommendations[ImplStatus]="Compensated"))*ISNUMBER(MATCH(Recommendations[Id],J13:AW13,0)))/COUNTIF(J13:AW13,"&lt;&gt;"))</f>
        <v>0</v>
      </c>
      <c r="J13" s="90" t="s">
        <v>79</v>
      </c>
      <c r="K13" s="90" t="s">
        <v>89</v>
      </c>
      <c r="L13" s="90" t="s">
        <v>214</v>
      </c>
      <c r="M13" s="90" t="s">
        <v>321</v>
      </c>
      <c r="N13" s="90" t="s">
        <v>326</v>
      </c>
      <c r="O13" s="90" t="s">
        <v>393</v>
      </c>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769</v>
      </c>
      <c r="B14" s="81" t="s">
        <v>793</v>
      </c>
      <c r="C14" s="83" t="s">
        <v>794</v>
      </c>
      <c r="D14" s="85" t="s">
        <v>795</v>
      </c>
      <c r="E14" s="85" t="s">
        <v>796</v>
      </c>
      <c r="F14" s="86" t="s">
        <v>775</v>
      </c>
      <c r="G14" s="86" t="s">
        <v>792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769</v>
      </c>
      <c r="B15" s="81" t="s">
        <v>797</v>
      </c>
      <c r="C15" s="83" t="s">
        <v>798</v>
      </c>
      <c r="D15" s="85" t="s">
        <v>799</v>
      </c>
      <c r="E15" s="85" t="s">
        <v>800</v>
      </c>
      <c r="F15" s="86" t="s">
        <v>775</v>
      </c>
      <c r="G15" s="86" t="s">
        <v>792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801</v>
      </c>
      <c r="B16" s="80">
        <v>3</v>
      </c>
      <c r="C16" s="82" t="s">
        <v>19</v>
      </c>
      <c r="D16" s="84" t="s">
        <v>802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801</v>
      </c>
      <c r="B17" s="81" t="s">
        <v>803</v>
      </c>
      <c r="C17" s="83" t="s">
        <v>804</v>
      </c>
      <c r="D17" s="85" t="s">
        <v>805</v>
      </c>
      <c r="E17" s="85" t="s">
        <v>806</v>
      </c>
      <c r="F17" s="86" t="s">
        <v>807</v>
      </c>
      <c r="G17" s="86" t="s">
        <v>808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801</v>
      </c>
      <c r="B18" s="81" t="s">
        <v>809</v>
      </c>
      <c r="C18" s="83" t="s">
        <v>810</v>
      </c>
      <c r="D18" s="85" t="s">
        <v>811</v>
      </c>
      <c r="E18" s="85" t="s">
        <v>812</v>
      </c>
      <c r="F18" s="86" t="s">
        <v>807</v>
      </c>
      <c r="G18" s="86" t="s">
        <v>750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801</v>
      </c>
      <c r="B19" s="81" t="s">
        <v>813</v>
      </c>
      <c r="C19" s="83" t="s">
        <v>814</v>
      </c>
      <c r="D19" s="85" t="s">
        <v>815</v>
      </c>
      <c r="E19" s="85" t="s">
        <v>816</v>
      </c>
      <c r="F19" s="86" t="s">
        <v>807</v>
      </c>
      <c r="G19" s="86" t="s">
        <v>792</v>
      </c>
      <c r="H19" s="86">
        <v>1</v>
      </c>
      <c r="I19" s="88">
        <f>IF(COUNTIF(J19:AW19,"&lt;&gt;")=0,"",SUMPRODUCT(((Recommendations[ImplStatus]="Implemented")+(Recommendations[ImplStatus]="Compensated"))*ISNUMBER(MATCH(Recommendations[Id],J19:AW19,0)))/COUNTIF(J19:AW19,"&lt;&gt;"))</f>
        <v>0</v>
      </c>
      <c r="J19" s="90" t="s">
        <v>112</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801</v>
      </c>
      <c r="B20" s="81" t="s">
        <v>817</v>
      </c>
      <c r="C20" s="83" t="s">
        <v>818</v>
      </c>
      <c r="D20" s="85" t="s">
        <v>819</v>
      </c>
      <c r="E20" s="85" t="s">
        <v>820</v>
      </c>
      <c r="F20" s="86" t="s">
        <v>807</v>
      </c>
      <c r="G20" s="86" t="s">
        <v>792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801</v>
      </c>
      <c r="B21" s="81" t="s">
        <v>821</v>
      </c>
      <c r="C21" s="83" t="s">
        <v>822</v>
      </c>
      <c r="D21" s="85" t="s">
        <v>823</v>
      </c>
      <c r="E21" s="85" t="s">
        <v>824</v>
      </c>
      <c r="F21" s="86" t="s">
        <v>807</v>
      </c>
      <c r="G21" s="86" t="s">
        <v>792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801</v>
      </c>
      <c r="B22" s="81" t="s">
        <v>825</v>
      </c>
      <c r="C22" s="83" t="s">
        <v>826</v>
      </c>
      <c r="D22" s="85" t="s">
        <v>827</v>
      </c>
      <c r="E22" s="85" t="s">
        <v>828</v>
      </c>
      <c r="F22" s="86" t="s">
        <v>807</v>
      </c>
      <c r="G22" s="86" t="s">
        <v>792</v>
      </c>
      <c r="H22" s="86">
        <v>1</v>
      </c>
      <c r="I22" s="88">
        <f>IF(COUNTIF(J22:AW22,"&lt;&gt;")=0,"",SUMPRODUCT(((Recommendations[ImplStatus]="Implemented")+(Recommendations[ImplStatus]="Compensated"))*ISNUMBER(MATCH(Recommendations[Id],J22:AW22,0)))/COUNTIF(J22:AW22,"&lt;&gt;"))</f>
        <v>0</v>
      </c>
      <c r="J22" s="90" t="s">
        <v>134</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801</v>
      </c>
      <c r="B23" s="81" t="s">
        <v>829</v>
      </c>
      <c r="C23" s="83" t="s">
        <v>830</v>
      </c>
      <c r="D23" s="85" t="s">
        <v>831</v>
      </c>
      <c r="E23" s="85" t="s">
        <v>832</v>
      </c>
      <c r="F23" s="86" t="s">
        <v>807</v>
      </c>
      <c r="G23" s="86" t="s">
        <v>750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801</v>
      </c>
      <c r="B24" s="81" t="s">
        <v>833</v>
      </c>
      <c r="C24" s="83" t="s">
        <v>834</v>
      </c>
      <c r="D24" s="85" t="s">
        <v>835</v>
      </c>
      <c r="E24" s="85" t="s">
        <v>836</v>
      </c>
      <c r="F24" s="86" t="s">
        <v>807</v>
      </c>
      <c r="G24" s="86" t="s">
        <v>750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801</v>
      </c>
      <c r="B25" s="81" t="s">
        <v>837</v>
      </c>
      <c r="C25" s="83" t="s">
        <v>838</v>
      </c>
      <c r="D25" s="85" t="s">
        <v>839</v>
      </c>
      <c r="E25" s="85" t="s">
        <v>840</v>
      </c>
      <c r="F25" s="86" t="s">
        <v>807</v>
      </c>
      <c r="G25" s="86" t="s">
        <v>792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801</v>
      </c>
      <c r="B26" s="81" t="s">
        <v>841</v>
      </c>
      <c r="C26" s="83" t="s">
        <v>842</v>
      </c>
      <c r="D26" s="85" t="s">
        <v>843</v>
      </c>
      <c r="E26" s="85" t="s">
        <v>844</v>
      </c>
      <c r="F26" s="86" t="s">
        <v>807</v>
      </c>
      <c r="G26" s="86" t="s">
        <v>792</v>
      </c>
      <c r="H26" s="86">
        <v>2</v>
      </c>
      <c r="I26" s="88">
        <f>IF(COUNTIF(J26:AW26,"&lt;&gt;")=0,"",SUMPRODUCT(((Recommendations[ImplStatus]="Implemented")+(Recommendations[ImplStatus]="Compensated"))*ISNUMBER(MATCH(Recommendations[Id],J26:AW26,0)))/COUNTIF(J26:AW26,"&lt;&gt;"))</f>
        <v>0</v>
      </c>
      <c r="J26" s="90" t="s">
        <v>179</v>
      </c>
      <c r="K26" s="90" t="s">
        <v>416</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801</v>
      </c>
      <c r="B27" s="81" t="s">
        <v>845</v>
      </c>
      <c r="C27" s="83" t="s">
        <v>846</v>
      </c>
      <c r="D27" s="85" t="s">
        <v>847</v>
      </c>
      <c r="E27" s="85" t="s">
        <v>848</v>
      </c>
      <c r="F27" s="86" t="s">
        <v>807</v>
      </c>
      <c r="G27" s="86" t="s">
        <v>792</v>
      </c>
      <c r="H27" s="86">
        <v>2</v>
      </c>
      <c r="I27" s="88">
        <f>IF(COUNTIF(J27:AW27,"&lt;&gt;")=0,"",SUMPRODUCT(((Recommendations[ImplStatus]="Implemented")+(Recommendations[ImplStatus]="Compensated"))*ISNUMBER(MATCH(Recommendations[Id],J27:AW27,0)))/COUNTIF(J27:AW27,"&lt;&gt;"))</f>
        <v>0</v>
      </c>
      <c r="J27" s="90" t="s">
        <v>23</v>
      </c>
      <c r="K27" s="90" t="s">
        <v>29</v>
      </c>
      <c r="L27" s="90" t="s">
        <v>33</v>
      </c>
      <c r="M27" s="90" t="s">
        <v>37</v>
      </c>
      <c r="N27" s="90" t="s">
        <v>41</v>
      </c>
      <c r="O27" s="90" t="s">
        <v>45</v>
      </c>
      <c r="P27" s="90" t="s">
        <v>49</v>
      </c>
      <c r="Q27" s="90" t="s">
        <v>107</v>
      </c>
      <c r="R27" s="90" t="s">
        <v>149</v>
      </c>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801</v>
      </c>
      <c r="B28" s="81" t="s">
        <v>849</v>
      </c>
      <c r="C28" s="83" t="s">
        <v>850</v>
      </c>
      <c r="D28" s="85" t="s">
        <v>851</v>
      </c>
      <c r="E28" s="85" t="s">
        <v>852</v>
      </c>
      <c r="F28" s="86" t="s">
        <v>807</v>
      </c>
      <c r="G28" s="86" t="s">
        <v>792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801</v>
      </c>
      <c r="B29" s="81" t="s">
        <v>853</v>
      </c>
      <c r="C29" s="83" t="s">
        <v>854</v>
      </c>
      <c r="D29" s="85" t="s">
        <v>855</v>
      </c>
      <c r="E29" s="85" t="s">
        <v>856</v>
      </c>
      <c r="F29" s="86" t="s">
        <v>807</v>
      </c>
      <c r="G29" s="86" t="s">
        <v>792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801</v>
      </c>
      <c r="B30" s="81" t="s">
        <v>857</v>
      </c>
      <c r="C30" s="83" t="s">
        <v>858</v>
      </c>
      <c r="D30" s="85" t="s">
        <v>859</v>
      </c>
      <c r="E30" s="85" t="s">
        <v>860</v>
      </c>
      <c r="F30" s="86" t="s">
        <v>807</v>
      </c>
      <c r="G30" s="86" t="s">
        <v>760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861</v>
      </c>
      <c r="B31" s="80">
        <v>4</v>
      </c>
      <c r="C31" s="82" t="s">
        <v>19</v>
      </c>
      <c r="D31" s="84" t="s">
        <v>862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861</v>
      </c>
      <c r="B32" s="81" t="s">
        <v>863</v>
      </c>
      <c r="C32" s="83" t="s">
        <v>864</v>
      </c>
      <c r="D32" s="85" t="s">
        <v>865</v>
      </c>
      <c r="E32" s="85" t="s">
        <v>866</v>
      </c>
      <c r="F32" s="86" t="s">
        <v>867</v>
      </c>
      <c r="G32" s="86" t="s">
        <v>808</v>
      </c>
      <c r="H32" s="86">
        <v>1</v>
      </c>
      <c r="I32" s="88">
        <f>IF(COUNTIF(J32:AW32,"&lt;&gt;")=0,"",SUMPRODUCT(((Recommendations[ImplStatus]="Implemented")+(Recommendations[ImplStatus]="Compensated"))*ISNUMBER(MATCH(Recommendations[Id],J32:AW32,0)))/COUNTIF(J32:AW32,"&lt;&gt;"))</f>
        <v>0</v>
      </c>
      <c r="J32" s="90" t="s">
        <v>102</v>
      </c>
      <c r="K32" s="90" t="s">
        <v>286</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861</v>
      </c>
      <c r="B33" s="81" t="s">
        <v>868</v>
      </c>
      <c r="C33" s="83" t="s">
        <v>869</v>
      </c>
      <c r="D33" s="85" t="s">
        <v>870</v>
      </c>
      <c r="E33" s="85" t="s">
        <v>871</v>
      </c>
      <c r="F33" s="86" t="s">
        <v>867</v>
      </c>
      <c r="G33" s="86" t="s">
        <v>808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861</v>
      </c>
      <c r="B34" s="81" t="s">
        <v>872</v>
      </c>
      <c r="C34" s="83" t="s">
        <v>873</v>
      </c>
      <c r="D34" s="85" t="s">
        <v>874</v>
      </c>
      <c r="E34" s="85" t="s">
        <v>875</v>
      </c>
      <c r="F34" s="86" t="s">
        <v>749</v>
      </c>
      <c r="G34" s="86" t="s">
        <v>792</v>
      </c>
      <c r="H34" s="86">
        <v>1</v>
      </c>
      <c r="I34" s="88">
        <f>IF(COUNTIF(J34:AW34,"&lt;&gt;")=0,"",SUMPRODUCT(((Recommendations[ImplStatus]="Implemented")+(Recommendations[ImplStatus]="Compensated"))*ISNUMBER(MATCH(Recommendations[Id],J34:AW34,0)))/COUNTIF(J34:AW34,"&lt;&gt;"))</f>
        <v>0</v>
      </c>
      <c r="J34" s="90" t="s">
        <v>63</v>
      </c>
      <c r="K34" s="90" t="s">
        <v>68</v>
      </c>
      <c r="L34" s="90" t="s">
        <v>84</v>
      </c>
      <c r="M34" s="90" t="s">
        <v>93</v>
      </c>
      <c r="N34" s="90" t="s">
        <v>98</v>
      </c>
      <c r="O34" s="90" t="s">
        <v>164</v>
      </c>
      <c r="P34" s="90" t="s">
        <v>204</v>
      </c>
      <c r="Q34" s="90" t="s">
        <v>316</v>
      </c>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861</v>
      </c>
      <c r="B35" s="81" t="s">
        <v>876</v>
      </c>
      <c r="C35" s="83" t="s">
        <v>877</v>
      </c>
      <c r="D35" s="85" t="s">
        <v>878</v>
      </c>
      <c r="E35" s="85" t="s">
        <v>879</v>
      </c>
      <c r="F35" s="86" t="s">
        <v>749</v>
      </c>
      <c r="G35" s="86" t="s">
        <v>792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861</v>
      </c>
      <c r="B36" s="81" t="s">
        <v>880</v>
      </c>
      <c r="C36" s="83" t="s">
        <v>881</v>
      </c>
      <c r="D36" s="85" t="s">
        <v>882</v>
      </c>
      <c r="E36" s="85" t="s">
        <v>883</v>
      </c>
      <c r="F36" s="86" t="s">
        <v>749</v>
      </c>
      <c r="G36" s="86" t="s">
        <v>792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861</v>
      </c>
      <c r="B37" s="81" t="s">
        <v>884</v>
      </c>
      <c r="C37" s="83" t="s">
        <v>885</v>
      </c>
      <c r="D37" s="85" t="s">
        <v>886</v>
      </c>
      <c r="E37" s="85" t="s">
        <v>887</v>
      </c>
      <c r="F37" s="86" t="s">
        <v>749</v>
      </c>
      <c r="G37" s="86" t="s">
        <v>792</v>
      </c>
      <c r="H37" s="86">
        <v>1</v>
      </c>
      <c r="I37" s="88">
        <f>IF(COUNTIF(J37:AW37,"&lt;&gt;")=0,"",SUMPRODUCT(((Recommendations[ImplStatus]="Implemented")+(Recommendations[ImplStatus]="Compensated"))*ISNUMBER(MATCH(Recommendations[Id],J37:AW37,0)))/COUNTIF(J37:AW37,"&lt;&gt;"))</f>
        <v>0</v>
      </c>
      <c r="J37" s="90" t="s">
        <v>219</v>
      </c>
      <c r="K37" s="90" t="s">
        <v>276</v>
      </c>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861</v>
      </c>
      <c r="B38" s="81" t="s">
        <v>888</v>
      </c>
      <c r="C38" s="83" t="s">
        <v>889</v>
      </c>
      <c r="D38" s="85" t="s">
        <v>890</v>
      </c>
      <c r="E38" s="85" t="s">
        <v>891</v>
      </c>
      <c r="F38" s="86" t="s">
        <v>892</v>
      </c>
      <c r="G38" s="86" t="s">
        <v>792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861</v>
      </c>
      <c r="B39" s="81" t="s">
        <v>893</v>
      </c>
      <c r="C39" s="83" t="s">
        <v>894</v>
      </c>
      <c r="D39" s="85" t="s">
        <v>895</v>
      </c>
      <c r="E39" s="85" t="s">
        <v>896</v>
      </c>
      <c r="F39" s="86" t="s">
        <v>749</v>
      </c>
      <c r="G39" s="86" t="s">
        <v>792</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861</v>
      </c>
      <c r="B40" s="81" t="s">
        <v>897</v>
      </c>
      <c r="C40" s="83" t="s">
        <v>898</v>
      </c>
      <c r="D40" s="85" t="s">
        <v>899</v>
      </c>
      <c r="E40" s="85" t="s">
        <v>900</v>
      </c>
      <c r="F40" s="86" t="s">
        <v>749</v>
      </c>
      <c r="G40" s="86" t="s">
        <v>792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861</v>
      </c>
      <c r="B41" s="81" t="s">
        <v>901</v>
      </c>
      <c r="C41" s="83" t="s">
        <v>902</v>
      </c>
      <c r="D41" s="85" t="s">
        <v>903</v>
      </c>
      <c r="E41" s="85" t="s">
        <v>904</v>
      </c>
      <c r="F41" s="86" t="s">
        <v>749</v>
      </c>
      <c r="G41" s="86" t="s">
        <v>792</v>
      </c>
      <c r="H41" s="86">
        <v>2</v>
      </c>
      <c r="I41" s="88">
        <f>IF(COUNTIF(J41:AW41,"&lt;&gt;")=0,"",SUMPRODUCT(((Recommendations[ImplStatus]="Implemented")+(Recommendations[ImplStatus]="Compensated"))*ISNUMBER(MATCH(Recommendations[Id],J41:AW41,0)))/COUNTIF(J41:AW41,"&lt;&gt;"))</f>
        <v>0</v>
      </c>
      <c r="J41" s="90" t="s">
        <v>63</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861</v>
      </c>
      <c r="B42" s="81" t="s">
        <v>905</v>
      </c>
      <c r="C42" s="83" t="s">
        <v>906</v>
      </c>
      <c r="D42" s="85" t="s">
        <v>907</v>
      </c>
      <c r="E42" s="85" t="s">
        <v>908</v>
      </c>
      <c r="F42" s="86" t="s">
        <v>807</v>
      </c>
      <c r="G42" s="86" t="s">
        <v>792</v>
      </c>
      <c r="H42" s="86">
        <v>2</v>
      </c>
      <c r="I42" s="88">
        <f>IF(COUNTIF(J42:AW42,"&lt;&gt;")=0,"",SUMPRODUCT(((Recommendations[ImplStatus]="Implemented")+(Recommendations[ImplStatus]="Compensated"))*ISNUMBER(MATCH(Recommendations[Id],J42:AW42,0)))/COUNTIF(J42:AW42,"&lt;&gt;"))</f>
        <v>0</v>
      </c>
      <c r="J42" s="90" t="s">
        <v>122</v>
      </c>
      <c r="K42" s="90" t="s">
        <v>127</v>
      </c>
      <c r="L42" s="90" t="s">
        <v>330</v>
      </c>
      <c r="M42" s="90" t="s">
        <v>375</v>
      </c>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861</v>
      </c>
      <c r="B43" s="81" t="s">
        <v>909</v>
      </c>
      <c r="C43" s="83" t="s">
        <v>910</v>
      </c>
      <c r="D43" s="85" t="s">
        <v>911</v>
      </c>
      <c r="E43" s="85" t="s">
        <v>912</v>
      </c>
      <c r="F43" s="86" t="s">
        <v>807</v>
      </c>
      <c r="G43" s="86" t="s">
        <v>792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913</v>
      </c>
      <c r="B44" s="80">
        <v>5</v>
      </c>
      <c r="C44" s="82" t="s">
        <v>19</v>
      </c>
      <c r="D44" s="84" t="s">
        <v>914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913</v>
      </c>
      <c r="B45" s="81" t="s">
        <v>915</v>
      </c>
      <c r="C45" s="83" t="s">
        <v>916</v>
      </c>
      <c r="D45" s="85" t="s">
        <v>917</v>
      </c>
      <c r="E45" s="85" t="s">
        <v>918</v>
      </c>
      <c r="F45" s="86" t="s">
        <v>892</v>
      </c>
      <c r="G45" s="86" t="s">
        <v>750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913</v>
      </c>
      <c r="B46" s="81" t="s">
        <v>919</v>
      </c>
      <c r="C46" s="83" t="s">
        <v>920</v>
      </c>
      <c r="D46" s="85" t="s">
        <v>921</v>
      </c>
      <c r="E46" s="85" t="s">
        <v>922</v>
      </c>
      <c r="F46" s="86" t="s">
        <v>892</v>
      </c>
      <c r="G46" s="86" t="s">
        <v>792</v>
      </c>
      <c r="H46" s="86">
        <v>1</v>
      </c>
      <c r="I46" s="88">
        <f>IF(COUNTIF(J46:AW46,"&lt;&gt;")=0,"",SUMPRODUCT(((Recommendations[ImplStatus]="Implemented")+(Recommendations[ImplStatus]="Compensated"))*ISNUMBER(MATCH(Recommendations[Id],J46:AW46,0)))/COUNTIF(J46:AW46,"&lt;&gt;"))</f>
        <v>0</v>
      </c>
      <c r="J46" s="90" t="s">
        <v>53</v>
      </c>
      <c r="K46" s="90" t="s">
        <v>58</v>
      </c>
      <c r="L46" s="90" t="s">
        <v>73</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913</v>
      </c>
      <c r="B47" s="81" t="s">
        <v>923</v>
      </c>
      <c r="C47" s="83" t="s">
        <v>924</v>
      </c>
      <c r="D47" s="85" t="s">
        <v>925</v>
      </c>
      <c r="E47" s="85" t="s">
        <v>926</v>
      </c>
      <c r="F47" s="86" t="s">
        <v>892</v>
      </c>
      <c r="G47" s="86" t="s">
        <v>792</v>
      </c>
      <c r="H47" s="86">
        <v>1</v>
      </c>
      <c r="I47" s="88">
        <f>IF(COUNTIF(J47:AW47,"&lt;&gt;")=0,"",SUMPRODUCT(((Recommendations[ImplStatus]="Implemented")+(Recommendations[ImplStatus]="Compensated"))*ISNUMBER(MATCH(Recommendations[Id],J47:AW47,0)))/COUNTIF(J47:AW47,"&lt;&gt;"))</f>
        <v>0</v>
      </c>
      <c r="J47" s="90" t="s">
        <v>144</v>
      </c>
      <c r="K47" s="90" t="s">
        <v>246</v>
      </c>
      <c r="L47" s="90" t="s">
        <v>256</v>
      </c>
      <c r="M47" s="90" t="s">
        <v>261</v>
      </c>
      <c r="N47" s="90" t="s">
        <v>412</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913</v>
      </c>
      <c r="B48" s="81" t="s">
        <v>927</v>
      </c>
      <c r="C48" s="83" t="s">
        <v>928</v>
      </c>
      <c r="D48" s="85" t="s">
        <v>929</v>
      </c>
      <c r="E48" s="85" t="s">
        <v>930</v>
      </c>
      <c r="F48" s="86" t="s">
        <v>892</v>
      </c>
      <c r="G48" s="86" t="s">
        <v>792</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913</v>
      </c>
      <c r="B49" s="81" t="s">
        <v>931</v>
      </c>
      <c r="C49" s="83" t="s">
        <v>932</v>
      </c>
      <c r="D49" s="85" t="s">
        <v>933</v>
      </c>
      <c r="E49" s="85" t="s">
        <v>934</v>
      </c>
      <c r="F49" s="86" t="s">
        <v>892</v>
      </c>
      <c r="G49" s="86" t="s">
        <v>750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913</v>
      </c>
      <c r="B50" s="81" t="s">
        <v>935</v>
      </c>
      <c r="C50" s="83" t="s">
        <v>936</v>
      </c>
      <c r="D50" s="85" t="s">
        <v>937</v>
      </c>
      <c r="E50" s="85" t="s">
        <v>938</v>
      </c>
      <c r="F50" s="86" t="s">
        <v>892</v>
      </c>
      <c r="G50" s="86" t="s">
        <v>808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939</v>
      </c>
      <c r="B51" s="80">
        <v>6</v>
      </c>
      <c r="C51" s="82" t="s">
        <v>19</v>
      </c>
      <c r="D51" s="84" t="s">
        <v>940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939</v>
      </c>
      <c r="B52" s="81" t="s">
        <v>941</v>
      </c>
      <c r="C52" s="83" t="s">
        <v>942</v>
      </c>
      <c r="D52" s="85" t="s">
        <v>943</v>
      </c>
      <c r="E52" s="85" t="s">
        <v>944</v>
      </c>
      <c r="F52" s="86" t="s">
        <v>867</v>
      </c>
      <c r="G52" s="86" t="s">
        <v>808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939</v>
      </c>
      <c r="B53" s="81" t="s">
        <v>945</v>
      </c>
      <c r="C53" s="83" t="s">
        <v>946</v>
      </c>
      <c r="D53" s="85" t="s">
        <v>947</v>
      </c>
      <c r="E53" s="85" t="s">
        <v>948</v>
      </c>
      <c r="F53" s="86" t="s">
        <v>867</v>
      </c>
      <c r="G53" s="86" t="s">
        <v>808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939</v>
      </c>
      <c r="B54" s="81" t="s">
        <v>949</v>
      </c>
      <c r="C54" s="83" t="s">
        <v>950</v>
      </c>
      <c r="D54" s="85" t="s">
        <v>951</v>
      </c>
      <c r="E54" s="85" t="s">
        <v>952</v>
      </c>
      <c r="F54" s="86" t="s">
        <v>892</v>
      </c>
      <c r="G54" s="86" t="s">
        <v>792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939</v>
      </c>
      <c r="B55" s="81" t="s">
        <v>953</v>
      </c>
      <c r="C55" s="83" t="s">
        <v>954</v>
      </c>
      <c r="D55" s="85" t="s">
        <v>955</v>
      </c>
      <c r="E55" s="85" t="s">
        <v>956</v>
      </c>
      <c r="F55" s="86" t="s">
        <v>892</v>
      </c>
      <c r="G55" s="86" t="s">
        <v>792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939</v>
      </c>
      <c r="B56" s="81" t="s">
        <v>957</v>
      </c>
      <c r="C56" s="83" t="s">
        <v>958</v>
      </c>
      <c r="D56" s="85" t="s">
        <v>959</v>
      </c>
      <c r="E56" s="85" t="s">
        <v>960</v>
      </c>
      <c r="F56" s="86" t="s">
        <v>892</v>
      </c>
      <c r="G56" s="86" t="s">
        <v>792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939</v>
      </c>
      <c r="B57" s="81" t="s">
        <v>961</v>
      </c>
      <c r="C57" s="83" t="s">
        <v>962</v>
      </c>
      <c r="D57" s="85" t="s">
        <v>963</v>
      </c>
      <c r="E57" s="85" t="s">
        <v>964</v>
      </c>
      <c r="F57" s="86" t="s">
        <v>775</v>
      </c>
      <c r="G57" s="86" t="s">
        <v>750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939</v>
      </c>
      <c r="B58" s="81" t="s">
        <v>965</v>
      </c>
      <c r="C58" s="83" t="s">
        <v>966</v>
      </c>
      <c r="D58" s="85" t="s">
        <v>967</v>
      </c>
      <c r="E58" s="85" t="s">
        <v>968</v>
      </c>
      <c r="F58" s="86" t="s">
        <v>892</v>
      </c>
      <c r="G58" s="86" t="s">
        <v>792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939</v>
      </c>
      <c r="B59" s="81" t="s">
        <v>969</v>
      </c>
      <c r="C59" s="83" t="s">
        <v>970</v>
      </c>
      <c r="D59" s="85" t="s">
        <v>971</v>
      </c>
      <c r="E59" s="85" t="s">
        <v>972</v>
      </c>
      <c r="F59" s="86" t="s">
        <v>892</v>
      </c>
      <c r="G59" s="86" t="s">
        <v>808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973</v>
      </c>
      <c r="B60" s="80">
        <v>7</v>
      </c>
      <c r="C60" s="82" t="s">
        <v>19</v>
      </c>
      <c r="D60" s="84" t="s">
        <v>974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973</v>
      </c>
      <c r="B61" s="81" t="s">
        <v>975</v>
      </c>
      <c r="C61" s="83" t="s">
        <v>976</v>
      </c>
      <c r="D61" s="85" t="s">
        <v>977</v>
      </c>
      <c r="E61" s="85" t="s">
        <v>978</v>
      </c>
      <c r="F61" s="86" t="s">
        <v>867</v>
      </c>
      <c r="G61" s="86" t="s">
        <v>808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973</v>
      </c>
      <c r="B62" s="81" t="s">
        <v>979</v>
      </c>
      <c r="C62" s="83" t="s">
        <v>980</v>
      </c>
      <c r="D62" s="85" t="s">
        <v>981</v>
      </c>
      <c r="E62" s="85" t="s">
        <v>982</v>
      </c>
      <c r="F62" s="86" t="s">
        <v>867</v>
      </c>
      <c r="G62" s="86" t="s">
        <v>808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973</v>
      </c>
      <c r="B63" s="81" t="s">
        <v>983</v>
      </c>
      <c r="C63" s="83" t="s">
        <v>984</v>
      </c>
      <c r="D63" s="85" t="s">
        <v>985</v>
      </c>
      <c r="E63" s="85" t="s">
        <v>986</v>
      </c>
      <c r="F63" s="86" t="s">
        <v>775</v>
      </c>
      <c r="G63" s="86" t="s">
        <v>792</v>
      </c>
      <c r="H63" s="86">
        <v>1</v>
      </c>
      <c r="I63" s="88">
        <f>IF(COUNTIF(J63:AW63,"&lt;&gt;")=0,"",SUMPRODUCT(((Recommendations[ImplStatus]="Implemented")+(Recommendations[ImplStatus]="Compensated"))*ISNUMBER(MATCH(Recommendations[Id],J63:AW63,0)))/COUNTIF(J63:AW63,"&lt;&gt;"))</f>
        <v>0</v>
      </c>
      <c r="J63" s="90" t="s">
        <v>174</v>
      </c>
      <c r="K63" s="90" t="s">
        <v>340</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973</v>
      </c>
      <c r="B64" s="81" t="s">
        <v>987</v>
      </c>
      <c r="C64" s="83" t="s">
        <v>988</v>
      </c>
      <c r="D64" s="85" t="s">
        <v>989</v>
      </c>
      <c r="E64" s="85" t="s">
        <v>990</v>
      </c>
      <c r="F64" s="86" t="s">
        <v>775</v>
      </c>
      <c r="G64" s="86" t="s">
        <v>792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973</v>
      </c>
      <c r="B65" s="81" t="s">
        <v>991</v>
      </c>
      <c r="C65" s="83" t="s">
        <v>992</v>
      </c>
      <c r="D65" s="85" t="s">
        <v>993</v>
      </c>
      <c r="E65" s="85" t="s">
        <v>994</v>
      </c>
      <c r="F65" s="86" t="s">
        <v>775</v>
      </c>
      <c r="G65" s="86" t="s">
        <v>750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973</v>
      </c>
      <c r="B66" s="81" t="s">
        <v>995</v>
      </c>
      <c r="C66" s="83" t="s">
        <v>996</v>
      </c>
      <c r="D66" s="85" t="s">
        <v>997</v>
      </c>
      <c r="E66" s="85" t="s">
        <v>998</v>
      </c>
      <c r="F66" s="86" t="s">
        <v>775</v>
      </c>
      <c r="G66" s="86" t="s">
        <v>750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973</v>
      </c>
      <c r="B67" s="81" t="s">
        <v>999</v>
      </c>
      <c r="C67" s="83" t="s">
        <v>1000</v>
      </c>
      <c r="D67" s="85" t="s">
        <v>1001</v>
      </c>
      <c r="E67" s="85" t="s">
        <v>1002</v>
      </c>
      <c r="F67" s="86" t="s">
        <v>775</v>
      </c>
      <c r="G67" s="86" t="s">
        <v>755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1003</v>
      </c>
      <c r="B68" s="80">
        <v>8</v>
      </c>
      <c r="C68" s="82" t="s">
        <v>19</v>
      </c>
      <c r="D68" s="84" t="s">
        <v>1004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1003</v>
      </c>
      <c r="B69" s="81" t="s">
        <v>1005</v>
      </c>
      <c r="C69" s="83" t="s">
        <v>1006</v>
      </c>
      <c r="D69" s="85" t="s">
        <v>1007</v>
      </c>
      <c r="E69" s="85" t="s">
        <v>1008</v>
      </c>
      <c r="F69" s="86" t="s">
        <v>867</v>
      </c>
      <c r="G69" s="86" t="s">
        <v>808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1003</v>
      </c>
      <c r="B70" s="81" t="s">
        <v>1009</v>
      </c>
      <c r="C70" s="83" t="s">
        <v>1010</v>
      </c>
      <c r="D70" s="85" t="s">
        <v>1011</v>
      </c>
      <c r="E70" s="85" t="s">
        <v>1012</v>
      </c>
      <c r="F70" s="86" t="s">
        <v>807</v>
      </c>
      <c r="G70" s="86" t="s">
        <v>760</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1003</v>
      </c>
      <c r="B71" s="81" t="s">
        <v>1013</v>
      </c>
      <c r="C71" s="83" t="s">
        <v>1014</v>
      </c>
      <c r="D71" s="85" t="s">
        <v>1015</v>
      </c>
      <c r="E71" s="85" t="s">
        <v>1016</v>
      </c>
      <c r="F71" s="86" t="s">
        <v>807</v>
      </c>
      <c r="G71" s="86" t="s">
        <v>792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1003</v>
      </c>
      <c r="B72" s="81" t="s">
        <v>1017</v>
      </c>
      <c r="C72" s="83" t="s">
        <v>1018</v>
      </c>
      <c r="D72" s="85" t="s">
        <v>1019</v>
      </c>
      <c r="E72" s="85" t="s">
        <v>1020</v>
      </c>
      <c r="F72" s="86" t="s">
        <v>1021</v>
      </c>
      <c r="G72" s="86" t="s">
        <v>792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1003</v>
      </c>
      <c r="B73" s="81" t="s">
        <v>1022</v>
      </c>
      <c r="C73" s="83" t="s">
        <v>1023</v>
      </c>
      <c r="D73" s="85" t="s">
        <v>1024</v>
      </c>
      <c r="E73" s="85" t="s">
        <v>1025</v>
      </c>
      <c r="F73" s="86" t="s">
        <v>807</v>
      </c>
      <c r="G73" s="86" t="s">
        <v>760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1003</v>
      </c>
      <c r="B74" s="81" t="s">
        <v>1026</v>
      </c>
      <c r="C74" s="83" t="s">
        <v>1027</v>
      </c>
      <c r="D74" s="85" t="s">
        <v>1028</v>
      </c>
      <c r="E74" s="85" t="s">
        <v>1029</v>
      </c>
      <c r="F74" s="86" t="s">
        <v>807</v>
      </c>
      <c r="G74" s="86" t="s">
        <v>760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1003</v>
      </c>
      <c r="B75" s="81" t="s">
        <v>1030</v>
      </c>
      <c r="C75" s="83" t="s">
        <v>1031</v>
      </c>
      <c r="D75" s="85" t="s">
        <v>1032</v>
      </c>
      <c r="E75" s="85" t="s">
        <v>1033</v>
      </c>
      <c r="F75" s="86" t="s">
        <v>807</v>
      </c>
      <c r="G75" s="86" t="s">
        <v>760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1003</v>
      </c>
      <c r="B76" s="81" t="s">
        <v>1034</v>
      </c>
      <c r="C76" s="83" t="s">
        <v>1035</v>
      </c>
      <c r="D76" s="85" t="s">
        <v>1036</v>
      </c>
      <c r="E76" s="85" t="s">
        <v>1037</v>
      </c>
      <c r="F76" s="86" t="s">
        <v>807</v>
      </c>
      <c r="G76" s="86" t="s">
        <v>760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1003</v>
      </c>
      <c r="B77" s="81" t="s">
        <v>1038</v>
      </c>
      <c r="C77" s="83" t="s">
        <v>1039</v>
      </c>
      <c r="D77" s="85" t="s">
        <v>1040</v>
      </c>
      <c r="E77" s="85" t="s">
        <v>1041</v>
      </c>
      <c r="F77" s="86" t="s">
        <v>807</v>
      </c>
      <c r="G77" s="86" t="s">
        <v>760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1003</v>
      </c>
      <c r="B78" s="81" t="s">
        <v>1042</v>
      </c>
      <c r="C78" s="83" t="s">
        <v>1043</v>
      </c>
      <c r="D78" s="85" t="s">
        <v>1044</v>
      </c>
      <c r="E78" s="85" t="s">
        <v>1045</v>
      </c>
      <c r="F78" s="86" t="s">
        <v>807</v>
      </c>
      <c r="G78" s="86" t="s">
        <v>792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1003</v>
      </c>
      <c r="B79" s="81" t="s">
        <v>1046</v>
      </c>
      <c r="C79" s="83" t="s">
        <v>1047</v>
      </c>
      <c r="D79" s="85" t="s">
        <v>1048</v>
      </c>
      <c r="E79" s="85" t="s">
        <v>1049</v>
      </c>
      <c r="F79" s="86" t="s">
        <v>807</v>
      </c>
      <c r="G79" s="86" t="s">
        <v>760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1003</v>
      </c>
      <c r="B80" s="81" t="s">
        <v>1050</v>
      </c>
      <c r="C80" s="83" t="s">
        <v>1051</v>
      </c>
      <c r="D80" s="85" t="s">
        <v>1052</v>
      </c>
      <c r="E80" s="85" t="s">
        <v>1053</v>
      </c>
      <c r="F80" s="86" t="s">
        <v>807</v>
      </c>
      <c r="G80" s="86" t="s">
        <v>760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1054</v>
      </c>
      <c r="B81" s="80">
        <v>9</v>
      </c>
      <c r="C81" s="82" t="s">
        <v>19</v>
      </c>
      <c r="D81" s="84" t="s">
        <v>1055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1054</v>
      </c>
      <c r="B82" s="81" t="s">
        <v>1056</v>
      </c>
      <c r="C82" s="83" t="s">
        <v>1057</v>
      </c>
      <c r="D82" s="85" t="s">
        <v>1058</v>
      </c>
      <c r="E82" s="85" t="s">
        <v>1059</v>
      </c>
      <c r="F82" s="86" t="s">
        <v>775</v>
      </c>
      <c r="G82" s="86" t="s">
        <v>792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1054</v>
      </c>
      <c r="B83" s="81" t="s">
        <v>1060</v>
      </c>
      <c r="C83" s="83" t="s">
        <v>1061</v>
      </c>
      <c r="D83" s="85" t="s">
        <v>1062</v>
      </c>
      <c r="E83" s="85" t="s">
        <v>1063</v>
      </c>
      <c r="F83" s="86" t="s">
        <v>749</v>
      </c>
      <c r="G83" s="86" t="s">
        <v>792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1054</v>
      </c>
      <c r="B84" s="81" t="s">
        <v>1064</v>
      </c>
      <c r="C84" s="83" t="s">
        <v>1065</v>
      </c>
      <c r="D84" s="85" t="s">
        <v>1066</v>
      </c>
      <c r="E84" s="85" t="s">
        <v>1067</v>
      </c>
      <c r="F84" s="86" t="s">
        <v>1021</v>
      </c>
      <c r="G84" s="86" t="s">
        <v>792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1054</v>
      </c>
      <c r="B85" s="81" t="s">
        <v>1068</v>
      </c>
      <c r="C85" s="83" t="s">
        <v>1069</v>
      </c>
      <c r="D85" s="85" t="s">
        <v>1070</v>
      </c>
      <c r="E85" s="85" t="s">
        <v>1071</v>
      </c>
      <c r="F85" s="86" t="s">
        <v>775</v>
      </c>
      <c r="G85" s="86" t="s">
        <v>792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1054</v>
      </c>
      <c r="B86" s="81" t="s">
        <v>1072</v>
      </c>
      <c r="C86" s="83" t="s">
        <v>1073</v>
      </c>
      <c r="D86" s="85" t="s">
        <v>1074</v>
      </c>
      <c r="E86" s="85" t="s">
        <v>1075</v>
      </c>
      <c r="F86" s="86" t="s">
        <v>1021</v>
      </c>
      <c r="G86" s="86" t="s">
        <v>792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1054</v>
      </c>
      <c r="B87" s="81" t="s">
        <v>1076</v>
      </c>
      <c r="C87" s="83" t="s">
        <v>1077</v>
      </c>
      <c r="D87" s="85" t="s">
        <v>1078</v>
      </c>
      <c r="E87" s="85" t="s">
        <v>1079</v>
      </c>
      <c r="F87" s="86" t="s">
        <v>1021</v>
      </c>
      <c r="G87" s="86" t="s">
        <v>792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1054</v>
      </c>
      <c r="B88" s="81" t="s">
        <v>1080</v>
      </c>
      <c r="C88" s="83" t="s">
        <v>1081</v>
      </c>
      <c r="D88" s="85" t="s">
        <v>1082</v>
      </c>
      <c r="E88" s="85" t="s">
        <v>1083</v>
      </c>
      <c r="F88" s="86" t="s">
        <v>1021</v>
      </c>
      <c r="G88" s="86" t="s">
        <v>792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1084</v>
      </c>
      <c r="B89" s="80">
        <v>10</v>
      </c>
      <c r="C89" s="82" t="s">
        <v>19</v>
      </c>
      <c r="D89" s="84" t="s">
        <v>1085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1084</v>
      </c>
      <c r="B90" s="81" t="s">
        <v>1086</v>
      </c>
      <c r="C90" s="83" t="s">
        <v>1087</v>
      </c>
      <c r="D90" s="85" t="s">
        <v>1088</v>
      </c>
      <c r="E90" s="85" t="s">
        <v>1089</v>
      </c>
      <c r="F90" s="86" t="s">
        <v>749</v>
      </c>
      <c r="G90" s="86" t="s">
        <v>760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1084</v>
      </c>
      <c r="B91" s="81" t="s">
        <v>1090</v>
      </c>
      <c r="C91" s="83" t="s">
        <v>1091</v>
      </c>
      <c r="D91" s="85" t="s">
        <v>1092</v>
      </c>
      <c r="E91" s="85" t="s">
        <v>1093</v>
      </c>
      <c r="F91" s="86" t="s">
        <v>749</v>
      </c>
      <c r="G91" s="86" t="s">
        <v>792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1084</v>
      </c>
      <c r="B92" s="81" t="s">
        <v>1094</v>
      </c>
      <c r="C92" s="83" t="s">
        <v>1095</v>
      </c>
      <c r="D92" s="85" t="s">
        <v>1096</v>
      </c>
      <c r="E92" s="85" t="s">
        <v>1097</v>
      </c>
      <c r="F92" s="86" t="s">
        <v>749</v>
      </c>
      <c r="G92" s="86" t="s">
        <v>792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1084</v>
      </c>
      <c r="B93" s="81" t="s">
        <v>1098</v>
      </c>
      <c r="C93" s="83" t="s">
        <v>1099</v>
      </c>
      <c r="D93" s="85" t="s">
        <v>1100</v>
      </c>
      <c r="E93" s="85" t="s">
        <v>1101</v>
      </c>
      <c r="F93" s="86" t="s">
        <v>749</v>
      </c>
      <c r="G93" s="86" t="s">
        <v>760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1084</v>
      </c>
      <c r="B94" s="81" t="s">
        <v>1102</v>
      </c>
      <c r="C94" s="83" t="s">
        <v>1103</v>
      </c>
      <c r="D94" s="85" t="s">
        <v>1104</v>
      </c>
      <c r="E94" s="85" t="s">
        <v>1105</v>
      </c>
      <c r="F94" s="86" t="s">
        <v>749</v>
      </c>
      <c r="G94" s="86" t="s">
        <v>792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1084</v>
      </c>
      <c r="B95" s="81" t="s">
        <v>1106</v>
      </c>
      <c r="C95" s="83" t="s">
        <v>1107</v>
      </c>
      <c r="D95" s="85" t="s">
        <v>1108</v>
      </c>
      <c r="E95" s="85" t="s">
        <v>1109</v>
      </c>
      <c r="F95" s="86" t="s">
        <v>749</v>
      </c>
      <c r="G95" s="86" t="s">
        <v>792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1084</v>
      </c>
      <c r="B96" s="81" t="s">
        <v>1110</v>
      </c>
      <c r="C96" s="83" t="s">
        <v>1111</v>
      </c>
      <c r="D96" s="85" t="s">
        <v>1112</v>
      </c>
      <c r="E96" s="85" t="s">
        <v>1113</v>
      </c>
      <c r="F96" s="86" t="s">
        <v>749</v>
      </c>
      <c r="G96" s="86" t="s">
        <v>760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1114</v>
      </c>
      <c r="B97" s="80">
        <v>11</v>
      </c>
      <c r="C97" s="82" t="s">
        <v>19</v>
      </c>
      <c r="D97" s="84" t="s">
        <v>1115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1114</v>
      </c>
      <c r="B98" s="81" t="s">
        <v>1116</v>
      </c>
      <c r="C98" s="83" t="s">
        <v>1117</v>
      </c>
      <c r="D98" s="85" t="s">
        <v>1118</v>
      </c>
      <c r="E98" s="85" t="s">
        <v>1119</v>
      </c>
      <c r="F98" s="86" t="s">
        <v>867</v>
      </c>
      <c r="G98" s="86" t="s">
        <v>808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1114</v>
      </c>
      <c r="B99" s="81" t="s">
        <v>1120</v>
      </c>
      <c r="C99" s="83" t="s">
        <v>1121</v>
      </c>
      <c r="D99" s="85" t="s">
        <v>1122</v>
      </c>
      <c r="E99" s="85" t="s">
        <v>1123</v>
      </c>
      <c r="F99" s="86" t="s">
        <v>807</v>
      </c>
      <c r="G99" s="86" t="s">
        <v>1124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1114</v>
      </c>
      <c r="B100" s="81" t="s">
        <v>1125</v>
      </c>
      <c r="C100" s="83" t="s">
        <v>1126</v>
      </c>
      <c r="D100" s="85" t="s">
        <v>1127</v>
      </c>
      <c r="E100" s="85" t="s">
        <v>1128</v>
      </c>
      <c r="F100" s="86" t="s">
        <v>807</v>
      </c>
      <c r="G100" s="86" t="s">
        <v>792</v>
      </c>
      <c r="H100" s="86">
        <v>1</v>
      </c>
      <c r="I100" s="88">
        <f>IF(COUNTIF(J100:AW100,"&lt;&gt;")=0,"",SUMPRODUCT(((Recommendations[ImplStatus]="Implemented")+(Recommendations[ImplStatus]="Compensated"))*ISNUMBER(MATCH(Recommendations[Id],J100:AW100,0)))/COUNTIF(J100:AW100,"&lt;&gt;"))</f>
        <v>0</v>
      </c>
      <c r="J100" s="90" t="s">
        <v>149</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1114</v>
      </c>
      <c r="B101" s="81" t="s">
        <v>1129</v>
      </c>
      <c r="C101" s="83" t="s">
        <v>1130</v>
      </c>
      <c r="D101" s="85" t="s">
        <v>1131</v>
      </c>
      <c r="E101" s="85" t="s">
        <v>1132</v>
      </c>
      <c r="F101" s="86" t="s">
        <v>807</v>
      </c>
      <c r="G101" s="86" t="s">
        <v>1124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1114</v>
      </c>
      <c r="B102" s="81" t="s">
        <v>1133</v>
      </c>
      <c r="C102" s="83" t="s">
        <v>1134</v>
      </c>
      <c r="D102" s="85" t="s">
        <v>1135</v>
      </c>
      <c r="E102" s="85" t="s">
        <v>1136</v>
      </c>
      <c r="F102" s="86" t="s">
        <v>807</v>
      </c>
      <c r="G102" s="86" t="s">
        <v>1124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1137</v>
      </c>
      <c r="B103" s="80">
        <v>12</v>
      </c>
      <c r="C103" s="82" t="s">
        <v>19</v>
      </c>
      <c r="D103" s="84" t="s">
        <v>1138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1137</v>
      </c>
      <c r="B104" s="81" t="s">
        <v>1139</v>
      </c>
      <c r="C104" s="83" t="s">
        <v>1140</v>
      </c>
      <c r="D104" s="85" t="s">
        <v>1141</v>
      </c>
      <c r="E104" s="85" t="s">
        <v>1142</v>
      </c>
      <c r="F104" s="86" t="s">
        <v>1021</v>
      </c>
      <c r="G104" s="86" t="s">
        <v>792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1137</v>
      </c>
      <c r="B105" s="81" t="s">
        <v>1143</v>
      </c>
      <c r="C105" s="83" t="s">
        <v>1144</v>
      </c>
      <c r="D105" s="85" t="s">
        <v>1145</v>
      </c>
      <c r="E105" s="85" t="s">
        <v>1146</v>
      </c>
      <c r="F105" s="86" t="s">
        <v>1021</v>
      </c>
      <c r="G105" s="86" t="s">
        <v>792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1137</v>
      </c>
      <c r="B106" s="81" t="s">
        <v>1147</v>
      </c>
      <c r="C106" s="83" t="s">
        <v>1148</v>
      </c>
      <c r="D106" s="85" t="s">
        <v>1149</v>
      </c>
      <c r="E106" s="85" t="s">
        <v>1150</v>
      </c>
      <c r="F106" s="86" t="s">
        <v>1021</v>
      </c>
      <c r="G106" s="86" t="s">
        <v>792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1137</v>
      </c>
      <c r="B107" s="81" t="s">
        <v>1151</v>
      </c>
      <c r="C107" s="83" t="s">
        <v>1152</v>
      </c>
      <c r="D107" s="85" t="s">
        <v>1153</v>
      </c>
      <c r="E107" s="85" t="s">
        <v>1154</v>
      </c>
      <c r="F107" s="86" t="s">
        <v>867</v>
      </c>
      <c r="G107" s="86" t="s">
        <v>808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1137</v>
      </c>
      <c r="B108" s="81" t="s">
        <v>1155</v>
      </c>
      <c r="C108" s="83" t="s">
        <v>1156</v>
      </c>
      <c r="D108" s="85" t="s">
        <v>1157</v>
      </c>
      <c r="E108" s="85" t="s">
        <v>1158</v>
      </c>
      <c r="F108" s="86" t="s">
        <v>1021</v>
      </c>
      <c r="G108" s="86" t="s">
        <v>792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1137</v>
      </c>
      <c r="B109" s="81" t="s">
        <v>1159</v>
      </c>
      <c r="C109" s="83" t="s">
        <v>1160</v>
      </c>
      <c r="D109" s="85" t="s">
        <v>1161</v>
      </c>
      <c r="E109" s="85" t="s">
        <v>1162</v>
      </c>
      <c r="F109" s="86" t="s">
        <v>1021</v>
      </c>
      <c r="G109" s="86" t="s">
        <v>792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1137</v>
      </c>
      <c r="B110" s="81" t="s">
        <v>1163</v>
      </c>
      <c r="C110" s="83" t="s">
        <v>1164</v>
      </c>
      <c r="D110" s="85" t="s">
        <v>1165</v>
      </c>
      <c r="E110" s="85" t="s">
        <v>1166</v>
      </c>
      <c r="F110" s="86" t="s">
        <v>749</v>
      </c>
      <c r="G110" s="86" t="s">
        <v>792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1137</v>
      </c>
      <c r="B111" s="81" t="s">
        <v>1167</v>
      </c>
      <c r="C111" s="83" t="s">
        <v>1168</v>
      </c>
      <c r="D111" s="85" t="s">
        <v>1169</v>
      </c>
      <c r="E111" s="85" t="s">
        <v>1170</v>
      </c>
      <c r="F111" s="86" t="s">
        <v>749</v>
      </c>
      <c r="G111" s="86" t="s">
        <v>792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1171</v>
      </c>
      <c r="B112" s="80">
        <v>13</v>
      </c>
      <c r="C112" s="82" t="s">
        <v>19</v>
      </c>
      <c r="D112" s="84" t="s">
        <v>1172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1171</v>
      </c>
      <c r="B113" s="81" t="s">
        <v>1173</v>
      </c>
      <c r="C113" s="83" t="s">
        <v>1174</v>
      </c>
      <c r="D113" s="85" t="s">
        <v>1175</v>
      </c>
      <c r="E113" s="85" t="s">
        <v>1176</v>
      </c>
      <c r="F113" s="86" t="s">
        <v>1021</v>
      </c>
      <c r="G113" s="86" t="s">
        <v>760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1171</v>
      </c>
      <c r="B114" s="81" t="s">
        <v>1177</v>
      </c>
      <c r="C114" s="83" t="s">
        <v>1178</v>
      </c>
      <c r="D114" s="85" t="s">
        <v>1179</v>
      </c>
      <c r="E114" s="85" t="s">
        <v>1180</v>
      </c>
      <c r="F114" s="86" t="s">
        <v>749</v>
      </c>
      <c r="G114" s="86" t="s">
        <v>760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1171</v>
      </c>
      <c r="B115" s="81" t="s">
        <v>1181</v>
      </c>
      <c r="C115" s="83" t="s">
        <v>1182</v>
      </c>
      <c r="D115" s="85" t="s">
        <v>1183</v>
      </c>
      <c r="E115" s="85" t="s">
        <v>1184</v>
      </c>
      <c r="F115" s="86" t="s">
        <v>1021</v>
      </c>
      <c r="G115" s="86" t="s">
        <v>760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1171</v>
      </c>
      <c r="B116" s="81" t="s">
        <v>1185</v>
      </c>
      <c r="C116" s="83" t="s">
        <v>1186</v>
      </c>
      <c r="D116" s="85" t="s">
        <v>1187</v>
      </c>
      <c r="E116" s="85" t="s">
        <v>1188</v>
      </c>
      <c r="F116" s="86" t="s">
        <v>1021</v>
      </c>
      <c r="G116" s="86" t="s">
        <v>792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1171</v>
      </c>
      <c r="B117" s="81" t="s">
        <v>1189</v>
      </c>
      <c r="C117" s="83" t="s">
        <v>1190</v>
      </c>
      <c r="D117" s="85" t="s">
        <v>1191</v>
      </c>
      <c r="E117" s="85" t="s">
        <v>1192</v>
      </c>
      <c r="F117" s="86" t="s">
        <v>749</v>
      </c>
      <c r="G117" s="86" t="s">
        <v>792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1171</v>
      </c>
      <c r="B118" s="81" t="s">
        <v>1193</v>
      </c>
      <c r="C118" s="83" t="s">
        <v>1194</v>
      </c>
      <c r="D118" s="85" t="s">
        <v>1195</v>
      </c>
      <c r="E118" s="85" t="s">
        <v>1196</v>
      </c>
      <c r="F118" s="86" t="s">
        <v>1021</v>
      </c>
      <c r="G118" s="86" t="s">
        <v>760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1171</v>
      </c>
      <c r="B119" s="81" t="s">
        <v>1197</v>
      </c>
      <c r="C119" s="83" t="s">
        <v>1198</v>
      </c>
      <c r="D119" s="85" t="s">
        <v>1199</v>
      </c>
      <c r="E119" s="85" t="s">
        <v>1200</v>
      </c>
      <c r="F119" s="86" t="s">
        <v>749</v>
      </c>
      <c r="G119" s="86" t="s">
        <v>792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1171</v>
      </c>
      <c r="B120" s="81" t="s">
        <v>1201</v>
      </c>
      <c r="C120" s="83" t="s">
        <v>1202</v>
      </c>
      <c r="D120" s="85" t="s">
        <v>1203</v>
      </c>
      <c r="E120" s="85" t="s">
        <v>1204</v>
      </c>
      <c r="F120" s="86" t="s">
        <v>1021</v>
      </c>
      <c r="G120" s="86" t="s">
        <v>792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1171</v>
      </c>
      <c r="B121" s="81" t="s">
        <v>1205</v>
      </c>
      <c r="C121" s="83" t="s">
        <v>1206</v>
      </c>
      <c r="D121" s="85" t="s">
        <v>1207</v>
      </c>
      <c r="E121" s="85" t="s">
        <v>1208</v>
      </c>
      <c r="F121" s="86" t="s">
        <v>1021</v>
      </c>
      <c r="G121" s="86" t="s">
        <v>792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1171</v>
      </c>
      <c r="B122" s="81" t="s">
        <v>1209</v>
      </c>
      <c r="C122" s="83" t="s">
        <v>1210</v>
      </c>
      <c r="D122" s="85" t="s">
        <v>1211</v>
      </c>
      <c r="E122" s="85" t="s">
        <v>1212</v>
      </c>
      <c r="F122" s="86" t="s">
        <v>1021</v>
      </c>
      <c r="G122" s="86" t="s">
        <v>792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1171</v>
      </c>
      <c r="B123" s="81" t="s">
        <v>1213</v>
      </c>
      <c r="C123" s="83" t="s">
        <v>1214</v>
      </c>
      <c r="D123" s="85" t="s">
        <v>1215</v>
      </c>
      <c r="E123" s="85" t="s">
        <v>1216</v>
      </c>
      <c r="F123" s="86" t="s">
        <v>1021</v>
      </c>
      <c r="G123" s="86" t="s">
        <v>760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1217</v>
      </c>
      <c r="B124" s="80">
        <v>14</v>
      </c>
      <c r="C124" s="82" t="s">
        <v>19</v>
      </c>
      <c r="D124" s="84" t="s">
        <v>1218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1217</v>
      </c>
      <c r="B125" s="81" t="s">
        <v>1219</v>
      </c>
      <c r="C125" s="83" t="s">
        <v>1220</v>
      </c>
      <c r="D125" s="85" t="s">
        <v>1221</v>
      </c>
      <c r="E125" s="85" t="s">
        <v>1222</v>
      </c>
      <c r="F125" s="86" t="s">
        <v>867</v>
      </c>
      <c r="G125" s="86" t="s">
        <v>808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1217</v>
      </c>
      <c r="B126" s="81" t="s">
        <v>1223</v>
      </c>
      <c r="C126" s="83" t="s">
        <v>1224</v>
      </c>
      <c r="D126" s="85" t="s">
        <v>1225</v>
      </c>
      <c r="E126" s="85" t="s">
        <v>1226</v>
      </c>
      <c r="F126" s="86" t="s">
        <v>892</v>
      </c>
      <c r="G126" s="86" t="s">
        <v>792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1217</v>
      </c>
      <c r="B127" s="81" t="s">
        <v>1227</v>
      </c>
      <c r="C127" s="83" t="s">
        <v>1228</v>
      </c>
      <c r="D127" s="85" t="s">
        <v>1229</v>
      </c>
      <c r="E127" s="85" t="s">
        <v>1230</v>
      </c>
      <c r="F127" s="86" t="s">
        <v>892</v>
      </c>
      <c r="G127" s="86" t="s">
        <v>792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1217</v>
      </c>
      <c r="B128" s="81" t="s">
        <v>1231</v>
      </c>
      <c r="C128" s="83" t="s">
        <v>1232</v>
      </c>
      <c r="D128" s="85" t="s">
        <v>1233</v>
      </c>
      <c r="E128" s="85" t="s">
        <v>1234</v>
      </c>
      <c r="F128" s="86" t="s">
        <v>892</v>
      </c>
      <c r="G128" s="86" t="s">
        <v>792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1217</v>
      </c>
      <c r="B129" s="81" t="s">
        <v>1235</v>
      </c>
      <c r="C129" s="83" t="s">
        <v>1236</v>
      </c>
      <c r="D129" s="85" t="s">
        <v>1237</v>
      </c>
      <c r="E129" s="85" t="s">
        <v>1238</v>
      </c>
      <c r="F129" s="86" t="s">
        <v>892</v>
      </c>
      <c r="G129" s="86" t="s">
        <v>792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1217</v>
      </c>
      <c r="B130" s="81" t="s">
        <v>1239</v>
      </c>
      <c r="C130" s="83" t="s">
        <v>1240</v>
      </c>
      <c r="D130" s="85" t="s">
        <v>1241</v>
      </c>
      <c r="E130" s="85" t="s">
        <v>1242</v>
      </c>
      <c r="F130" s="86" t="s">
        <v>892</v>
      </c>
      <c r="G130" s="86" t="s">
        <v>792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1217</v>
      </c>
      <c r="B131" s="81" t="s">
        <v>1243</v>
      </c>
      <c r="C131" s="83" t="s">
        <v>1244</v>
      </c>
      <c r="D131" s="85" t="s">
        <v>1245</v>
      </c>
      <c r="E131" s="85" t="s">
        <v>1246</v>
      </c>
      <c r="F131" s="86" t="s">
        <v>892</v>
      </c>
      <c r="G131" s="86" t="s">
        <v>792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1217</v>
      </c>
      <c r="B132" s="81" t="s">
        <v>1247</v>
      </c>
      <c r="C132" s="83" t="s">
        <v>1248</v>
      </c>
      <c r="D132" s="85" t="s">
        <v>1249</v>
      </c>
      <c r="E132" s="85" t="s">
        <v>1250</v>
      </c>
      <c r="F132" s="86" t="s">
        <v>892</v>
      </c>
      <c r="G132" s="86" t="s">
        <v>792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1217</v>
      </c>
      <c r="B133" s="81" t="s">
        <v>1251</v>
      </c>
      <c r="C133" s="83" t="s">
        <v>1252</v>
      </c>
      <c r="D133" s="85" t="s">
        <v>1253</v>
      </c>
      <c r="E133" s="85" t="s">
        <v>1254</v>
      </c>
      <c r="F133" s="86" t="s">
        <v>892</v>
      </c>
      <c r="G133" s="86" t="s">
        <v>792</v>
      </c>
      <c r="H133" s="86">
        <v>2</v>
      </c>
      <c r="I133" s="88">
        <f>IF(COUNTIF(J133:AW133,"&lt;&gt;")=0,"",SUMPRODUCT(((Recommendations[ImplStatus]="Implemented")+(Recommendations[ImplStatus]="Compensated"))*ISNUMBER(MATCH(Recommendations[Id],J133:AW133,0)))/COUNTIF(J133:AW133,"&lt;&gt;"))</f>
        <v>0</v>
      </c>
      <c r="J133" s="90" t="s">
        <v>209</v>
      </c>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1255</v>
      </c>
      <c r="B134" s="80">
        <v>15</v>
      </c>
      <c r="C134" s="82" t="s">
        <v>19</v>
      </c>
      <c r="D134" s="84" t="s">
        <v>1256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1255</v>
      </c>
      <c r="B135" s="81" t="s">
        <v>1257</v>
      </c>
      <c r="C135" s="83" t="s">
        <v>1258</v>
      </c>
      <c r="D135" s="85" t="s">
        <v>1259</v>
      </c>
      <c r="E135" s="85" t="s">
        <v>1260</v>
      </c>
      <c r="F135" s="86" t="s">
        <v>892</v>
      </c>
      <c r="G135" s="86" t="s">
        <v>750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1255</v>
      </c>
      <c r="B136" s="81" t="s">
        <v>1261</v>
      </c>
      <c r="C136" s="83" t="s">
        <v>1262</v>
      </c>
      <c r="D136" s="85" t="s">
        <v>1263</v>
      </c>
      <c r="E136" s="85" t="s">
        <v>1264</v>
      </c>
      <c r="F136" s="86" t="s">
        <v>867</v>
      </c>
      <c r="G136" s="86" t="s">
        <v>808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1255</v>
      </c>
      <c r="B137" s="81" t="s">
        <v>1265</v>
      </c>
      <c r="C137" s="83" t="s">
        <v>1266</v>
      </c>
      <c r="D137" s="85" t="s">
        <v>1267</v>
      </c>
      <c r="E137" s="85" t="s">
        <v>1268</v>
      </c>
      <c r="F137" s="86" t="s">
        <v>892</v>
      </c>
      <c r="G137" s="86" t="s">
        <v>808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1255</v>
      </c>
      <c r="B138" s="81" t="s">
        <v>1269</v>
      </c>
      <c r="C138" s="83" t="s">
        <v>1270</v>
      </c>
      <c r="D138" s="85" t="s">
        <v>1271</v>
      </c>
      <c r="E138" s="85" t="s">
        <v>1272</v>
      </c>
      <c r="F138" s="86" t="s">
        <v>867</v>
      </c>
      <c r="G138" s="86" t="s">
        <v>808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1255</v>
      </c>
      <c r="B139" s="81" t="s">
        <v>1273</v>
      </c>
      <c r="C139" s="83" t="s">
        <v>1274</v>
      </c>
      <c r="D139" s="85" t="s">
        <v>1275</v>
      </c>
      <c r="E139" s="85" t="s">
        <v>1276</v>
      </c>
      <c r="F139" s="86" t="s">
        <v>892</v>
      </c>
      <c r="G139" s="86" t="s">
        <v>808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1255</v>
      </c>
      <c r="B140" s="81" t="s">
        <v>1277</v>
      </c>
      <c r="C140" s="83" t="s">
        <v>1278</v>
      </c>
      <c r="D140" s="85" t="s">
        <v>1279</v>
      </c>
      <c r="E140" s="85" t="s">
        <v>1280</v>
      </c>
      <c r="F140" s="86" t="s">
        <v>807</v>
      </c>
      <c r="G140" s="86" t="s">
        <v>808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1255</v>
      </c>
      <c r="B141" s="81" t="s">
        <v>1281</v>
      </c>
      <c r="C141" s="83" t="s">
        <v>1282</v>
      </c>
      <c r="D141" s="85" t="s">
        <v>1283</v>
      </c>
      <c r="E141" s="85" t="s">
        <v>1284</v>
      </c>
      <c r="F141" s="86" t="s">
        <v>807</v>
      </c>
      <c r="G141" s="86" t="s">
        <v>792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1285</v>
      </c>
      <c r="B142" s="80">
        <v>16</v>
      </c>
      <c r="C142" s="82" t="s">
        <v>19</v>
      </c>
      <c r="D142" s="84" t="s">
        <v>1286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1285</v>
      </c>
      <c r="B143" s="81" t="s">
        <v>1287</v>
      </c>
      <c r="C143" s="83" t="s">
        <v>1288</v>
      </c>
      <c r="D143" s="85" t="s">
        <v>1289</v>
      </c>
      <c r="E143" s="85" t="s">
        <v>1290</v>
      </c>
      <c r="F143" s="86" t="s">
        <v>867</v>
      </c>
      <c r="G143" s="86" t="s">
        <v>808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1285</v>
      </c>
      <c r="B144" s="81" t="s">
        <v>1291</v>
      </c>
      <c r="C144" s="83" t="s">
        <v>1292</v>
      </c>
      <c r="D144" s="85" t="s">
        <v>1293</v>
      </c>
      <c r="E144" s="85" t="s">
        <v>1294</v>
      </c>
      <c r="F144" s="86" t="s">
        <v>867</v>
      </c>
      <c r="G144" s="86" t="s">
        <v>808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1285</v>
      </c>
      <c r="B145" s="81" t="s">
        <v>1295</v>
      </c>
      <c r="C145" s="83" t="s">
        <v>1296</v>
      </c>
      <c r="D145" s="85" t="s">
        <v>1297</v>
      </c>
      <c r="E145" s="85" t="s">
        <v>1298</v>
      </c>
      <c r="F145" s="86" t="s">
        <v>775</v>
      </c>
      <c r="G145" s="86" t="s">
        <v>760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1285</v>
      </c>
      <c r="B146" s="81" t="s">
        <v>1299</v>
      </c>
      <c r="C146" s="83" t="s">
        <v>1300</v>
      </c>
      <c r="D146" s="85" t="s">
        <v>1301</v>
      </c>
      <c r="E146" s="85" t="s">
        <v>1302</v>
      </c>
      <c r="F146" s="86" t="s">
        <v>775</v>
      </c>
      <c r="G146" s="86" t="s">
        <v>750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1285</v>
      </c>
      <c r="B147" s="81" t="s">
        <v>1303</v>
      </c>
      <c r="C147" s="83" t="s">
        <v>1304</v>
      </c>
      <c r="D147" s="85" t="s">
        <v>1305</v>
      </c>
      <c r="E147" s="85" t="s">
        <v>1306</v>
      </c>
      <c r="F147" s="86" t="s">
        <v>775</v>
      </c>
      <c r="G147" s="86" t="s">
        <v>792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1285</v>
      </c>
      <c r="B148" s="81" t="s">
        <v>1307</v>
      </c>
      <c r="C148" s="83" t="s">
        <v>1308</v>
      </c>
      <c r="D148" s="85" t="s">
        <v>1309</v>
      </c>
      <c r="E148" s="85" t="s">
        <v>1310</v>
      </c>
      <c r="F148" s="86" t="s">
        <v>867</v>
      </c>
      <c r="G148" s="86" t="s">
        <v>808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1285</v>
      </c>
      <c r="B149" s="81" t="s">
        <v>1311</v>
      </c>
      <c r="C149" s="83" t="s">
        <v>1312</v>
      </c>
      <c r="D149" s="85" t="s">
        <v>1313</v>
      </c>
      <c r="E149" s="85" t="s">
        <v>1314</v>
      </c>
      <c r="F149" s="86" t="s">
        <v>775</v>
      </c>
      <c r="G149" s="86" t="s">
        <v>792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1285</v>
      </c>
      <c r="B150" s="81" t="s">
        <v>1315</v>
      </c>
      <c r="C150" s="83" t="s">
        <v>1316</v>
      </c>
      <c r="D150" s="85" t="s">
        <v>1317</v>
      </c>
      <c r="E150" s="85" t="s">
        <v>1318</v>
      </c>
      <c r="F150" s="86" t="s">
        <v>1021</v>
      </c>
      <c r="G150" s="86" t="s">
        <v>792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1285</v>
      </c>
      <c r="B151" s="81" t="s">
        <v>1319</v>
      </c>
      <c r="C151" s="83" t="s">
        <v>1320</v>
      </c>
      <c r="D151" s="85" t="s">
        <v>1321</v>
      </c>
      <c r="E151" s="85" t="s">
        <v>1322</v>
      </c>
      <c r="F151" s="86" t="s">
        <v>892</v>
      </c>
      <c r="G151" s="86" t="s">
        <v>792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1285</v>
      </c>
      <c r="B152" s="81" t="s">
        <v>1323</v>
      </c>
      <c r="C152" s="83" t="s">
        <v>1324</v>
      </c>
      <c r="D152" s="85" t="s">
        <v>1325</v>
      </c>
      <c r="E152" s="85" t="s">
        <v>1326</v>
      </c>
      <c r="F152" s="86" t="s">
        <v>775</v>
      </c>
      <c r="G152" s="86" t="s">
        <v>792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1285</v>
      </c>
      <c r="B153" s="81" t="s">
        <v>1327</v>
      </c>
      <c r="C153" s="83" t="s">
        <v>1328</v>
      </c>
      <c r="D153" s="85" t="s">
        <v>1329</v>
      </c>
      <c r="E153" s="85" t="s">
        <v>1330</v>
      </c>
      <c r="F153" s="86" t="s">
        <v>775</v>
      </c>
      <c r="G153" s="86" t="s">
        <v>792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1285</v>
      </c>
      <c r="B154" s="81" t="s">
        <v>1331</v>
      </c>
      <c r="C154" s="83" t="s">
        <v>1332</v>
      </c>
      <c r="D154" s="85" t="s">
        <v>1333</v>
      </c>
      <c r="E154" s="85" t="s">
        <v>1334</v>
      </c>
      <c r="F154" s="86" t="s">
        <v>775</v>
      </c>
      <c r="G154" s="86" t="s">
        <v>792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1285</v>
      </c>
      <c r="B155" s="81" t="s">
        <v>1335</v>
      </c>
      <c r="C155" s="83" t="s">
        <v>1336</v>
      </c>
      <c r="D155" s="85" t="s">
        <v>1337</v>
      </c>
      <c r="E155" s="85" t="s">
        <v>1338</v>
      </c>
      <c r="F155" s="86" t="s">
        <v>775</v>
      </c>
      <c r="G155" s="86" t="s">
        <v>760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1285</v>
      </c>
      <c r="B156" s="81" t="s">
        <v>1339</v>
      </c>
      <c r="C156" s="83" t="s">
        <v>1340</v>
      </c>
      <c r="D156" s="85" t="s">
        <v>1341</v>
      </c>
      <c r="E156" s="85" t="s">
        <v>1342</v>
      </c>
      <c r="F156" s="86" t="s">
        <v>775</v>
      </c>
      <c r="G156" s="86" t="s">
        <v>792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1343</v>
      </c>
      <c r="B157" s="80">
        <v>17</v>
      </c>
      <c r="C157" s="82" t="s">
        <v>19</v>
      </c>
      <c r="D157" s="84" t="s">
        <v>1344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1343</v>
      </c>
      <c r="B158" s="81" t="s">
        <v>1345</v>
      </c>
      <c r="C158" s="83" t="s">
        <v>1346</v>
      </c>
      <c r="D158" s="85" t="s">
        <v>1347</v>
      </c>
      <c r="E158" s="85" t="s">
        <v>1348</v>
      </c>
      <c r="F158" s="86" t="s">
        <v>892</v>
      </c>
      <c r="G158" s="86" t="s">
        <v>755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1343</v>
      </c>
      <c r="B159" s="81" t="s">
        <v>1349</v>
      </c>
      <c r="C159" s="83" t="s">
        <v>1350</v>
      </c>
      <c r="D159" s="85" t="s">
        <v>1351</v>
      </c>
      <c r="E159" s="85" t="s">
        <v>1352</v>
      </c>
      <c r="F159" s="86" t="s">
        <v>867</v>
      </c>
      <c r="G159" s="86" t="s">
        <v>808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1343</v>
      </c>
      <c r="B160" s="81" t="s">
        <v>1353</v>
      </c>
      <c r="C160" s="83" t="s">
        <v>1354</v>
      </c>
      <c r="D160" s="85" t="s">
        <v>1355</v>
      </c>
      <c r="E160" s="85" t="s">
        <v>1356</v>
      </c>
      <c r="F160" s="86" t="s">
        <v>867</v>
      </c>
      <c r="G160" s="86" t="s">
        <v>808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1343</v>
      </c>
      <c r="B161" s="81" t="s">
        <v>1357</v>
      </c>
      <c r="C161" s="83" t="s">
        <v>1358</v>
      </c>
      <c r="D161" s="85" t="s">
        <v>1359</v>
      </c>
      <c r="E161" s="85" t="s">
        <v>1360</v>
      </c>
      <c r="F161" s="86" t="s">
        <v>867</v>
      </c>
      <c r="G161" s="86" t="s">
        <v>808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1343</v>
      </c>
      <c r="B162" s="81" t="s">
        <v>1361</v>
      </c>
      <c r="C162" s="83" t="s">
        <v>1362</v>
      </c>
      <c r="D162" s="85" t="s">
        <v>1363</v>
      </c>
      <c r="E162" s="85" t="s">
        <v>1364</v>
      </c>
      <c r="F162" s="86" t="s">
        <v>892</v>
      </c>
      <c r="G162" s="86" t="s">
        <v>755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1343</v>
      </c>
      <c r="B163" s="81" t="s">
        <v>1365</v>
      </c>
      <c r="C163" s="83" t="s">
        <v>1366</v>
      </c>
      <c r="D163" s="85" t="s">
        <v>1367</v>
      </c>
      <c r="E163" s="85" t="s">
        <v>1368</v>
      </c>
      <c r="F163" s="86" t="s">
        <v>892</v>
      </c>
      <c r="G163" s="86" t="s">
        <v>755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1343</v>
      </c>
      <c r="B164" s="81" t="s">
        <v>1369</v>
      </c>
      <c r="C164" s="83" t="s">
        <v>1370</v>
      </c>
      <c r="D164" s="85" t="s">
        <v>1371</v>
      </c>
      <c r="E164" s="85" t="s">
        <v>1372</v>
      </c>
      <c r="F164" s="86" t="s">
        <v>892</v>
      </c>
      <c r="G164" s="86" t="s">
        <v>1124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1343</v>
      </c>
      <c r="B165" s="81" t="s">
        <v>1373</v>
      </c>
      <c r="C165" s="83" t="s">
        <v>1374</v>
      </c>
      <c r="D165" s="85" t="s">
        <v>1375</v>
      </c>
      <c r="E165" s="85" t="s">
        <v>1376</v>
      </c>
      <c r="F165" s="86" t="s">
        <v>892</v>
      </c>
      <c r="G165" s="86" t="s">
        <v>1124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1343</v>
      </c>
      <c r="B166" s="81" t="s">
        <v>1377</v>
      </c>
      <c r="C166" s="83" t="s">
        <v>1378</v>
      </c>
      <c r="D166" s="85" t="s">
        <v>1379</v>
      </c>
      <c r="E166" s="85" t="s">
        <v>1380</v>
      </c>
      <c r="F166" s="86" t="s">
        <v>867</v>
      </c>
      <c r="G166" s="86" t="s">
        <v>1124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1381</v>
      </c>
      <c r="B167" s="80">
        <v>18</v>
      </c>
      <c r="C167" s="82" t="s">
        <v>19</v>
      </c>
      <c r="D167" s="84" t="s">
        <v>1382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1381</v>
      </c>
      <c r="B168" s="81" t="s">
        <v>1383</v>
      </c>
      <c r="C168" s="83" t="s">
        <v>1384</v>
      </c>
      <c r="D168" s="85" t="s">
        <v>1385</v>
      </c>
      <c r="E168" s="85" t="s">
        <v>1386</v>
      </c>
      <c r="F168" s="86" t="s">
        <v>867</v>
      </c>
      <c r="G168" s="86" t="s">
        <v>808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1381</v>
      </c>
      <c r="B169" s="81" t="s">
        <v>1387</v>
      </c>
      <c r="C169" s="83" t="s">
        <v>1388</v>
      </c>
      <c r="D169" s="85" t="s">
        <v>1389</v>
      </c>
      <c r="E169" s="85" t="s">
        <v>1390</v>
      </c>
      <c r="F169" s="86" t="s">
        <v>1021</v>
      </c>
      <c r="G169" s="86" t="s">
        <v>760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1381</v>
      </c>
      <c r="B170" s="81" t="s">
        <v>1391</v>
      </c>
      <c r="C170" s="83" t="s">
        <v>1392</v>
      </c>
      <c r="D170" s="85" t="s">
        <v>1393</v>
      </c>
      <c r="E170" s="85" t="s">
        <v>1394</v>
      </c>
      <c r="F170" s="86" t="s">
        <v>1021</v>
      </c>
      <c r="G170" s="86" t="s">
        <v>792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1381</v>
      </c>
      <c r="B171" s="81" t="s">
        <v>1395</v>
      </c>
      <c r="C171" s="83" t="s">
        <v>1396</v>
      </c>
      <c r="D171" s="85" t="s">
        <v>1397</v>
      </c>
      <c r="E171" s="85" t="s">
        <v>1398</v>
      </c>
      <c r="F171" s="86" t="s">
        <v>1021</v>
      </c>
      <c r="G171" s="86" t="s">
        <v>792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1381</v>
      </c>
      <c r="B172" s="91" t="s">
        <v>1399</v>
      </c>
      <c r="C172" s="92" t="s">
        <v>1400</v>
      </c>
      <c r="D172" s="93" t="s">
        <v>1401</v>
      </c>
      <c r="E172" s="93" t="s">
        <v>1402</v>
      </c>
      <c r="F172" s="94" t="s">
        <v>1021</v>
      </c>
      <c r="G172" s="94" t="s">
        <v>760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457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IFERROR(INDEX('Recommendations'!$G$2:$G$93, MATCH(J2,'Recommendations'!$A$2:$A$93,0))="Implemented", FALSE))</xm:f>
            <x14:dxf>
              <font>
                <color rgb="FF000000"/>
              </font>
              <fill>
                <patternFill>
                  <bgColor rgb="FF3C7D22"/>
                </patternFill>
              </fill>
            </x14:dxf>
          </x14:cfRule>
          <x14:cfRule type="expression" priority="2" id="{00000000-000E-0000-0400-000002000000}">
            <xm:f>AND(J2&lt;&gt;"", IFERROR(INDEX('Recommendations'!$G$2:$G$93, MATCH(J2,'Recommendations'!$A$2:$A$93,0))="Compensated", FALSE))</xm:f>
            <x14:dxf>
              <font>
                <color rgb="FF000000"/>
              </font>
              <fill>
                <patternFill>
                  <bgColor rgb="FFC6E0B4"/>
                </patternFill>
              </fill>
            </x14:dxf>
          </x14:cfRule>
          <x14:cfRule type="expression" priority="3" id="{00000000-000E-0000-0400-000003000000}">
            <xm:f>AND(J2&lt;&gt;"", IFERROR(INDEX('Recommendations'!$G$2:$G$93, MATCH(J2,'Recommendations'!$A$2:$A$93,0))="Testing", FALSE))</xm:f>
            <x14:dxf>
              <font>
                <color rgb="FF000000"/>
              </font>
              <fill>
                <patternFill>
                  <bgColor rgb="FFFFC000"/>
                </patternFill>
              </fill>
            </x14:dxf>
          </x14:cfRule>
          <x14:cfRule type="expression" priority="4" id="{00000000-000E-0000-0400-000004000000}">
            <xm:f>AND(J2&lt;&gt;"", IFERROR(INDEX('Recommendations'!$G$2:$G$93, MATCH(J2,'Recommendations'!$A$2:$A$93,0))="Failed", FALSE))</xm:f>
            <x14:dxf>
              <font>
                <color rgb="FF000000"/>
              </font>
              <fill>
                <patternFill>
                  <bgColor rgb="FFD82891"/>
                </patternFill>
              </fill>
            </x14:dxf>
          </x14:cfRule>
          <x14:cfRule type="expression" priority="5" id="{00000000-000E-0000-0400-000005000000}">
            <xm:f>AND(J2&lt;&gt;"", IFERROR(INDEX('Recommendations'!$G$2:$G$93, MATCH(J2,'Recommendations'!$A$2:$A$93,0))="Risk Accepted", FALSE))</xm:f>
            <x14:dxf>
              <font>
                <color rgb="FF000000"/>
              </font>
              <fill>
                <patternFill>
                  <bgColor rgb="FFD9D9D9"/>
                </patternFill>
              </fill>
            </x14:dxf>
          </x14:cfRule>
          <x14:cfRule type="expression" priority="6" id="{00000000-000E-0000-0400-000006000000}">
            <xm:f>AND(J2&lt;&gt;"", IFERROR(INDEX('Recommendations'!$G$2:$G$93, MATCH(J2,'Recommendations'!$A$2:$A$93,0))="N/A",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1403</v>
      </c>
      <c r="C1" s="121" t="s">
        <v>9</v>
      </c>
      <c r="D1" s="121" t="s">
        <v>608</v>
      </c>
      <c r="E1" s="121" t="s">
        <v>1404</v>
      </c>
      <c r="F1" s="121" t="s">
        <v>1405</v>
      </c>
      <c r="G1" s="121" t="s">
        <v>702</v>
      </c>
      <c r="H1" s="121" t="s">
        <v>703</v>
      </c>
      <c r="I1" s="121" t="s">
        <v>704</v>
      </c>
      <c r="J1" s="121" t="s">
        <v>705</v>
      </c>
      <c r="K1" s="121" t="s">
        <v>706</v>
      </c>
      <c r="L1" s="121" t="s">
        <v>707</v>
      </c>
      <c r="M1" s="121" t="s">
        <v>708</v>
      </c>
      <c r="N1" s="121" t="s">
        <v>709</v>
      </c>
      <c r="O1" s="121" t="s">
        <v>710</v>
      </c>
      <c r="P1" s="121" t="s">
        <v>711</v>
      </c>
      <c r="Q1" s="121" t="s">
        <v>712</v>
      </c>
      <c r="R1" s="121" t="s">
        <v>713</v>
      </c>
      <c r="S1" s="121" t="s">
        <v>714</v>
      </c>
      <c r="T1" s="121" t="s">
        <v>715</v>
      </c>
      <c r="U1" s="121" t="s">
        <v>716</v>
      </c>
      <c r="V1" s="121" t="s">
        <v>717</v>
      </c>
      <c r="W1" s="121" t="s">
        <v>718</v>
      </c>
      <c r="X1" s="121" t="s">
        <v>719</v>
      </c>
      <c r="Y1" s="121" t="s">
        <v>720</v>
      </c>
      <c r="Z1" s="121" t="s">
        <v>721</v>
      </c>
      <c r="AA1" s="121" t="s">
        <v>722</v>
      </c>
      <c r="AB1" s="121" t="s">
        <v>723</v>
      </c>
      <c r="AC1" s="121" t="s">
        <v>724</v>
      </c>
      <c r="AD1" s="121" t="s">
        <v>725</v>
      </c>
      <c r="AE1" s="121" t="s">
        <v>726</v>
      </c>
      <c r="AF1" s="121" t="s">
        <v>727</v>
      </c>
      <c r="AG1" s="121" t="s">
        <v>728</v>
      </c>
      <c r="AH1" s="121" t="s">
        <v>729</v>
      </c>
      <c r="AI1" s="121" t="s">
        <v>730</v>
      </c>
      <c r="AJ1" s="121" t="s">
        <v>731</v>
      </c>
      <c r="AK1" s="121" t="s">
        <v>732</v>
      </c>
      <c r="AL1" s="121" t="s">
        <v>733</v>
      </c>
      <c r="AM1" s="121" t="s">
        <v>734</v>
      </c>
      <c r="AN1" s="121" t="s">
        <v>735</v>
      </c>
      <c r="AO1" s="121" t="s">
        <v>736</v>
      </c>
      <c r="AP1" s="121" t="s">
        <v>737</v>
      </c>
      <c r="AQ1" s="121" t="s">
        <v>738</v>
      </c>
      <c r="AR1" s="121" t="s">
        <v>739</v>
      </c>
      <c r="AS1" s="121" t="s">
        <v>740</v>
      </c>
      <c r="AT1" s="121" t="s">
        <v>741</v>
      </c>
      <c r="AU1" s="122" t="s">
        <v>742</v>
      </c>
    </row>
    <row r="2" spans="1:47" ht="60" customHeight="1" x14ac:dyDescent="0.35">
      <c r="A2" s="116" t="s">
        <v>1406</v>
      </c>
      <c r="B2" s="106" t="s">
        <v>1407</v>
      </c>
      <c r="C2" s="107" t="s">
        <v>1408</v>
      </c>
      <c r="D2" s="107" t="s">
        <v>1409</v>
      </c>
      <c r="E2" s="107" t="s">
        <v>1410</v>
      </c>
      <c r="F2" s="108" t="s">
        <v>1411</v>
      </c>
      <c r="G2" s="109">
        <f>IF(COUNTIF(H2:AU2,"&lt;&gt;")=0,"",SUMPRODUCT(((Recommendations[ImplStatus]="Implemented")+(Recommendations[ImplStatus]="Compensated"))*ISNUMBER(MATCH(Recommendations[Id],H2:AU2,0)))/COUNTIF(H2:AU2,"&lt;&gt;"))</f>
        <v>0</v>
      </c>
      <c r="H2" s="110" t="s">
        <v>63</v>
      </c>
      <c r="I2" s="110" t="s">
        <v>68</v>
      </c>
      <c r="J2" s="110" t="s">
        <v>164</v>
      </c>
      <c r="K2" s="110" t="s">
        <v>204</v>
      </c>
      <c r="L2" s="110" t="s">
        <v>316</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1412</v>
      </c>
      <c r="B3" s="106" t="s">
        <v>1413</v>
      </c>
      <c r="C3" s="107" t="s">
        <v>1414</v>
      </c>
      <c r="D3" s="107" t="s">
        <v>1415</v>
      </c>
      <c r="E3" s="107" t="s">
        <v>1416</v>
      </c>
      <c r="F3" s="108" t="s">
        <v>1417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1418</v>
      </c>
      <c r="B4" s="106" t="s">
        <v>1419</v>
      </c>
      <c r="C4" s="107" t="s">
        <v>1420</v>
      </c>
      <c r="D4" s="107" t="s">
        <v>1421</v>
      </c>
      <c r="E4" s="107" t="s">
        <v>1422</v>
      </c>
      <c r="F4" s="108" t="s">
        <v>1423</v>
      </c>
      <c r="G4" s="109">
        <f>IF(COUNTIF(H4:AU4,"&lt;&gt;")=0,"",SUMPRODUCT(((Recommendations[ImplStatus]="Implemented")+(Recommendations[ImplStatus]="Compensated"))*ISNUMBER(MATCH(Recommendations[Id],H4:AU4,0)))/COUNTIF(H4:AU4,"&lt;&gt;"))</f>
        <v>0</v>
      </c>
      <c r="H4" s="110" t="s">
        <v>442</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1424</v>
      </c>
      <c r="B5" s="106" t="s">
        <v>1425</v>
      </c>
      <c r="C5" s="107" t="s">
        <v>1426</v>
      </c>
      <c r="D5" s="107" t="s">
        <v>1427</v>
      </c>
      <c r="E5" s="107" t="s">
        <v>1428</v>
      </c>
      <c r="F5" s="108" t="s">
        <v>1429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1430</v>
      </c>
      <c r="B6" s="106" t="s">
        <v>1431</v>
      </c>
      <c r="C6" s="107" t="s">
        <v>1432</v>
      </c>
      <c r="D6" s="107" t="s">
        <v>1433</v>
      </c>
      <c r="E6" s="107" t="s">
        <v>19</v>
      </c>
      <c r="F6" s="108" t="s">
        <v>1434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1435</v>
      </c>
      <c r="B7" s="106" t="s">
        <v>10</v>
      </c>
      <c r="C7" s="107" t="s">
        <v>1436</v>
      </c>
      <c r="D7" s="107" t="s">
        <v>1437</v>
      </c>
      <c r="E7" s="107" t="s">
        <v>19</v>
      </c>
      <c r="F7" s="108" t="s">
        <v>1438</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1439</v>
      </c>
      <c r="B8" s="106" t="s">
        <v>1440</v>
      </c>
      <c r="C8" s="107" t="s">
        <v>1441</v>
      </c>
      <c r="D8" s="107" t="s">
        <v>1442</v>
      </c>
      <c r="E8" s="107" t="s">
        <v>19</v>
      </c>
      <c r="F8" s="108" t="s">
        <v>1443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1444</v>
      </c>
      <c r="B9" s="106" t="s">
        <v>1445</v>
      </c>
      <c r="C9" s="107" t="s">
        <v>1446</v>
      </c>
      <c r="D9" s="107" t="s">
        <v>1447</v>
      </c>
      <c r="E9" s="107" t="s">
        <v>19</v>
      </c>
      <c r="F9" s="108" t="s">
        <v>1448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1449</v>
      </c>
      <c r="B10" s="106" t="s">
        <v>1450</v>
      </c>
      <c r="C10" s="107" t="s">
        <v>1451</v>
      </c>
      <c r="D10" s="107" t="s">
        <v>1452</v>
      </c>
      <c r="E10" s="107" t="s">
        <v>19</v>
      </c>
      <c r="F10" s="108" t="s">
        <v>1453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1454</v>
      </c>
      <c r="B11" s="106" t="s">
        <v>1455</v>
      </c>
      <c r="C11" s="107" t="s">
        <v>1456</v>
      </c>
      <c r="D11" s="107" t="s">
        <v>1457</v>
      </c>
      <c r="E11" s="107" t="s">
        <v>19</v>
      </c>
      <c r="F11" s="108" t="s">
        <v>1458</v>
      </c>
      <c r="G11" s="109">
        <f>IF(COUNTIF(H11:AU11,"&lt;&gt;")=0,"",SUMPRODUCT(((Recommendations[ImplStatus]="Implemented")+(Recommendations[ImplStatus]="Compensated"))*ISNUMBER(MATCH(Recommendations[Id],H11:AU11,0)))/COUNTIF(H11:AU11,"&lt;&gt;"))</f>
        <v>0</v>
      </c>
      <c r="H11" s="110" t="s">
        <v>144</v>
      </c>
      <c r="I11" s="110" t="s">
        <v>246</v>
      </c>
      <c r="J11" s="110" t="s">
        <v>256</v>
      </c>
      <c r="K11" s="110" t="s">
        <v>261</v>
      </c>
      <c r="L11" s="110" t="s">
        <v>412</v>
      </c>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1459</v>
      </c>
      <c r="B12" s="106" t="s">
        <v>1460</v>
      </c>
      <c r="C12" s="107" t="s">
        <v>1461</v>
      </c>
      <c r="D12" s="107" t="s">
        <v>1462</v>
      </c>
      <c r="E12" s="107" t="s">
        <v>19</v>
      </c>
      <c r="F12" s="108" t="s">
        <v>1463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1464</v>
      </c>
      <c r="B13" s="106" t="s">
        <v>1465</v>
      </c>
      <c r="C13" s="107" t="s">
        <v>1466</v>
      </c>
      <c r="D13" s="107" t="s">
        <v>1467</v>
      </c>
      <c r="E13" s="107" t="s">
        <v>19</v>
      </c>
      <c r="F13" s="108" t="s">
        <v>1468</v>
      </c>
      <c r="G13" s="109">
        <f>IF(COUNTIF(H13:AU13,"&lt;&gt;")=0,"",SUMPRODUCT(((Recommendations[ImplStatus]="Implemented")+(Recommendations[ImplStatus]="Compensated"))*ISNUMBER(MATCH(Recommendations[Id],H13:AU13,0)))/COUNTIF(H13:AU13,"&lt;&gt;"))</f>
        <v>0</v>
      </c>
      <c r="H13" s="110" t="s">
        <v>23</v>
      </c>
      <c r="I13" s="110" t="s">
        <v>29</v>
      </c>
      <c r="J13" s="110" t="s">
        <v>33</v>
      </c>
      <c r="K13" s="110" t="s">
        <v>37</v>
      </c>
      <c r="L13" s="110" t="s">
        <v>41</v>
      </c>
      <c r="M13" s="110" t="s">
        <v>45</v>
      </c>
      <c r="N13" s="110" t="s">
        <v>49</v>
      </c>
      <c r="O13" s="110" t="s">
        <v>89</v>
      </c>
      <c r="P13" s="110" t="s">
        <v>107</v>
      </c>
      <c r="Q13" s="110" t="s">
        <v>122</v>
      </c>
      <c r="R13" s="110" t="s">
        <v>127</v>
      </c>
      <c r="S13" s="110" t="s">
        <v>169</v>
      </c>
      <c r="T13" s="110" t="s">
        <v>199</v>
      </c>
      <c r="U13" s="110" t="s">
        <v>281</v>
      </c>
      <c r="V13" s="110" t="s">
        <v>296</v>
      </c>
      <c r="W13" s="110" t="s">
        <v>301</v>
      </c>
      <c r="X13" s="110" t="s">
        <v>330</v>
      </c>
      <c r="Y13" s="110" t="s">
        <v>335</v>
      </c>
      <c r="Z13" s="110" t="s">
        <v>385</v>
      </c>
      <c r="AA13" s="110" t="s">
        <v>429</v>
      </c>
      <c r="AB13" s="110" t="s">
        <v>434</v>
      </c>
      <c r="AC13" s="110" t="s">
        <v>438</v>
      </c>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1469</v>
      </c>
      <c r="B14" s="106" t="s">
        <v>1470</v>
      </c>
      <c r="C14" s="107" t="s">
        <v>1471</v>
      </c>
      <c r="D14" s="107" t="s">
        <v>1472</v>
      </c>
      <c r="E14" s="107" t="s">
        <v>19</v>
      </c>
      <c r="F14" s="108" t="s">
        <v>1473</v>
      </c>
      <c r="G14" s="109">
        <f>IF(COUNTIF(H14:AU14,"&lt;&gt;")=0,"",SUMPRODUCT(((Recommendations[ImplStatus]="Implemented")+(Recommendations[ImplStatus]="Compensated"))*ISNUMBER(MATCH(Recommendations[Id],H14:AU14,0)))/COUNTIF(H14:AU14,"&lt;&gt;"))</f>
        <v>0</v>
      </c>
      <c r="H14" s="110" t="s">
        <v>84</v>
      </c>
      <c r="I14" s="110" t="s">
        <v>93</v>
      </c>
      <c r="J14" s="110" t="s">
        <v>98</v>
      </c>
      <c r="K14" s="110" t="s">
        <v>129</v>
      </c>
      <c r="L14" s="110" t="s">
        <v>139</v>
      </c>
      <c r="M14" s="110" t="s">
        <v>154</v>
      </c>
      <c r="N14" s="110" t="s">
        <v>159</v>
      </c>
      <c r="O14" s="110" t="s">
        <v>189</v>
      </c>
      <c r="P14" s="110" t="s">
        <v>194</v>
      </c>
      <c r="Q14" s="110" t="s">
        <v>233</v>
      </c>
      <c r="R14" s="110" t="s">
        <v>236</v>
      </c>
      <c r="S14" s="110" t="s">
        <v>251</v>
      </c>
      <c r="T14" s="110" t="s">
        <v>266</v>
      </c>
      <c r="U14" s="110" t="s">
        <v>296</v>
      </c>
      <c r="V14" s="110" t="s">
        <v>301</v>
      </c>
      <c r="W14" s="110" t="s">
        <v>335</v>
      </c>
      <c r="X14" s="110" t="s">
        <v>345</v>
      </c>
      <c r="Y14" s="110" t="s">
        <v>350</v>
      </c>
      <c r="Z14" s="110" t="s">
        <v>355</v>
      </c>
      <c r="AA14" s="110" t="s">
        <v>360</v>
      </c>
      <c r="AB14" s="110" t="s">
        <v>365</v>
      </c>
      <c r="AC14" s="110" t="s">
        <v>370</v>
      </c>
      <c r="AD14" s="110" t="s">
        <v>380</v>
      </c>
      <c r="AE14" s="110" t="s">
        <v>385</v>
      </c>
      <c r="AF14" s="110" t="s">
        <v>389</v>
      </c>
      <c r="AG14" s="110" t="s">
        <v>403</v>
      </c>
      <c r="AH14" s="110" t="s">
        <v>408</v>
      </c>
      <c r="AI14" s="110" t="s">
        <v>420</v>
      </c>
      <c r="AJ14" s="110" t="s">
        <v>425</v>
      </c>
      <c r="AK14" s="110" t="s">
        <v>429</v>
      </c>
      <c r="AL14" s="110" t="s">
        <v>434</v>
      </c>
      <c r="AM14" s="110" t="s">
        <v>438</v>
      </c>
      <c r="AN14" s="110" t="s">
        <v>447</v>
      </c>
      <c r="AO14" s="110" t="s">
        <v>452</v>
      </c>
      <c r="AP14" s="110"/>
      <c r="AQ14" s="110"/>
      <c r="AR14" s="110"/>
      <c r="AS14" s="110"/>
      <c r="AT14" s="110"/>
      <c r="AU14" s="118"/>
    </row>
    <row r="15" spans="1:47" ht="60" customHeight="1" x14ac:dyDescent="0.35">
      <c r="A15" s="116" t="s">
        <v>1474</v>
      </c>
      <c r="B15" s="106" t="s">
        <v>1475</v>
      </c>
      <c r="C15" s="107" t="s">
        <v>1476</v>
      </c>
      <c r="D15" s="107" t="s">
        <v>1477</v>
      </c>
      <c r="E15" s="107" t="s">
        <v>19</v>
      </c>
      <c r="F15" s="108" t="s">
        <v>1478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1479</v>
      </c>
      <c r="B16" s="106" t="s">
        <v>1480</v>
      </c>
      <c r="C16" s="107" t="s">
        <v>1481</v>
      </c>
      <c r="D16" s="107" t="s">
        <v>1482</v>
      </c>
      <c r="E16" s="107" t="s">
        <v>19</v>
      </c>
      <c r="F16" s="108" t="s">
        <v>1483</v>
      </c>
      <c r="G16" s="109">
        <f>IF(COUNTIF(H16:AU16,"&lt;&gt;")=0,"",SUMPRODUCT(((Recommendations[ImplStatus]="Implemented")+(Recommendations[ImplStatus]="Compensated"))*ISNUMBER(MATCH(Recommendations[Id],H16:AU16,0)))/COUNTIF(H16:AU16,"&lt;&gt;"))</f>
        <v>0</v>
      </c>
      <c r="H16" s="110" t="s">
        <v>134</v>
      </c>
      <c r="I16" s="110" t="s">
        <v>149</v>
      </c>
      <c r="J16" s="110" t="s">
        <v>184</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1484</v>
      </c>
      <c r="B17" s="106" t="s">
        <v>1485</v>
      </c>
      <c r="C17" s="107" t="s">
        <v>1486</v>
      </c>
      <c r="D17" s="107" t="s">
        <v>1487</v>
      </c>
      <c r="E17" s="107" t="s">
        <v>19</v>
      </c>
      <c r="F17" s="108" t="s">
        <v>1488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1489</v>
      </c>
      <c r="B18" s="106" t="s">
        <v>1490</v>
      </c>
      <c r="C18" s="107" t="s">
        <v>1491</v>
      </c>
      <c r="D18" s="107" t="s">
        <v>1492</v>
      </c>
      <c r="E18" s="107" t="s">
        <v>19</v>
      </c>
      <c r="F18" s="108" t="s">
        <v>1493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1494</v>
      </c>
      <c r="B19" s="106" t="s">
        <v>1495</v>
      </c>
      <c r="C19" s="107" t="s">
        <v>1496</v>
      </c>
      <c r="D19" s="107" t="s">
        <v>1497</v>
      </c>
      <c r="E19" s="107" t="s">
        <v>19</v>
      </c>
      <c r="F19" s="108" t="s">
        <v>1498</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1499</v>
      </c>
      <c r="B20" s="106" t="s">
        <v>1500</v>
      </c>
      <c r="C20" s="107" t="s">
        <v>1501</v>
      </c>
      <c r="D20" s="107" t="s">
        <v>1502</v>
      </c>
      <c r="E20" s="107" t="s">
        <v>19</v>
      </c>
      <c r="F20" s="108" t="s">
        <v>1503</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1504</v>
      </c>
      <c r="B21" s="106" t="s">
        <v>1505</v>
      </c>
      <c r="C21" s="107" t="s">
        <v>1506</v>
      </c>
      <c r="D21" s="107" t="s">
        <v>1507</v>
      </c>
      <c r="E21" s="107" t="s">
        <v>1508</v>
      </c>
      <c r="F21" s="108" t="s">
        <v>1509</v>
      </c>
      <c r="G21" s="109">
        <f>IF(COUNTIF(H21:AU21,"&lt;&gt;")=0,"",SUMPRODUCT(((Recommendations[ImplStatus]="Implemented")+(Recommendations[ImplStatus]="Compensated"))*ISNUMBER(MATCH(Recommendations[Id],H21:AU21,0)))/COUNTIF(H21:AU21,"&lt;&gt;"))</f>
        <v>0</v>
      </c>
      <c r="H21" s="110" t="s">
        <v>112</v>
      </c>
      <c r="I21" s="110" t="s">
        <v>224</v>
      </c>
      <c r="J21" s="110" t="s">
        <v>229</v>
      </c>
      <c r="K21" s="110" t="s">
        <v>291</v>
      </c>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1510</v>
      </c>
      <c r="B22" s="106" t="s">
        <v>1511</v>
      </c>
      <c r="C22" s="107" t="s">
        <v>1512</v>
      </c>
      <c r="D22" s="107" t="s">
        <v>1513</v>
      </c>
      <c r="E22" s="107" t="s">
        <v>1514</v>
      </c>
      <c r="F22" s="108" t="s">
        <v>1515</v>
      </c>
      <c r="G22" s="109">
        <f>IF(COUNTIF(H22:AU22,"&lt;&gt;")=0,"",SUMPRODUCT(((Recommendations[ImplStatus]="Implemented")+(Recommendations[ImplStatus]="Compensated"))*ISNUMBER(MATCH(Recommendations[Id],H22:AU22,0)))/COUNTIF(H22:AU22,"&lt;&gt;"))</f>
        <v>0</v>
      </c>
      <c r="H22" s="110" t="s">
        <v>219</v>
      </c>
      <c r="I22" s="110" t="s">
        <v>276</v>
      </c>
      <c r="J22" s="110" t="s">
        <v>291</v>
      </c>
      <c r="K22" s="110" t="s">
        <v>398</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1516</v>
      </c>
      <c r="B23" s="106" t="s">
        <v>1517</v>
      </c>
      <c r="C23" s="107" t="s">
        <v>1518</v>
      </c>
      <c r="D23" s="107" t="s">
        <v>1519</v>
      </c>
      <c r="E23" s="107" t="s">
        <v>1520</v>
      </c>
      <c r="F23" s="108" t="s">
        <v>1521</v>
      </c>
      <c r="G23" s="109">
        <f>IF(COUNTIF(H23:AU23,"&lt;&gt;")=0,"",SUMPRODUCT(((Recommendations[ImplStatus]="Implemented")+(Recommendations[ImplStatus]="Compensated"))*ISNUMBER(MATCH(Recommendations[Id],H23:AU23,0)))/COUNTIF(H23:AU23,"&lt;&gt;"))</f>
        <v>0</v>
      </c>
      <c r="H23" s="110" t="s">
        <v>79</v>
      </c>
      <c r="I23" s="110" t="s">
        <v>89</v>
      </c>
      <c r="J23" s="110" t="s">
        <v>214</v>
      </c>
      <c r="K23" s="110" t="s">
        <v>321</v>
      </c>
      <c r="L23" s="110" t="s">
        <v>326</v>
      </c>
      <c r="M23" s="110" t="s">
        <v>393</v>
      </c>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1522</v>
      </c>
      <c r="B24" s="106" t="s">
        <v>1523</v>
      </c>
      <c r="C24" s="107" t="s">
        <v>1524</v>
      </c>
      <c r="D24" s="107" t="s">
        <v>1525</v>
      </c>
      <c r="E24" s="107" t="s">
        <v>19</v>
      </c>
      <c r="F24" s="108" t="s">
        <v>1526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1527</v>
      </c>
      <c r="B25" s="106" t="s">
        <v>1528</v>
      </c>
      <c r="C25" s="107" t="s">
        <v>1529</v>
      </c>
      <c r="D25" s="107" t="s">
        <v>19</v>
      </c>
      <c r="E25" s="107" t="s">
        <v>19</v>
      </c>
      <c r="F25" s="108" t="s">
        <v>1530</v>
      </c>
      <c r="G25" s="109">
        <f>IF(COUNTIF(H25:AU25,"&lt;&gt;")=0,"",SUMPRODUCT(((Recommendations[ImplStatus]="Implemented")+(Recommendations[ImplStatus]="Compensated"))*ISNUMBER(MATCH(Recommendations[Id],H25:AU25,0)))/COUNTIF(H25:AU25,"&lt;&gt;"))</f>
        <v>0</v>
      </c>
      <c r="H25" s="110" t="s">
        <v>179</v>
      </c>
      <c r="I25" s="110" t="s">
        <v>416</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1531</v>
      </c>
      <c r="B26" s="106" t="s">
        <v>1532</v>
      </c>
      <c r="C26" s="107" t="s">
        <v>1533</v>
      </c>
      <c r="D26" s="107" t="s">
        <v>1534</v>
      </c>
      <c r="E26" s="107" t="s">
        <v>19</v>
      </c>
      <c r="F26" s="108" t="s">
        <v>1535</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1536</v>
      </c>
      <c r="B27" s="106" t="s">
        <v>1537</v>
      </c>
      <c r="C27" s="107" t="s">
        <v>1538</v>
      </c>
      <c r="D27" s="107" t="s">
        <v>1539</v>
      </c>
      <c r="E27" s="107" t="s">
        <v>1540</v>
      </c>
      <c r="F27" s="108" t="s">
        <v>1541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1542</v>
      </c>
      <c r="B28" s="106" t="s">
        <v>1543</v>
      </c>
      <c r="C28" s="107" t="s">
        <v>1544</v>
      </c>
      <c r="D28" s="107" t="s">
        <v>19</v>
      </c>
      <c r="E28" s="107" t="s">
        <v>19</v>
      </c>
      <c r="F28" s="108" t="s">
        <v>1545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1546</v>
      </c>
      <c r="B29" s="106" t="s">
        <v>1547</v>
      </c>
      <c r="C29" s="107" t="s">
        <v>1548</v>
      </c>
      <c r="D29" s="107" t="s">
        <v>1549</v>
      </c>
      <c r="E29" s="107" t="s">
        <v>1550</v>
      </c>
      <c r="F29" s="108" t="s">
        <v>1551</v>
      </c>
      <c r="G29" s="109">
        <f>IF(COUNTIF(H29:AU29,"&lt;&gt;")=0,"",SUMPRODUCT(((Recommendations[ImplStatus]="Implemented")+(Recommendations[ImplStatus]="Compensated"))*ISNUMBER(MATCH(Recommendations[Id],H29:AU29,0)))/COUNTIF(H29:AU29,"&lt;&gt;"))</f>
        <v>0</v>
      </c>
      <c r="H29" s="110" t="s">
        <v>53</v>
      </c>
      <c r="I29" s="110" t="s">
        <v>58</v>
      </c>
      <c r="J29" s="110" t="s">
        <v>73</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1552</v>
      </c>
      <c r="B30" s="106" t="s">
        <v>1553</v>
      </c>
      <c r="C30" s="107" t="s">
        <v>1554</v>
      </c>
      <c r="D30" s="107" t="s">
        <v>1555</v>
      </c>
      <c r="E30" s="107" t="s">
        <v>19</v>
      </c>
      <c r="F30" s="108" t="s">
        <v>1556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1557</v>
      </c>
      <c r="B31" s="106" t="s">
        <v>1558</v>
      </c>
      <c r="C31" s="107" t="s">
        <v>1559</v>
      </c>
      <c r="D31" s="107" t="s">
        <v>1560</v>
      </c>
      <c r="E31" s="107" t="s">
        <v>1561</v>
      </c>
      <c r="F31" s="108" t="s">
        <v>1562</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1563</v>
      </c>
      <c r="B32" s="106" t="s">
        <v>1564</v>
      </c>
      <c r="C32" s="107" t="s">
        <v>1565</v>
      </c>
      <c r="D32" s="107" t="s">
        <v>1566</v>
      </c>
      <c r="E32" s="107" t="s">
        <v>1567</v>
      </c>
      <c r="F32" s="108" t="s">
        <v>1568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1569</v>
      </c>
      <c r="B33" s="106" t="s">
        <v>1570</v>
      </c>
      <c r="C33" s="107" t="s">
        <v>1571</v>
      </c>
      <c r="D33" s="107" t="s">
        <v>1572</v>
      </c>
      <c r="E33" s="107" t="s">
        <v>19</v>
      </c>
      <c r="F33" s="108" t="s">
        <v>1573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1574</v>
      </c>
      <c r="B34" s="106" t="s">
        <v>1575</v>
      </c>
      <c r="C34" s="107" t="s">
        <v>1576</v>
      </c>
      <c r="D34" s="107" t="s">
        <v>1577</v>
      </c>
      <c r="E34" s="107" t="s">
        <v>19</v>
      </c>
      <c r="F34" s="108" t="s">
        <v>1578</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1579</v>
      </c>
      <c r="B35" s="106" t="s">
        <v>1580</v>
      </c>
      <c r="C35" s="107" t="s">
        <v>1581</v>
      </c>
      <c r="D35" s="107" t="s">
        <v>1582</v>
      </c>
      <c r="E35" s="107" t="s">
        <v>1583</v>
      </c>
      <c r="F35" s="108" t="s">
        <v>1584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1585</v>
      </c>
      <c r="B36" s="106" t="s">
        <v>1586</v>
      </c>
      <c r="C36" s="107" t="s">
        <v>1587</v>
      </c>
      <c r="D36" s="107" t="s">
        <v>1588</v>
      </c>
      <c r="E36" s="107" t="s">
        <v>1589</v>
      </c>
      <c r="F36" s="108" t="s">
        <v>1590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1591</v>
      </c>
      <c r="B37" s="106" t="s">
        <v>1592</v>
      </c>
      <c r="C37" s="107" t="s">
        <v>1593</v>
      </c>
      <c r="D37" s="107" t="s">
        <v>1594</v>
      </c>
      <c r="E37" s="107" t="s">
        <v>19</v>
      </c>
      <c r="F37" s="108" t="s">
        <v>1595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1596</v>
      </c>
      <c r="B38" s="106" t="s">
        <v>1597</v>
      </c>
      <c r="C38" s="107" t="s">
        <v>1598</v>
      </c>
      <c r="D38" s="107" t="s">
        <v>1599</v>
      </c>
      <c r="E38" s="107" t="s">
        <v>1600</v>
      </c>
      <c r="F38" s="108" t="s">
        <v>1601</v>
      </c>
      <c r="G38" s="109">
        <f>IF(COUNTIF(H38:AU38,"&lt;&gt;")=0,"",SUMPRODUCT(((Recommendations[ImplStatus]="Implemented")+(Recommendations[ImplStatus]="Compensated"))*ISNUMBER(MATCH(Recommendations[Id],H38:AU38,0)))/COUNTIF(H38:AU38,"&lt;&gt;"))</f>
        <v>0</v>
      </c>
      <c r="H38" s="110" t="s">
        <v>286</v>
      </c>
      <c r="I38" s="110" t="s">
        <v>375</v>
      </c>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1602</v>
      </c>
      <c r="B39" s="106" t="s">
        <v>1603</v>
      </c>
      <c r="C39" s="107" t="s">
        <v>1604</v>
      </c>
      <c r="D39" s="107" t="s">
        <v>1605</v>
      </c>
      <c r="E39" s="107" t="s">
        <v>19</v>
      </c>
      <c r="F39" s="108" t="s">
        <v>1606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1607</v>
      </c>
      <c r="B40" s="106" t="s">
        <v>1608</v>
      </c>
      <c r="C40" s="107" t="s">
        <v>1609</v>
      </c>
      <c r="D40" s="107" t="s">
        <v>1610</v>
      </c>
      <c r="E40" s="107" t="s">
        <v>1611</v>
      </c>
      <c r="F40" s="108" t="s">
        <v>1612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1613</v>
      </c>
      <c r="B41" s="106" t="s">
        <v>1614</v>
      </c>
      <c r="C41" s="107" t="s">
        <v>1615</v>
      </c>
      <c r="D41" s="107" t="s">
        <v>1616</v>
      </c>
      <c r="E41" s="107" t="s">
        <v>1617</v>
      </c>
      <c r="F41" s="108" t="s">
        <v>1618</v>
      </c>
      <c r="G41" s="109">
        <f>IF(COUNTIF(H41:AU41,"&lt;&gt;")=0,"",SUMPRODUCT(((Recommendations[ImplStatus]="Implemented")+(Recommendations[ImplStatus]="Compensated"))*ISNUMBER(MATCH(Recommendations[Id],H41:AU41,0)))/COUNTIF(H41:AU41,"&lt;&gt;"))</f>
        <v>0</v>
      </c>
      <c r="H41" s="110" t="s">
        <v>13</v>
      </c>
      <c r="I41" s="110" t="s">
        <v>174</v>
      </c>
      <c r="J41" s="110" t="s">
        <v>241</v>
      </c>
      <c r="K41" s="110" t="s">
        <v>340</v>
      </c>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1619</v>
      </c>
      <c r="B42" s="106" t="s">
        <v>1620</v>
      </c>
      <c r="C42" s="107" t="s">
        <v>1621</v>
      </c>
      <c r="D42" s="107" t="s">
        <v>1622</v>
      </c>
      <c r="E42" s="107" t="s">
        <v>1623</v>
      </c>
      <c r="F42" s="108" t="s">
        <v>1624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1625</v>
      </c>
      <c r="B43" s="106" t="s">
        <v>1626</v>
      </c>
      <c r="C43" s="107" t="s">
        <v>1627</v>
      </c>
      <c r="D43" s="107" t="s">
        <v>1628</v>
      </c>
      <c r="E43" s="107" t="s">
        <v>1629</v>
      </c>
      <c r="F43" s="108" t="s">
        <v>1630</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1631</v>
      </c>
      <c r="B44" s="106" t="s">
        <v>1632</v>
      </c>
      <c r="C44" s="107" t="s">
        <v>1633</v>
      </c>
      <c r="D44" s="107" t="s">
        <v>1634</v>
      </c>
      <c r="E44" s="107" t="s">
        <v>19</v>
      </c>
      <c r="F44" s="108" t="s">
        <v>1635</v>
      </c>
      <c r="G44" s="109">
        <f>IF(COUNTIF(H44:AU44,"&lt;&gt;")=0,"",SUMPRODUCT(((Recommendations[ImplStatus]="Implemented")+(Recommendations[ImplStatus]="Compensated"))*ISNUMBER(MATCH(Recommendations[Id],H44:AU44,0)))/COUNTIF(H44:AU44,"&lt;&gt;"))</f>
        <v>0</v>
      </c>
      <c r="H44" s="110" t="s">
        <v>102</v>
      </c>
      <c r="I44" s="110" t="s">
        <v>209</v>
      </c>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1636</v>
      </c>
      <c r="B45" s="111" t="s">
        <v>1637</v>
      </c>
      <c r="C45" s="112" t="s">
        <v>1638</v>
      </c>
      <c r="D45" s="112" t="s">
        <v>1639</v>
      </c>
      <c r="E45" s="112" t="s">
        <v>1640</v>
      </c>
      <c r="F45" s="113" t="s">
        <v>1641</v>
      </c>
      <c r="G45" s="114">
        <f>IF(COUNTIF(H45:AU45,"&lt;&gt;")=0,"",SUMPRODUCT(((Recommendations[ImplStatus]="Implemented")+(Recommendations[ImplStatus]="Compensated"))*ISNUMBER(MATCH(Recommendations[Id],H45:AU45,0)))/COUNTIF(H45:AU45,"&lt;&gt;"))</f>
        <v>0</v>
      </c>
      <c r="H45" s="115" t="s">
        <v>442</v>
      </c>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457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IFERROR(INDEX('Recommendations'!$G$2:$G$93, MATCH(H2,'Recommendations'!$A$2:$A$93,0))="Implemented", FALSE))</xm:f>
            <x14:dxf>
              <font>
                <color rgb="FF000000"/>
              </font>
              <fill>
                <patternFill>
                  <bgColor rgb="FF3C7D22"/>
                </patternFill>
              </fill>
            </x14:dxf>
          </x14:cfRule>
          <x14:cfRule type="expression" priority="2" id="{00000000-000E-0000-0500-000002000000}">
            <xm:f>AND(H2&lt;&gt;"", IFERROR(INDEX('Recommendations'!$G$2:$G$93, MATCH(H2,'Recommendations'!$A$2:$A$93,0))="Compensated", FALSE))</xm:f>
            <x14:dxf>
              <font>
                <color rgb="FF000000"/>
              </font>
              <fill>
                <patternFill>
                  <bgColor rgb="FFC6E0B4"/>
                </patternFill>
              </fill>
            </x14:dxf>
          </x14:cfRule>
          <x14:cfRule type="expression" priority="3" id="{00000000-000E-0000-0500-000003000000}">
            <xm:f>AND(H2&lt;&gt;"", IFERROR(INDEX('Recommendations'!$G$2:$G$93, MATCH(H2,'Recommendations'!$A$2:$A$93,0))="Testing", FALSE))</xm:f>
            <x14:dxf>
              <font>
                <color rgb="FF000000"/>
              </font>
              <fill>
                <patternFill>
                  <bgColor rgb="FFFFC000"/>
                </patternFill>
              </fill>
            </x14:dxf>
          </x14:cfRule>
          <x14:cfRule type="expression" priority="4" id="{00000000-000E-0000-0500-000004000000}">
            <xm:f>AND(H2&lt;&gt;"", IFERROR(INDEX('Recommendations'!$G$2:$G$93, MATCH(H2,'Recommendations'!$A$2:$A$93,0))="Failed", FALSE))</xm:f>
            <x14:dxf>
              <font>
                <color rgb="FF000000"/>
              </font>
              <fill>
                <patternFill>
                  <bgColor rgb="FFD82891"/>
                </patternFill>
              </fill>
            </x14:dxf>
          </x14:cfRule>
          <x14:cfRule type="expression" priority="5" id="{00000000-000E-0000-0500-000005000000}">
            <xm:f>AND(H2&lt;&gt;"", IFERROR(INDEX('Recommendations'!$G$2:$G$93, MATCH(H2,'Recommendations'!$A$2:$A$93,0))="Risk Accepted", FALSE))</xm:f>
            <x14:dxf>
              <font>
                <color rgb="FF000000"/>
              </font>
              <fill>
                <patternFill>
                  <bgColor rgb="FFD9D9D9"/>
                </patternFill>
              </fill>
            </x14:dxf>
          </x14:cfRule>
          <x14:cfRule type="expression" priority="6" id="{00000000-000E-0000-0500-000006000000}">
            <xm:f>AND(H2&lt;&gt;"", IFERROR(INDEX('Recommendations'!$G$2:$G$93, MATCH(H2,'Recommendations'!$A$2:$A$93,0))="N/A",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1642</v>
      </c>
      <c r="B1" s="145" t="s">
        <v>696</v>
      </c>
      <c r="C1" s="145" t="s">
        <v>0</v>
      </c>
      <c r="D1" s="145" t="s">
        <v>697</v>
      </c>
      <c r="E1" s="145" t="s">
        <v>1643</v>
      </c>
      <c r="F1" s="145" t="s">
        <v>1644</v>
      </c>
      <c r="G1" s="145" t="s">
        <v>1645</v>
      </c>
      <c r="H1" s="145" t="s">
        <v>1646</v>
      </c>
      <c r="I1" s="145" t="s">
        <v>702</v>
      </c>
      <c r="J1" s="145" t="s">
        <v>703</v>
      </c>
      <c r="K1" s="145" t="s">
        <v>704</v>
      </c>
      <c r="L1" s="145" t="s">
        <v>705</v>
      </c>
      <c r="M1" s="145" t="s">
        <v>706</v>
      </c>
      <c r="N1" s="145" t="s">
        <v>707</v>
      </c>
      <c r="O1" s="145" t="s">
        <v>708</v>
      </c>
      <c r="P1" s="145" t="s">
        <v>709</v>
      </c>
      <c r="Q1" s="145" t="s">
        <v>710</v>
      </c>
      <c r="R1" s="145" t="s">
        <v>711</v>
      </c>
      <c r="S1" s="145" t="s">
        <v>712</v>
      </c>
      <c r="T1" s="145" t="s">
        <v>713</v>
      </c>
      <c r="U1" s="145" t="s">
        <v>714</v>
      </c>
      <c r="V1" s="145" t="s">
        <v>715</v>
      </c>
      <c r="W1" s="145" t="s">
        <v>716</v>
      </c>
      <c r="X1" s="145" t="s">
        <v>717</v>
      </c>
      <c r="Y1" s="145" t="s">
        <v>718</v>
      </c>
      <c r="Z1" s="145" t="s">
        <v>719</v>
      </c>
      <c r="AA1" s="145" t="s">
        <v>720</v>
      </c>
      <c r="AB1" s="145" t="s">
        <v>721</v>
      </c>
      <c r="AC1" s="145" t="s">
        <v>722</v>
      </c>
      <c r="AD1" s="145" t="s">
        <v>723</v>
      </c>
      <c r="AE1" s="145" t="s">
        <v>724</v>
      </c>
      <c r="AF1" s="145" t="s">
        <v>725</v>
      </c>
      <c r="AG1" s="145" t="s">
        <v>726</v>
      </c>
      <c r="AH1" s="145" t="s">
        <v>727</v>
      </c>
      <c r="AI1" s="145" t="s">
        <v>728</v>
      </c>
      <c r="AJ1" s="145" t="s">
        <v>729</v>
      </c>
      <c r="AK1" s="145" t="s">
        <v>730</v>
      </c>
      <c r="AL1" s="145" t="s">
        <v>731</v>
      </c>
      <c r="AM1" s="145" t="s">
        <v>732</v>
      </c>
      <c r="AN1" s="145" t="s">
        <v>733</v>
      </c>
      <c r="AO1" s="145" t="s">
        <v>734</v>
      </c>
      <c r="AP1" s="145" t="s">
        <v>735</v>
      </c>
      <c r="AQ1" s="145" t="s">
        <v>736</v>
      </c>
      <c r="AR1" s="145" t="s">
        <v>737</v>
      </c>
      <c r="AS1" s="145" t="s">
        <v>738</v>
      </c>
      <c r="AT1" s="145" t="s">
        <v>739</v>
      </c>
      <c r="AU1" s="145" t="s">
        <v>740</v>
      </c>
      <c r="AV1" s="145" t="s">
        <v>741</v>
      </c>
      <c r="AW1" s="146" t="s">
        <v>742</v>
      </c>
    </row>
    <row r="2" spans="1:49" ht="60" customHeight="1" outlineLevel="1" x14ac:dyDescent="0.35">
      <c r="A2" s="138" t="s">
        <v>1647</v>
      </c>
      <c r="B2" s="124"/>
      <c r="C2" s="123" t="s">
        <v>1648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1647</v>
      </c>
      <c r="B3" s="125" t="s">
        <v>913</v>
      </c>
      <c r="C3" s="126" t="s">
        <v>1649</v>
      </c>
      <c r="D3" s="128" t="s">
        <v>1650</v>
      </c>
      <c r="E3" s="128" t="s">
        <v>1651</v>
      </c>
      <c r="F3" s="128" t="s">
        <v>1652</v>
      </c>
      <c r="G3" s="128" t="s">
        <v>1653</v>
      </c>
      <c r="H3" s="128" t="s">
        <v>1654</v>
      </c>
      <c r="I3" s="130">
        <f>IF(COUNTIF(J3:AW3,"&lt;&gt;")=0,"",SUMPRODUCT(((Recommendations[ImplStatus]="Implemented")+(Recommendations[ImplStatus]="Compensated"))*ISNUMBER(MATCH(Recommendations[Id],J3:AW3,0)))/COUNTIF(J3:AW3,"&lt;&gt;"))</f>
        <v>0</v>
      </c>
      <c r="J3" s="132" t="s">
        <v>117</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1647</v>
      </c>
      <c r="B4" s="125" t="s">
        <v>1655</v>
      </c>
      <c r="C4" s="126" t="s">
        <v>1656</v>
      </c>
      <c r="D4" s="128" t="s">
        <v>1657</v>
      </c>
      <c r="E4" s="128" t="s">
        <v>1658</v>
      </c>
      <c r="F4" s="128" t="s">
        <v>1659</v>
      </c>
      <c r="G4" s="128" t="s">
        <v>1660</v>
      </c>
      <c r="H4" s="128" t="s">
        <v>1661</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1647</v>
      </c>
      <c r="B5" s="125" t="s">
        <v>1662</v>
      </c>
      <c r="C5" s="126" t="s">
        <v>1663</v>
      </c>
      <c r="D5" s="128" t="s">
        <v>1664</v>
      </c>
      <c r="E5" s="128" t="s">
        <v>1665</v>
      </c>
      <c r="F5" s="128" t="s">
        <v>1666</v>
      </c>
      <c r="G5" s="128" t="s">
        <v>1667</v>
      </c>
      <c r="H5" s="128" t="s">
        <v>1668</v>
      </c>
      <c r="I5" s="130">
        <f>IF(COUNTIF(J5:AW5,"&lt;&gt;")=0,"",SUMPRODUCT(((Recommendations[ImplStatus]="Implemented")+(Recommendations[ImplStatus]="Compensated"))*ISNUMBER(MATCH(Recommendations[Id],J5:AW5,0)))/COUNTIF(J5:AW5,"&lt;&gt;"))</f>
        <v>0</v>
      </c>
      <c r="J5" s="132" t="s">
        <v>112</v>
      </c>
      <c r="K5" s="132" t="s">
        <v>189</v>
      </c>
      <c r="L5" s="132" t="s">
        <v>214</v>
      </c>
      <c r="M5" s="132" t="s">
        <v>224</v>
      </c>
      <c r="N5" s="132" t="s">
        <v>229</v>
      </c>
      <c r="O5" s="132" t="s">
        <v>306</v>
      </c>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1647</v>
      </c>
      <c r="B6" s="125" t="s">
        <v>1669</v>
      </c>
      <c r="C6" s="126" t="s">
        <v>1670</v>
      </c>
      <c r="D6" s="128" t="s">
        <v>1671</v>
      </c>
      <c r="E6" s="128" t="s">
        <v>1672</v>
      </c>
      <c r="F6" s="128" t="s">
        <v>1673</v>
      </c>
      <c r="G6" s="128" t="s">
        <v>1674</v>
      </c>
      <c r="H6" s="128" t="s">
        <v>1675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1647</v>
      </c>
      <c r="B7" s="125" t="s">
        <v>1676</v>
      </c>
      <c r="C7" s="126" t="s">
        <v>1677</v>
      </c>
      <c r="D7" s="128" t="s">
        <v>1678</v>
      </c>
      <c r="E7" s="128" t="s">
        <v>1679</v>
      </c>
      <c r="F7" s="128" t="s">
        <v>1680</v>
      </c>
      <c r="G7" s="128" t="s">
        <v>1681</v>
      </c>
      <c r="H7" s="128" t="s">
        <v>1682</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1647</v>
      </c>
      <c r="B8" s="125" t="s">
        <v>1683</v>
      </c>
      <c r="C8" s="126" t="s">
        <v>1684</v>
      </c>
      <c r="D8" s="128" t="s">
        <v>1685</v>
      </c>
      <c r="E8" s="128" t="s">
        <v>1686</v>
      </c>
      <c r="F8" s="128" t="s">
        <v>1687</v>
      </c>
      <c r="G8" s="128" t="s">
        <v>1681</v>
      </c>
      <c r="H8" s="128" t="s">
        <v>1688</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1647</v>
      </c>
      <c r="B9" s="125" t="s">
        <v>1689</v>
      </c>
      <c r="C9" s="126" t="s">
        <v>1690</v>
      </c>
      <c r="D9" s="128" t="s">
        <v>1691</v>
      </c>
      <c r="E9" s="128" t="s">
        <v>1692</v>
      </c>
      <c r="F9" s="128" t="s">
        <v>1693</v>
      </c>
      <c r="G9" s="128" t="s">
        <v>1694</v>
      </c>
      <c r="H9" s="128" t="s">
        <v>1695</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1647</v>
      </c>
      <c r="B10" s="125" t="s">
        <v>1696</v>
      </c>
      <c r="C10" s="126" t="s">
        <v>1697</v>
      </c>
      <c r="D10" s="128" t="s">
        <v>1698</v>
      </c>
      <c r="E10" s="128" t="s">
        <v>1699</v>
      </c>
      <c r="F10" s="128" t="s">
        <v>1700</v>
      </c>
      <c r="G10" s="128" t="s">
        <v>1701</v>
      </c>
      <c r="H10" s="128" t="s">
        <v>1702</v>
      </c>
      <c r="I10" s="130">
        <f>IF(COUNTIF(J10:AW10,"&lt;&gt;")=0,"",SUMPRODUCT(((Recommendations[ImplStatus]="Implemented")+(Recommendations[ImplStatus]="Compensated"))*ISNUMBER(MATCH(Recommendations[Id],J10:AW10,0)))/COUNTIF(J10:AW10,"&lt;&gt;"))</f>
        <v>0</v>
      </c>
      <c r="J10" s="132" t="s">
        <v>68</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1647</v>
      </c>
      <c r="B11" s="125" t="s">
        <v>1703</v>
      </c>
      <c r="C11" s="126" t="s">
        <v>1704</v>
      </c>
      <c r="D11" s="128" t="s">
        <v>1705</v>
      </c>
      <c r="E11" s="128" t="s">
        <v>1706</v>
      </c>
      <c r="F11" s="128" t="s">
        <v>1707</v>
      </c>
      <c r="G11" s="128" t="s">
        <v>1708</v>
      </c>
      <c r="H11" s="128" t="s">
        <v>1709</v>
      </c>
      <c r="I11" s="130">
        <f>IF(COUNTIF(J11:AW11,"&lt;&gt;")=0,"",SUMPRODUCT(((Recommendations[ImplStatus]="Implemented")+(Recommendations[ImplStatus]="Compensated"))*ISNUMBER(MATCH(Recommendations[Id],J11:AW11,0)))/COUNTIF(J11:AW11,"&lt;&gt;"))</f>
        <v>0</v>
      </c>
      <c r="J11" s="132" t="s">
        <v>102</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1647</v>
      </c>
      <c r="B12" s="125" t="s">
        <v>1710</v>
      </c>
      <c r="C12" s="126" t="s">
        <v>1711</v>
      </c>
      <c r="D12" s="128" t="s">
        <v>1712</v>
      </c>
      <c r="E12" s="128" t="s">
        <v>1713</v>
      </c>
      <c r="F12" s="128" t="s">
        <v>1714</v>
      </c>
      <c r="G12" s="128" t="s">
        <v>1701</v>
      </c>
      <c r="H12" s="128" t="s">
        <v>1715</v>
      </c>
      <c r="I12" s="130">
        <f>IF(COUNTIF(J12:AW12,"&lt;&gt;")=0,"",SUMPRODUCT(((Recommendations[ImplStatus]="Implemented")+(Recommendations[ImplStatus]="Compensated"))*ISNUMBER(MATCH(Recommendations[Id],J12:AW12,0)))/COUNTIF(J12:AW12,"&lt;&gt;"))</f>
        <v>0</v>
      </c>
      <c r="J12" s="132" t="s">
        <v>63</v>
      </c>
      <c r="K12" s="132" t="s">
        <v>134</v>
      </c>
      <c r="L12" s="132" t="s">
        <v>164</v>
      </c>
      <c r="M12" s="132" t="s">
        <v>204</v>
      </c>
      <c r="N12" s="132" t="s">
        <v>316</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1647</v>
      </c>
      <c r="B13" s="125" t="s">
        <v>1716</v>
      </c>
      <c r="C13" s="126" t="s">
        <v>1717</v>
      </c>
      <c r="D13" s="128" t="s">
        <v>1718</v>
      </c>
      <c r="E13" s="128" t="s">
        <v>1719</v>
      </c>
      <c r="F13" s="128" t="s">
        <v>1720</v>
      </c>
      <c r="G13" s="128" t="s">
        <v>1701</v>
      </c>
      <c r="H13" s="128" t="s">
        <v>1721</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1647</v>
      </c>
      <c r="B14" s="125" t="s">
        <v>1722</v>
      </c>
      <c r="C14" s="126" t="s">
        <v>1723</v>
      </c>
      <c r="D14" s="128" t="s">
        <v>1724</v>
      </c>
      <c r="E14" s="128" t="s">
        <v>1725</v>
      </c>
      <c r="F14" s="128" t="s">
        <v>1726</v>
      </c>
      <c r="G14" s="128" t="s">
        <v>1727</v>
      </c>
      <c r="H14" s="128" t="s">
        <v>1728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1647</v>
      </c>
      <c r="B15" s="125" t="s">
        <v>1729</v>
      </c>
      <c r="C15" s="126" t="s">
        <v>1730</v>
      </c>
      <c r="D15" s="128" t="s">
        <v>1731</v>
      </c>
      <c r="E15" s="128" t="s">
        <v>1732</v>
      </c>
      <c r="F15" s="128" t="s">
        <v>1733</v>
      </c>
      <c r="G15" s="128" t="s">
        <v>1734</v>
      </c>
      <c r="H15" s="128" t="s">
        <v>1735</v>
      </c>
      <c r="I15" s="130">
        <f>IF(COUNTIF(J15:AW15,"&lt;&gt;")=0,"",SUMPRODUCT(((Recommendations[ImplStatus]="Implemented")+(Recommendations[ImplStatus]="Compensated"))*ISNUMBER(MATCH(Recommendations[Id],J15:AW15,0)))/COUNTIF(J15:AW15,"&lt;&gt;"))</f>
        <v>0</v>
      </c>
      <c r="J15" s="132" t="s">
        <v>129</v>
      </c>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1647</v>
      </c>
      <c r="B16" s="125" t="s">
        <v>1736</v>
      </c>
      <c r="C16" s="126" t="s">
        <v>1737</v>
      </c>
      <c r="D16" s="128" t="s">
        <v>1738</v>
      </c>
      <c r="E16" s="128" t="s">
        <v>1739</v>
      </c>
      <c r="F16" s="128" t="s">
        <v>1740</v>
      </c>
      <c r="G16" s="128" t="s">
        <v>1741</v>
      </c>
      <c r="H16" s="128" t="s">
        <v>1742</v>
      </c>
      <c r="I16" s="130">
        <f>IF(COUNTIF(J16:AW16,"&lt;&gt;")=0,"",SUMPRODUCT(((Recommendations[ImplStatus]="Implemented")+(Recommendations[ImplStatus]="Compensated"))*ISNUMBER(MATCH(Recommendations[Id],J16:AW16,0)))/COUNTIF(J16:AW16,"&lt;&gt;"))</f>
        <v>0</v>
      </c>
      <c r="J16" s="132" t="s">
        <v>13</v>
      </c>
      <c r="K16" s="132" t="s">
        <v>241</v>
      </c>
      <c r="L16" s="132" t="s">
        <v>271</v>
      </c>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1647</v>
      </c>
      <c r="B17" s="125" t="s">
        <v>1743</v>
      </c>
      <c r="C17" s="126" t="s">
        <v>1744</v>
      </c>
      <c r="D17" s="128" t="s">
        <v>1745</v>
      </c>
      <c r="E17" s="128" t="s">
        <v>1746</v>
      </c>
      <c r="F17" s="128" t="s">
        <v>1747</v>
      </c>
      <c r="G17" s="128" t="s">
        <v>1748</v>
      </c>
      <c r="H17" s="128" t="s">
        <v>1749</v>
      </c>
      <c r="I17" s="130">
        <f>IF(COUNTIF(J17:AW17,"&lt;&gt;")=0,"",SUMPRODUCT(((Recommendations[ImplStatus]="Implemented")+(Recommendations[ImplStatus]="Compensated"))*ISNUMBER(MATCH(Recommendations[Id],J17:AW17,0)))/COUNTIF(J17:AW17,"&lt;&gt;"))</f>
        <v>0</v>
      </c>
      <c r="J17" s="132" t="s">
        <v>23</v>
      </c>
      <c r="K17" s="132" t="s">
        <v>29</v>
      </c>
      <c r="L17" s="132" t="s">
        <v>33</v>
      </c>
      <c r="M17" s="132" t="s">
        <v>37</v>
      </c>
      <c r="N17" s="132" t="s">
        <v>41</v>
      </c>
      <c r="O17" s="132" t="s">
        <v>45</v>
      </c>
      <c r="P17" s="132" t="s">
        <v>49</v>
      </c>
      <c r="Q17" s="132" t="s">
        <v>107</v>
      </c>
      <c r="R17" s="132" t="s">
        <v>169</v>
      </c>
      <c r="S17" s="132" t="s">
        <v>184</v>
      </c>
      <c r="T17" s="132" t="s">
        <v>199</v>
      </c>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1647</v>
      </c>
      <c r="B18" s="125" t="s">
        <v>1750</v>
      </c>
      <c r="C18" s="126" t="s">
        <v>1751</v>
      </c>
      <c r="D18" s="128" t="s">
        <v>1752</v>
      </c>
      <c r="E18" s="128" t="s">
        <v>1753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1754</v>
      </c>
      <c r="B19" s="124"/>
      <c r="C19" s="123" t="s">
        <v>1755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1754</v>
      </c>
      <c r="B20" s="125" t="s">
        <v>1756</v>
      </c>
      <c r="C20" s="126" t="s">
        <v>1757</v>
      </c>
      <c r="D20" s="128" t="s">
        <v>1758</v>
      </c>
      <c r="E20" s="128" t="s">
        <v>1759</v>
      </c>
      <c r="F20" s="128" t="s">
        <v>1760</v>
      </c>
      <c r="G20" s="128" t="s">
        <v>1761</v>
      </c>
      <c r="H20" s="128" t="s">
        <v>1762</v>
      </c>
      <c r="I20" s="130">
        <f>IF(COUNTIF(J20:AW20,"&lt;&gt;")=0,"",SUMPRODUCT(((Recommendations[ImplStatus]="Implemented")+(Recommendations[ImplStatus]="Compensated"))*ISNUMBER(MATCH(Recommendations[Id],J20:AW20,0)))/COUNTIF(J20:AW20,"&lt;&gt;"))</f>
        <v>0</v>
      </c>
      <c r="J20" s="132" t="s">
        <v>209</v>
      </c>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1754</v>
      </c>
      <c r="B21" s="125" t="s">
        <v>1763</v>
      </c>
      <c r="C21" s="126" t="s">
        <v>1764</v>
      </c>
      <c r="D21" s="128" t="s">
        <v>1765</v>
      </c>
      <c r="E21" s="128" t="s">
        <v>1766</v>
      </c>
      <c r="F21" s="128" t="s">
        <v>1767</v>
      </c>
      <c r="G21" s="128" t="s">
        <v>1768</v>
      </c>
      <c r="H21" s="128" t="s">
        <v>1769</v>
      </c>
      <c r="I21" s="130">
        <f>IF(COUNTIF(J21:AW21,"&lt;&gt;")=0,"",SUMPRODUCT(((Recommendations[ImplStatus]="Implemented")+(Recommendations[ImplStatus]="Compensated"))*ISNUMBER(MATCH(Recommendations[Id],J21:AW21,0)))/COUNTIF(J21:AW21,"&lt;&gt;"))</f>
        <v>0</v>
      </c>
      <c r="J21" s="132" t="s">
        <v>209</v>
      </c>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1770</v>
      </c>
      <c r="B22" s="124"/>
      <c r="C22" s="123" t="s">
        <v>1771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1770</v>
      </c>
      <c r="B23" s="125" t="s">
        <v>1772</v>
      </c>
      <c r="C23" s="126" t="s">
        <v>1773</v>
      </c>
      <c r="D23" s="128" t="s">
        <v>1774</v>
      </c>
      <c r="E23" s="128" t="s">
        <v>1775</v>
      </c>
      <c r="F23" s="128" t="s">
        <v>1776</v>
      </c>
      <c r="G23" s="128" t="s">
        <v>1777</v>
      </c>
      <c r="H23" s="128" t="s">
        <v>1778</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1770</v>
      </c>
      <c r="B24" s="125" t="s">
        <v>1779</v>
      </c>
      <c r="C24" s="126" t="s">
        <v>1780</v>
      </c>
      <c r="D24" s="128" t="s">
        <v>1781</v>
      </c>
      <c r="E24" s="128" t="s">
        <v>1782</v>
      </c>
      <c r="F24" s="128" t="s">
        <v>1783</v>
      </c>
      <c r="G24" s="128" t="s">
        <v>1784</v>
      </c>
      <c r="H24" s="128" t="s">
        <v>1785</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1770</v>
      </c>
      <c r="B25" s="125" t="s">
        <v>1786</v>
      </c>
      <c r="C25" s="126" t="s">
        <v>1787</v>
      </c>
      <c r="D25" s="128" t="s">
        <v>1788</v>
      </c>
      <c r="E25" s="128" t="s">
        <v>1789</v>
      </c>
      <c r="F25" s="128" t="s">
        <v>1790</v>
      </c>
      <c r="G25" s="128" t="s">
        <v>1791</v>
      </c>
      <c r="H25" s="128" t="s">
        <v>1792</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1770</v>
      </c>
      <c r="B26" s="125" t="s">
        <v>1793</v>
      </c>
      <c r="C26" s="126" t="s">
        <v>1794</v>
      </c>
      <c r="D26" s="128" t="s">
        <v>1795</v>
      </c>
      <c r="E26" s="128" t="s">
        <v>1796</v>
      </c>
      <c r="F26" s="128" t="s">
        <v>1797</v>
      </c>
      <c r="G26" s="128" t="s">
        <v>1784</v>
      </c>
      <c r="H26" s="128" t="s">
        <v>1798</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1770</v>
      </c>
      <c r="B27" s="125" t="s">
        <v>1799</v>
      </c>
      <c r="C27" s="126" t="s">
        <v>1800</v>
      </c>
      <c r="D27" s="128" t="s">
        <v>1801</v>
      </c>
      <c r="E27" s="128" t="s">
        <v>1802</v>
      </c>
      <c r="F27" s="128" t="s">
        <v>1803</v>
      </c>
      <c r="G27" s="128" t="s">
        <v>1804</v>
      </c>
      <c r="H27" s="128" t="s">
        <v>1805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1770</v>
      </c>
      <c r="B28" s="125" t="s">
        <v>1806</v>
      </c>
      <c r="C28" s="126" t="s">
        <v>1807</v>
      </c>
      <c r="D28" s="128" t="s">
        <v>1808</v>
      </c>
      <c r="E28" s="128" t="s">
        <v>1809</v>
      </c>
      <c r="F28" s="128" t="s">
        <v>1810</v>
      </c>
      <c r="G28" s="128" t="s">
        <v>1811</v>
      </c>
      <c r="H28" s="128" t="s">
        <v>1812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1770</v>
      </c>
      <c r="B29" s="125" t="s">
        <v>1813</v>
      </c>
      <c r="C29" s="126" t="s">
        <v>1814</v>
      </c>
      <c r="D29" s="128" t="s">
        <v>1815</v>
      </c>
      <c r="E29" s="128" t="s">
        <v>1816</v>
      </c>
      <c r="F29" s="128" t="s">
        <v>1817</v>
      </c>
      <c r="G29" s="128" t="s">
        <v>1701</v>
      </c>
      <c r="H29" s="128" t="s">
        <v>1818</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1770</v>
      </c>
      <c r="B30" s="125" t="s">
        <v>1819</v>
      </c>
      <c r="C30" s="126" t="s">
        <v>1820</v>
      </c>
      <c r="D30" s="128" t="s">
        <v>1821</v>
      </c>
      <c r="E30" s="128" t="s">
        <v>1822</v>
      </c>
      <c r="F30" s="128" t="s">
        <v>1823</v>
      </c>
      <c r="G30" s="128" t="s">
        <v>1784</v>
      </c>
      <c r="H30" s="128" t="s">
        <v>1824</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1825</v>
      </c>
      <c r="B31" s="124"/>
      <c r="C31" s="123" t="s">
        <v>1826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1825</v>
      </c>
      <c r="B32" s="125" t="s">
        <v>1827</v>
      </c>
      <c r="C32" s="126" t="s">
        <v>1828</v>
      </c>
      <c r="D32" s="128" t="s">
        <v>1829</v>
      </c>
      <c r="E32" s="128" t="s">
        <v>1830</v>
      </c>
      <c r="F32" s="128" t="s">
        <v>1831</v>
      </c>
      <c r="G32" s="128" t="s">
        <v>1832</v>
      </c>
      <c r="H32" s="128" t="s">
        <v>1833</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1825</v>
      </c>
      <c r="B33" s="125" t="s">
        <v>1834</v>
      </c>
      <c r="C33" s="126" t="s">
        <v>1835</v>
      </c>
      <c r="D33" s="128" t="s">
        <v>1836</v>
      </c>
      <c r="E33" s="128" t="s">
        <v>1837</v>
      </c>
      <c r="F33" s="128" t="s">
        <v>1838</v>
      </c>
      <c r="G33" s="128" t="s">
        <v>1839</v>
      </c>
      <c r="H33" s="128" t="s">
        <v>1840</v>
      </c>
      <c r="I33" s="130">
        <f>IF(COUNTIF(J33:AW33,"&lt;&gt;")=0,"",SUMPRODUCT(((Recommendations[ImplStatus]="Implemented")+(Recommendations[ImplStatus]="Compensated"))*ISNUMBER(MATCH(Recommendations[Id],J33:AW33,0)))/COUNTIF(J33:AW33,"&lt;&gt;"))</f>
        <v>0</v>
      </c>
      <c r="J33" s="132" t="s">
        <v>286</v>
      </c>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1825</v>
      </c>
      <c r="B34" s="125" t="s">
        <v>1841</v>
      </c>
      <c r="C34" s="126" t="s">
        <v>1842</v>
      </c>
      <c r="D34" s="128" t="s">
        <v>1843</v>
      </c>
      <c r="E34" s="128" t="s">
        <v>1844</v>
      </c>
      <c r="F34" s="128" t="s">
        <v>1845</v>
      </c>
      <c r="G34" s="128" t="s">
        <v>1846</v>
      </c>
      <c r="H34" s="128" t="s">
        <v>1847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1825</v>
      </c>
      <c r="B35" s="125" t="s">
        <v>1848</v>
      </c>
      <c r="C35" s="126" t="s">
        <v>1849</v>
      </c>
      <c r="D35" s="128" t="s">
        <v>1850</v>
      </c>
      <c r="E35" s="128" t="s">
        <v>1851</v>
      </c>
      <c r="F35" s="128" t="s">
        <v>1852</v>
      </c>
      <c r="G35" s="128" t="s">
        <v>1853</v>
      </c>
      <c r="H35" s="128" t="s">
        <v>1854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1825</v>
      </c>
      <c r="B36" s="125" t="s">
        <v>1855</v>
      </c>
      <c r="C36" s="126" t="s">
        <v>1856</v>
      </c>
      <c r="D36" s="128" t="s">
        <v>1857</v>
      </c>
      <c r="E36" s="128" t="s">
        <v>1858</v>
      </c>
      <c r="F36" s="128" t="s">
        <v>1859</v>
      </c>
      <c r="G36" s="128" t="s">
        <v>1860</v>
      </c>
      <c r="H36" s="128" t="s">
        <v>1861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1825</v>
      </c>
      <c r="B37" s="125" t="s">
        <v>1862</v>
      </c>
      <c r="C37" s="126" t="s">
        <v>1863</v>
      </c>
      <c r="D37" s="128" t="s">
        <v>1864</v>
      </c>
      <c r="E37" s="128" t="s">
        <v>1865</v>
      </c>
      <c r="F37" s="128" t="s">
        <v>1866</v>
      </c>
      <c r="G37" s="128" t="s">
        <v>1867</v>
      </c>
      <c r="H37" s="128" t="s">
        <v>1868</v>
      </c>
      <c r="I37" s="130">
        <f>IF(COUNTIF(J37:AW37,"&lt;&gt;")=0,"",SUMPRODUCT(((Recommendations[ImplStatus]="Implemented")+(Recommendations[ImplStatus]="Compensated"))*ISNUMBER(MATCH(Recommendations[Id],J37:AW37,0)))/COUNTIF(J37:AW37,"&lt;&gt;"))</f>
        <v>0</v>
      </c>
      <c r="J37" s="132" t="s">
        <v>84</v>
      </c>
      <c r="K37" s="132" t="s">
        <v>93</v>
      </c>
      <c r="L37" s="132" t="s">
        <v>98</v>
      </c>
      <c r="M37" s="132" t="s">
        <v>117</v>
      </c>
      <c r="N37" s="132" t="s">
        <v>139</v>
      </c>
      <c r="O37" s="132" t="s">
        <v>144</v>
      </c>
      <c r="P37" s="132" t="s">
        <v>154</v>
      </c>
      <c r="Q37" s="132" t="s">
        <v>159</v>
      </c>
      <c r="R37" s="132" t="s">
        <v>194</v>
      </c>
      <c r="S37" s="132" t="s">
        <v>233</v>
      </c>
      <c r="T37" s="132" t="s">
        <v>236</v>
      </c>
      <c r="U37" s="132" t="s">
        <v>246</v>
      </c>
      <c r="V37" s="132" t="s">
        <v>251</v>
      </c>
      <c r="W37" s="132" t="s">
        <v>256</v>
      </c>
      <c r="X37" s="132" t="s">
        <v>261</v>
      </c>
      <c r="Y37" s="132" t="s">
        <v>266</v>
      </c>
      <c r="Z37" s="132" t="s">
        <v>281</v>
      </c>
      <c r="AA37" s="132" t="s">
        <v>296</v>
      </c>
      <c r="AB37" s="132" t="s">
        <v>301</v>
      </c>
      <c r="AC37" s="132" t="s">
        <v>335</v>
      </c>
      <c r="AD37" s="132" t="s">
        <v>345</v>
      </c>
      <c r="AE37" s="132" t="s">
        <v>355</v>
      </c>
      <c r="AF37" s="132" t="s">
        <v>360</v>
      </c>
      <c r="AG37" s="132" t="s">
        <v>365</v>
      </c>
      <c r="AH37" s="132" t="s">
        <v>370</v>
      </c>
      <c r="AI37" s="132" t="s">
        <v>380</v>
      </c>
      <c r="AJ37" s="132" t="s">
        <v>385</v>
      </c>
      <c r="AK37" s="132" t="s">
        <v>389</v>
      </c>
      <c r="AL37" s="132" t="s">
        <v>403</v>
      </c>
      <c r="AM37" s="132" t="s">
        <v>408</v>
      </c>
      <c r="AN37" s="132" t="s">
        <v>412</v>
      </c>
      <c r="AO37" s="132" t="s">
        <v>420</v>
      </c>
      <c r="AP37" s="132" t="s">
        <v>425</v>
      </c>
      <c r="AQ37" s="132" t="s">
        <v>429</v>
      </c>
      <c r="AR37" s="132" t="s">
        <v>434</v>
      </c>
      <c r="AS37" s="132" t="s">
        <v>438</v>
      </c>
      <c r="AT37" s="132" t="s">
        <v>447</v>
      </c>
      <c r="AU37" s="132" t="s">
        <v>452</v>
      </c>
      <c r="AV37" s="132"/>
      <c r="AW37" s="142"/>
    </row>
    <row r="38" spans="1:49" ht="60" customHeight="1" x14ac:dyDescent="0.35">
      <c r="A38" s="139" t="s">
        <v>1825</v>
      </c>
      <c r="B38" s="125" t="s">
        <v>1869</v>
      </c>
      <c r="C38" s="126" t="s">
        <v>1870</v>
      </c>
      <c r="D38" s="128" t="s">
        <v>1871</v>
      </c>
      <c r="E38" s="128" t="s">
        <v>1872</v>
      </c>
      <c r="F38" s="128" t="s">
        <v>1873</v>
      </c>
      <c r="G38" s="128" t="s">
        <v>1874</v>
      </c>
      <c r="H38" s="128" t="s">
        <v>1875</v>
      </c>
      <c r="I38" s="130">
        <f>IF(COUNTIF(J38:AW38,"&lt;&gt;")=0,"",SUMPRODUCT(((Recommendations[ImplStatus]="Implemented")+(Recommendations[ImplStatus]="Compensated"))*ISNUMBER(MATCH(Recommendations[Id],J38:AW38,0)))/COUNTIF(J38:AW38,"&lt;&gt;"))</f>
        <v>0</v>
      </c>
      <c r="J38" s="132" t="s">
        <v>79</v>
      </c>
      <c r="K38" s="132" t="s">
        <v>89</v>
      </c>
      <c r="L38" s="132" t="s">
        <v>321</v>
      </c>
      <c r="M38" s="132" t="s">
        <v>326</v>
      </c>
      <c r="N38" s="132" t="s">
        <v>393</v>
      </c>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1825</v>
      </c>
      <c r="B39" s="125" t="s">
        <v>1876</v>
      </c>
      <c r="C39" s="126" t="s">
        <v>1877</v>
      </c>
      <c r="D39" s="128" t="s">
        <v>1878</v>
      </c>
      <c r="E39" s="128" t="s">
        <v>1879</v>
      </c>
      <c r="F39" s="128" t="s">
        <v>1880</v>
      </c>
      <c r="G39" s="128" t="s">
        <v>1881</v>
      </c>
      <c r="H39" s="128" t="s">
        <v>1882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1825</v>
      </c>
      <c r="B40" s="125" t="s">
        <v>1883</v>
      </c>
      <c r="C40" s="126" t="s">
        <v>1884</v>
      </c>
      <c r="D40" s="128" t="s">
        <v>1885</v>
      </c>
      <c r="E40" s="128" t="s">
        <v>1886</v>
      </c>
      <c r="F40" s="128" t="s">
        <v>1887</v>
      </c>
      <c r="G40" s="128" t="s">
        <v>1888</v>
      </c>
      <c r="H40" s="128" t="s">
        <v>1889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1825</v>
      </c>
      <c r="B41" s="125" t="s">
        <v>1890</v>
      </c>
      <c r="C41" s="126" t="s">
        <v>1891</v>
      </c>
      <c r="D41" s="128" t="s">
        <v>1892</v>
      </c>
      <c r="E41" s="128" t="s">
        <v>1893</v>
      </c>
      <c r="F41" s="128" t="s">
        <v>1894</v>
      </c>
      <c r="G41" s="128" t="s">
        <v>1832</v>
      </c>
      <c r="H41" s="128" t="s">
        <v>1895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1896</v>
      </c>
      <c r="B42" s="124"/>
      <c r="C42" s="123" t="s">
        <v>1897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1896</v>
      </c>
      <c r="B43" s="125" t="s">
        <v>1898</v>
      </c>
      <c r="C43" s="126" t="s">
        <v>1899</v>
      </c>
      <c r="D43" s="128" t="s">
        <v>1900</v>
      </c>
      <c r="E43" s="128" t="s">
        <v>1901</v>
      </c>
      <c r="F43" s="128" t="s">
        <v>1902</v>
      </c>
      <c r="G43" s="128" t="s">
        <v>1903</v>
      </c>
      <c r="H43" s="128" t="s">
        <v>1904</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1896</v>
      </c>
      <c r="B44" s="125" t="s">
        <v>1905</v>
      </c>
      <c r="C44" s="126" t="s">
        <v>1906</v>
      </c>
      <c r="D44" s="128" t="s">
        <v>1907</v>
      </c>
      <c r="E44" s="128" t="s">
        <v>1908</v>
      </c>
      <c r="F44" s="128" t="s">
        <v>1909</v>
      </c>
      <c r="G44" s="128" t="s">
        <v>1910</v>
      </c>
      <c r="H44" s="128" t="s">
        <v>1911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1896</v>
      </c>
      <c r="B45" s="125" t="s">
        <v>1912</v>
      </c>
      <c r="C45" s="126" t="s">
        <v>1913</v>
      </c>
      <c r="D45" s="128" t="s">
        <v>1914</v>
      </c>
      <c r="E45" s="128" t="s">
        <v>1915</v>
      </c>
      <c r="F45" s="128" t="s">
        <v>1916</v>
      </c>
      <c r="G45" s="128" t="s">
        <v>1917</v>
      </c>
      <c r="H45" s="128" t="s">
        <v>1918</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1896</v>
      </c>
      <c r="B46" s="125" t="s">
        <v>1919</v>
      </c>
      <c r="C46" s="126" t="s">
        <v>1920</v>
      </c>
      <c r="D46" s="128" t="s">
        <v>1921</v>
      </c>
      <c r="E46" s="128" t="s">
        <v>1922</v>
      </c>
      <c r="F46" s="128" t="s">
        <v>1923</v>
      </c>
      <c r="G46" s="128" t="s">
        <v>1917</v>
      </c>
      <c r="H46" s="128" t="s">
        <v>1924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1896</v>
      </c>
      <c r="B47" s="125" t="s">
        <v>1925</v>
      </c>
      <c r="C47" s="126" t="s">
        <v>1926</v>
      </c>
      <c r="D47" s="128" t="s">
        <v>1927</v>
      </c>
      <c r="E47" s="128" t="s">
        <v>1928</v>
      </c>
      <c r="F47" s="128" t="s">
        <v>1929</v>
      </c>
      <c r="G47" s="128" t="s">
        <v>1930</v>
      </c>
      <c r="H47" s="128" t="s">
        <v>1931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1896</v>
      </c>
      <c r="B48" s="125" t="s">
        <v>1932</v>
      </c>
      <c r="C48" s="126" t="s">
        <v>1933</v>
      </c>
      <c r="D48" s="128" t="s">
        <v>1934</v>
      </c>
      <c r="E48" s="128" t="s">
        <v>1935</v>
      </c>
      <c r="F48" s="128" t="s">
        <v>1936</v>
      </c>
      <c r="G48" s="128" t="s">
        <v>1937</v>
      </c>
      <c r="H48" s="128" t="s">
        <v>1938</v>
      </c>
      <c r="I48" s="130">
        <f>IF(COUNTIF(J48:AW48,"&lt;&gt;")=0,"",SUMPRODUCT(((Recommendations[ImplStatus]="Implemented")+(Recommendations[ImplStatus]="Compensated"))*ISNUMBER(MATCH(Recommendations[Id],J48:AW48,0)))/COUNTIF(J48:AW48,"&lt;&gt;"))</f>
        <v>0</v>
      </c>
      <c r="J48" s="132" t="s">
        <v>53</v>
      </c>
      <c r="K48" s="132" t="s">
        <v>58</v>
      </c>
      <c r="L48" s="132" t="s">
        <v>73</v>
      </c>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1896</v>
      </c>
      <c r="B49" s="125" t="s">
        <v>1939</v>
      </c>
      <c r="C49" s="126" t="s">
        <v>1940</v>
      </c>
      <c r="D49" s="128" t="s">
        <v>1941</v>
      </c>
      <c r="E49" s="128" t="s">
        <v>1942</v>
      </c>
      <c r="F49" s="128" t="s">
        <v>1943</v>
      </c>
      <c r="G49" s="128" t="s">
        <v>1701</v>
      </c>
      <c r="H49" s="128" t="s">
        <v>1944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1896</v>
      </c>
      <c r="B50" s="125" t="s">
        <v>1945</v>
      </c>
      <c r="C50" s="126" t="s">
        <v>1946</v>
      </c>
      <c r="D50" s="128" t="s">
        <v>1947</v>
      </c>
      <c r="E50" s="128" t="s">
        <v>1948</v>
      </c>
      <c r="F50" s="128" t="s">
        <v>1949</v>
      </c>
      <c r="G50" s="128" t="s">
        <v>1950</v>
      </c>
      <c r="H50" s="128" t="s">
        <v>1951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1952</v>
      </c>
      <c r="B51" s="124"/>
      <c r="C51" s="123" t="s">
        <v>1953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1952</v>
      </c>
      <c r="B52" s="125" t="s">
        <v>1954</v>
      </c>
      <c r="C52" s="126" t="s">
        <v>1955</v>
      </c>
      <c r="D52" s="128" t="s">
        <v>1956</v>
      </c>
      <c r="E52" s="128" t="s">
        <v>1957</v>
      </c>
      <c r="F52" s="128" t="s">
        <v>1958</v>
      </c>
      <c r="G52" s="128" t="s">
        <v>1959</v>
      </c>
      <c r="H52" s="128" t="s">
        <v>1960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1952</v>
      </c>
      <c r="B53" s="125" t="s">
        <v>1961</v>
      </c>
      <c r="C53" s="126" t="s">
        <v>1962</v>
      </c>
      <c r="D53" s="128" t="s">
        <v>1963</v>
      </c>
      <c r="E53" s="128" t="s">
        <v>1964</v>
      </c>
      <c r="F53" s="128" t="s">
        <v>1965</v>
      </c>
      <c r="G53" s="128" t="s">
        <v>1966</v>
      </c>
      <c r="H53" s="128" t="s">
        <v>1967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1952</v>
      </c>
      <c r="B54" s="125" t="s">
        <v>1968</v>
      </c>
      <c r="C54" s="126" t="s">
        <v>1969</v>
      </c>
      <c r="D54" s="128" t="s">
        <v>1970</v>
      </c>
      <c r="E54" s="128" t="s">
        <v>1971</v>
      </c>
      <c r="F54" s="128" t="s">
        <v>1972</v>
      </c>
      <c r="G54" s="128" t="s">
        <v>1973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1952</v>
      </c>
      <c r="B55" s="125" t="s">
        <v>1974</v>
      </c>
      <c r="C55" s="126" t="s">
        <v>1975</v>
      </c>
      <c r="D55" s="128" t="s">
        <v>1976</v>
      </c>
      <c r="E55" s="128" t="s">
        <v>1977</v>
      </c>
      <c r="F55" s="128" t="s">
        <v>1978</v>
      </c>
      <c r="G55" s="128" t="s">
        <v>1979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1952</v>
      </c>
      <c r="B56" s="125" t="s">
        <v>1980</v>
      </c>
      <c r="C56" s="126" t="s">
        <v>1981</v>
      </c>
      <c r="D56" s="128" t="s">
        <v>1982</v>
      </c>
      <c r="E56" s="128" t="s">
        <v>1983</v>
      </c>
      <c r="F56" s="128" t="s">
        <v>1984</v>
      </c>
      <c r="G56" s="128" t="s">
        <v>1985</v>
      </c>
      <c r="H56" s="128" t="s">
        <v>1986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1987</v>
      </c>
      <c r="B57" s="124"/>
      <c r="C57" s="123" t="s">
        <v>1988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1987</v>
      </c>
      <c r="B58" s="125" t="s">
        <v>1989</v>
      </c>
      <c r="C58" s="126" t="s">
        <v>1990</v>
      </c>
      <c r="D58" s="128" t="s">
        <v>1991</v>
      </c>
      <c r="E58" s="128" t="s">
        <v>1992</v>
      </c>
      <c r="F58" s="128" t="s">
        <v>1993</v>
      </c>
      <c r="G58" s="128" t="s">
        <v>1994</v>
      </c>
      <c r="H58" s="128" t="s">
        <v>1995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1987</v>
      </c>
      <c r="B59" s="125" t="s">
        <v>1996</v>
      </c>
      <c r="C59" s="126" t="s">
        <v>1997</v>
      </c>
      <c r="D59" s="128" t="s">
        <v>1998</v>
      </c>
      <c r="E59" s="128" t="s">
        <v>1999</v>
      </c>
      <c r="F59" s="128" t="s">
        <v>2000</v>
      </c>
      <c r="G59" s="128" t="s">
        <v>2001</v>
      </c>
      <c r="H59" s="128" t="s">
        <v>2002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1987</v>
      </c>
      <c r="B60" s="125" t="s">
        <v>2003</v>
      </c>
      <c r="C60" s="126" t="s">
        <v>2004</v>
      </c>
      <c r="D60" s="128" t="s">
        <v>2005</v>
      </c>
      <c r="E60" s="128" t="s">
        <v>2006</v>
      </c>
      <c r="F60" s="128" t="s">
        <v>2007</v>
      </c>
      <c r="G60" s="128" t="s">
        <v>2008</v>
      </c>
      <c r="H60" s="128" t="s">
        <v>2009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2010</v>
      </c>
      <c r="B61" s="124"/>
      <c r="C61" s="123" t="s">
        <v>2011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2010</v>
      </c>
      <c r="B62" s="125" t="s">
        <v>2012</v>
      </c>
      <c r="C62" s="126" t="s">
        <v>2013</v>
      </c>
      <c r="D62" s="128" t="s">
        <v>2014</v>
      </c>
      <c r="E62" s="128" t="s">
        <v>2015</v>
      </c>
      <c r="F62" s="128" t="s">
        <v>2016</v>
      </c>
      <c r="G62" s="128" t="s">
        <v>2017</v>
      </c>
      <c r="H62" s="128" t="s">
        <v>2018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2010</v>
      </c>
      <c r="B63" s="125" t="s">
        <v>2019</v>
      </c>
      <c r="C63" s="126" t="s">
        <v>2020</v>
      </c>
      <c r="D63" s="128" t="s">
        <v>2021</v>
      </c>
      <c r="E63" s="128" t="s">
        <v>2022</v>
      </c>
      <c r="F63" s="128" t="s">
        <v>2023</v>
      </c>
      <c r="G63" s="128" t="s">
        <v>2024</v>
      </c>
      <c r="H63" s="128" t="s">
        <v>2025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2010</v>
      </c>
      <c r="B64" s="125" t="s">
        <v>2026</v>
      </c>
      <c r="C64" s="126" t="s">
        <v>2027</v>
      </c>
      <c r="D64" s="128" t="s">
        <v>2028</v>
      </c>
      <c r="E64" s="128" t="s">
        <v>2029</v>
      </c>
      <c r="F64" s="128" t="s">
        <v>2030</v>
      </c>
      <c r="G64" s="128" t="s">
        <v>2031</v>
      </c>
      <c r="H64" s="128" t="s">
        <v>2032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2010</v>
      </c>
      <c r="B65" s="125" t="s">
        <v>2033</v>
      </c>
      <c r="C65" s="126" t="s">
        <v>2034</v>
      </c>
      <c r="D65" s="128" t="s">
        <v>2035</v>
      </c>
      <c r="E65" s="128" t="s">
        <v>2036</v>
      </c>
      <c r="F65" s="128" t="s">
        <v>2037</v>
      </c>
      <c r="G65" s="128" t="s">
        <v>2038</v>
      </c>
      <c r="H65" s="128" t="s">
        <v>2039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2010</v>
      </c>
      <c r="B66" s="125" t="s">
        <v>2040</v>
      </c>
      <c r="C66" s="126" t="s">
        <v>2041</v>
      </c>
      <c r="D66" s="128" t="s">
        <v>2042</v>
      </c>
      <c r="E66" s="128" t="s">
        <v>2043</v>
      </c>
      <c r="F66" s="128" t="s">
        <v>2044</v>
      </c>
      <c r="G66" s="128" t="s">
        <v>2045</v>
      </c>
      <c r="H66" s="128" t="s">
        <v>2046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2010</v>
      </c>
      <c r="B67" s="125" t="s">
        <v>2047</v>
      </c>
      <c r="C67" s="126" t="s">
        <v>2048</v>
      </c>
      <c r="D67" s="128" t="s">
        <v>2049</v>
      </c>
      <c r="E67" s="128" t="s">
        <v>2050</v>
      </c>
      <c r="F67" s="128" t="s">
        <v>2051</v>
      </c>
      <c r="G67" s="128" t="s">
        <v>2052</v>
      </c>
      <c r="H67" s="128" t="s">
        <v>2053</v>
      </c>
      <c r="I67" s="130">
        <f>IF(COUNTIF(J67:AW67,"&lt;&gt;")=0,"",SUMPRODUCT(((Recommendations[ImplStatus]="Implemented")+(Recommendations[ImplStatus]="Compensated"))*ISNUMBER(MATCH(Recommendations[Id],J67:AW67,0)))/COUNTIF(J67:AW67,"&lt;&gt;"))</f>
        <v>0</v>
      </c>
      <c r="J67" s="132" t="s">
        <v>219</v>
      </c>
      <c r="K67" s="132" t="s">
        <v>276</v>
      </c>
      <c r="L67" s="132" t="s">
        <v>291</v>
      </c>
      <c r="M67" s="132" t="s">
        <v>398</v>
      </c>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2010</v>
      </c>
      <c r="B68" s="125" t="s">
        <v>2054</v>
      </c>
      <c r="C68" s="126" t="s">
        <v>2055</v>
      </c>
      <c r="D68" s="128" t="s">
        <v>2056</v>
      </c>
      <c r="E68" s="128" t="s">
        <v>2057</v>
      </c>
      <c r="F68" s="128" t="s">
        <v>2058</v>
      </c>
      <c r="G68" s="128" t="s">
        <v>2059</v>
      </c>
      <c r="H68" s="128" t="s">
        <v>2060</v>
      </c>
      <c r="I68" s="130">
        <f>IF(COUNTIF(J68:AW68,"&lt;&gt;")=0,"",SUMPRODUCT(((Recommendations[ImplStatus]="Implemented")+(Recommendations[ImplStatus]="Compensated"))*ISNUMBER(MATCH(Recommendations[Id],J68:AW68,0)))/COUNTIF(J68:AW68,"&lt;&gt;"))</f>
        <v>0</v>
      </c>
      <c r="J68" s="132" t="s">
        <v>149</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2061</v>
      </c>
      <c r="B69" s="124"/>
      <c r="C69" s="123" t="s">
        <v>2062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2061</v>
      </c>
      <c r="B70" s="125" t="s">
        <v>2063</v>
      </c>
      <c r="C70" s="126" t="s">
        <v>2064</v>
      </c>
      <c r="D70" s="128" t="s">
        <v>2065</v>
      </c>
      <c r="E70" s="128" t="s">
        <v>2066</v>
      </c>
      <c r="F70" s="128" t="s">
        <v>2067</v>
      </c>
      <c r="G70" s="128" t="s">
        <v>2068</v>
      </c>
      <c r="H70" s="128" t="s">
        <v>2069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2061</v>
      </c>
      <c r="B71" s="125" t="s">
        <v>2070</v>
      </c>
      <c r="C71" s="126" t="s">
        <v>2071</v>
      </c>
      <c r="D71" s="128" t="s">
        <v>2072</v>
      </c>
      <c r="E71" s="128" t="s">
        <v>2073</v>
      </c>
      <c r="F71" s="128" t="s">
        <v>2074</v>
      </c>
      <c r="G71" s="128" t="s">
        <v>2075</v>
      </c>
      <c r="H71" s="128" t="s">
        <v>2076</v>
      </c>
      <c r="I71" s="130">
        <f>IF(COUNTIF(J71:AW71,"&lt;&gt;")=0,"",SUMPRODUCT(((Recommendations[ImplStatus]="Implemented")+(Recommendations[ImplStatus]="Compensated"))*ISNUMBER(MATCH(Recommendations[Id],J71:AW71,0)))/COUNTIF(J71:AW71,"&lt;&gt;"))</f>
        <v>0</v>
      </c>
      <c r="J71" s="132" t="s">
        <v>122</v>
      </c>
      <c r="K71" s="132" t="s">
        <v>127</v>
      </c>
      <c r="L71" s="132" t="s">
        <v>330</v>
      </c>
      <c r="M71" s="132" t="s">
        <v>375</v>
      </c>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2077</v>
      </c>
      <c r="B72" s="124"/>
      <c r="C72" s="123" t="s">
        <v>2078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2077</v>
      </c>
      <c r="B73" s="125" t="s">
        <v>2079</v>
      </c>
      <c r="C73" s="126" t="s">
        <v>2080</v>
      </c>
      <c r="D73" s="128" t="s">
        <v>2081</v>
      </c>
      <c r="E73" s="128" t="s">
        <v>2082</v>
      </c>
      <c r="F73" s="128" t="s">
        <v>2083</v>
      </c>
      <c r="G73" s="128" t="s">
        <v>2084</v>
      </c>
      <c r="H73" s="128" t="s">
        <v>2085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2077</v>
      </c>
      <c r="B74" s="125" t="s">
        <v>2086</v>
      </c>
      <c r="C74" s="126" t="s">
        <v>2087</v>
      </c>
      <c r="D74" s="128" t="s">
        <v>2088</v>
      </c>
      <c r="E74" s="128" t="s">
        <v>2089</v>
      </c>
      <c r="F74" s="128" t="s">
        <v>2090</v>
      </c>
      <c r="G74" s="128" t="s">
        <v>2091</v>
      </c>
      <c r="H74" s="128" t="s">
        <v>2092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2077</v>
      </c>
      <c r="B75" s="125" t="s">
        <v>2093</v>
      </c>
      <c r="C75" s="126" t="s">
        <v>2094</v>
      </c>
      <c r="D75" s="128" t="s">
        <v>2095</v>
      </c>
      <c r="E75" s="128" t="s">
        <v>2096</v>
      </c>
      <c r="F75" s="128" t="s">
        <v>2097</v>
      </c>
      <c r="G75" s="128" t="s">
        <v>2098</v>
      </c>
      <c r="H75" s="128" t="s">
        <v>2099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2077</v>
      </c>
      <c r="B76" s="125" t="s">
        <v>2100</v>
      </c>
      <c r="C76" s="126" t="s">
        <v>2101</v>
      </c>
      <c r="D76" s="128" t="s">
        <v>2102</v>
      </c>
      <c r="E76" s="128" t="s">
        <v>2103</v>
      </c>
      <c r="F76" s="128" t="s">
        <v>2104</v>
      </c>
      <c r="G76" s="128" t="s">
        <v>2105</v>
      </c>
      <c r="H76" s="128" t="s">
        <v>2106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2077</v>
      </c>
      <c r="B77" s="125" t="s">
        <v>2107</v>
      </c>
      <c r="C77" s="126" t="s">
        <v>2108</v>
      </c>
      <c r="D77" s="128" t="s">
        <v>2109</v>
      </c>
      <c r="E77" s="128" t="s">
        <v>2110</v>
      </c>
      <c r="F77" s="128" t="s">
        <v>2111</v>
      </c>
      <c r="G77" s="128" t="s">
        <v>2105</v>
      </c>
      <c r="H77" s="128" t="s">
        <v>2112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2113</v>
      </c>
      <c r="B78" s="124"/>
      <c r="C78" s="123" t="s">
        <v>2114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2113</v>
      </c>
      <c r="B79" s="125" t="s">
        <v>2113</v>
      </c>
      <c r="C79" s="126" t="s">
        <v>2115</v>
      </c>
      <c r="D79" s="128" t="s">
        <v>2116</v>
      </c>
      <c r="E79" s="128" t="s">
        <v>2117</v>
      </c>
      <c r="F79" s="128" t="s">
        <v>2118</v>
      </c>
      <c r="G79" s="128" t="s">
        <v>2119</v>
      </c>
      <c r="H79" s="128" t="s">
        <v>2120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2113</v>
      </c>
      <c r="B80" s="125" t="s">
        <v>2121</v>
      </c>
      <c r="C80" s="126" t="s">
        <v>2122</v>
      </c>
      <c r="D80" s="128" t="s">
        <v>2123</v>
      </c>
      <c r="E80" s="128" t="s">
        <v>2124</v>
      </c>
      <c r="F80" s="128" t="s">
        <v>2125</v>
      </c>
      <c r="G80" s="128" t="s">
        <v>2126</v>
      </c>
      <c r="H80" s="128" t="s">
        <v>2127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2113</v>
      </c>
      <c r="B81" s="125" t="s">
        <v>2128</v>
      </c>
      <c r="C81" s="126" t="s">
        <v>2129</v>
      </c>
      <c r="D81" s="128" t="s">
        <v>2130</v>
      </c>
      <c r="E81" s="128" t="s">
        <v>2131</v>
      </c>
      <c r="F81" s="128" t="s">
        <v>2132</v>
      </c>
      <c r="G81" s="128" t="s">
        <v>2133</v>
      </c>
      <c r="H81" s="128" t="s">
        <v>2134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2135</v>
      </c>
      <c r="B82" s="124"/>
      <c r="C82" s="123" t="s">
        <v>2136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2135</v>
      </c>
      <c r="B83" s="125" t="s">
        <v>2137</v>
      </c>
      <c r="C83" s="126" t="s">
        <v>2138</v>
      </c>
      <c r="D83" s="128" t="s">
        <v>2139</v>
      </c>
      <c r="E83" s="128" t="s">
        <v>2140</v>
      </c>
      <c r="F83" s="128" t="s">
        <v>2141</v>
      </c>
      <c r="G83" s="128" t="s">
        <v>2142</v>
      </c>
      <c r="H83" s="128" t="s">
        <v>2143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2135</v>
      </c>
      <c r="B84" s="125" t="s">
        <v>2144</v>
      </c>
      <c r="C84" s="126" t="s">
        <v>2145</v>
      </c>
      <c r="D84" s="128" t="s">
        <v>2146</v>
      </c>
      <c r="E84" s="128" t="s">
        <v>2147</v>
      </c>
      <c r="F84" s="128" t="s">
        <v>2148</v>
      </c>
      <c r="G84" s="128" t="s">
        <v>2149</v>
      </c>
      <c r="H84" s="128" t="s">
        <v>2150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2135</v>
      </c>
      <c r="B85" s="125" t="s">
        <v>2151</v>
      </c>
      <c r="C85" s="126" t="s">
        <v>2152</v>
      </c>
      <c r="D85" s="128" t="s">
        <v>2153</v>
      </c>
      <c r="E85" s="128" t="s">
        <v>2154</v>
      </c>
      <c r="F85" s="128" t="s">
        <v>2155</v>
      </c>
      <c r="G85" s="128" t="s">
        <v>2156</v>
      </c>
      <c r="H85" s="128" t="s">
        <v>2157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2135</v>
      </c>
      <c r="B86" s="125" t="s">
        <v>2158</v>
      </c>
      <c r="C86" s="126" t="s">
        <v>2159</v>
      </c>
      <c r="D86" s="128" t="s">
        <v>2160</v>
      </c>
      <c r="E86" s="128" t="s">
        <v>2161</v>
      </c>
      <c r="F86" s="128" t="s">
        <v>2162</v>
      </c>
      <c r="G86" s="128" t="s">
        <v>2163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2164</v>
      </c>
      <c r="B87" s="124"/>
      <c r="C87" s="123" t="s">
        <v>2165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2164</v>
      </c>
      <c r="B88" s="125" t="s">
        <v>2166</v>
      </c>
      <c r="C88" s="126" t="s">
        <v>2167</v>
      </c>
      <c r="D88" s="128" t="s">
        <v>2168</v>
      </c>
      <c r="E88" s="128" t="s">
        <v>2169</v>
      </c>
      <c r="F88" s="128" t="s">
        <v>2170</v>
      </c>
      <c r="G88" s="128" t="s">
        <v>2171</v>
      </c>
      <c r="H88" s="128" t="s">
        <v>2172</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2164</v>
      </c>
      <c r="B89" s="125" t="s">
        <v>2173</v>
      </c>
      <c r="C89" s="126" t="s">
        <v>2174</v>
      </c>
      <c r="D89" s="128" t="s">
        <v>2175</v>
      </c>
      <c r="E89" s="128" t="s">
        <v>2176</v>
      </c>
      <c r="F89" s="128" t="s">
        <v>2177</v>
      </c>
      <c r="G89" s="128" t="s">
        <v>1701</v>
      </c>
      <c r="H89" s="128" t="s">
        <v>2178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2164</v>
      </c>
      <c r="B90" s="125" t="s">
        <v>2179</v>
      </c>
      <c r="C90" s="126" t="s">
        <v>2180</v>
      </c>
      <c r="D90" s="128" t="s">
        <v>2181</v>
      </c>
      <c r="E90" s="128" t="s">
        <v>2182</v>
      </c>
      <c r="F90" s="128" t="s">
        <v>2183</v>
      </c>
      <c r="G90" s="128" t="s">
        <v>2171</v>
      </c>
      <c r="H90" s="128" t="s">
        <v>2184</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2164</v>
      </c>
      <c r="B91" s="125" t="s">
        <v>2185</v>
      </c>
      <c r="C91" s="126" t="s">
        <v>2186</v>
      </c>
      <c r="D91" s="128" t="s">
        <v>2187</v>
      </c>
      <c r="E91" s="128" t="s">
        <v>2188</v>
      </c>
      <c r="F91" s="128" t="s">
        <v>2189</v>
      </c>
      <c r="G91" s="128" t="s">
        <v>1701</v>
      </c>
      <c r="H91" s="128" t="s">
        <v>2190</v>
      </c>
      <c r="I91" s="130">
        <f>IF(COUNTIF(J91:AW91,"&lt;&gt;")=0,"",SUMPRODUCT(((Recommendations[ImplStatus]="Implemented")+(Recommendations[ImplStatus]="Compensated"))*ISNUMBER(MATCH(Recommendations[Id],J91:AW91,0)))/COUNTIF(J91:AW91,"&lt;&gt;"))</f>
        <v>0</v>
      </c>
      <c r="J91" s="132" t="s">
        <v>179</v>
      </c>
      <c r="K91" s="132" t="s">
        <v>416</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2164</v>
      </c>
      <c r="B92" s="125" t="s">
        <v>2191</v>
      </c>
      <c r="C92" s="126" t="s">
        <v>2192</v>
      </c>
      <c r="D92" s="128" t="s">
        <v>2193</v>
      </c>
      <c r="E92" s="128" t="s">
        <v>2194</v>
      </c>
      <c r="F92" s="128" t="s">
        <v>2195</v>
      </c>
      <c r="G92" s="128" t="s">
        <v>1701</v>
      </c>
      <c r="H92" s="128" t="s">
        <v>2196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2164</v>
      </c>
      <c r="B93" s="125" t="s">
        <v>2197</v>
      </c>
      <c r="C93" s="126" t="s">
        <v>2198</v>
      </c>
      <c r="D93" s="128" t="s">
        <v>2199</v>
      </c>
      <c r="E93" s="128" t="s">
        <v>2200</v>
      </c>
      <c r="F93" s="128" t="s">
        <v>2201</v>
      </c>
      <c r="G93" s="128" t="s">
        <v>2202</v>
      </c>
      <c r="H93" s="128" t="s">
        <v>2203</v>
      </c>
      <c r="I93" s="130">
        <f>IF(COUNTIF(J93:AW93,"&lt;&gt;")=0,"",SUMPRODUCT(((Recommendations[ImplStatus]="Implemented")+(Recommendations[ImplStatus]="Compensated"))*ISNUMBER(MATCH(Recommendations[Id],J93:AW93,0)))/COUNTIF(J93:AW93,"&lt;&gt;"))</f>
        <v>0</v>
      </c>
      <c r="J93" s="132" t="s">
        <v>311</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2164</v>
      </c>
      <c r="B94" s="125" t="s">
        <v>2204</v>
      </c>
      <c r="C94" s="126" t="s">
        <v>2205</v>
      </c>
      <c r="D94" s="128" t="s">
        <v>2206</v>
      </c>
      <c r="E94" s="128" t="s">
        <v>2207</v>
      </c>
      <c r="F94" s="128" t="s">
        <v>2208</v>
      </c>
      <c r="G94" s="128" t="s">
        <v>2209</v>
      </c>
      <c r="H94" s="128" t="s">
        <v>2210</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2164</v>
      </c>
      <c r="B95" s="125" t="s">
        <v>2211</v>
      </c>
      <c r="C95" s="126" t="s">
        <v>2212</v>
      </c>
      <c r="D95" s="128" t="s">
        <v>2213</v>
      </c>
      <c r="E95" s="128" t="s">
        <v>2214</v>
      </c>
      <c r="F95" s="128" t="s">
        <v>2215</v>
      </c>
      <c r="G95" s="128" t="s">
        <v>2216</v>
      </c>
      <c r="H95" s="128" t="s">
        <v>2217</v>
      </c>
      <c r="I95" s="130">
        <f>IF(COUNTIF(J95:AW95,"&lt;&gt;")=0,"",SUMPRODUCT(((Recommendations[ImplStatus]="Implemented")+(Recommendations[ImplStatus]="Compensated"))*ISNUMBER(MATCH(Recommendations[Id],J95:AW95,0)))/COUNTIF(J95:AW95,"&lt;&gt;"))</f>
        <v>0</v>
      </c>
      <c r="J95" s="132" t="s">
        <v>350</v>
      </c>
      <c r="K95" s="132" t="s">
        <v>447</v>
      </c>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2164</v>
      </c>
      <c r="B96" s="125" t="s">
        <v>2218</v>
      </c>
      <c r="C96" s="126" t="s">
        <v>2219</v>
      </c>
      <c r="D96" s="128" t="s">
        <v>2220</v>
      </c>
      <c r="E96" s="128" t="s">
        <v>2221</v>
      </c>
      <c r="F96" s="128" t="s">
        <v>2222</v>
      </c>
      <c r="G96" s="128" t="s">
        <v>2223</v>
      </c>
      <c r="H96" s="128" t="s">
        <v>2224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2164</v>
      </c>
      <c r="B97" s="125" t="s">
        <v>2225</v>
      </c>
      <c r="C97" s="126" t="s">
        <v>2226</v>
      </c>
      <c r="D97" s="128" t="s">
        <v>2227</v>
      </c>
      <c r="E97" s="128" t="s">
        <v>2228</v>
      </c>
      <c r="F97" s="128" t="s">
        <v>2229</v>
      </c>
      <c r="G97" s="128" t="s">
        <v>2230</v>
      </c>
      <c r="H97" s="128" t="s">
        <v>2231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2232</v>
      </c>
      <c r="B98" s="124"/>
      <c r="C98" s="123" t="s">
        <v>2233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2232</v>
      </c>
      <c r="B99" s="125" t="s">
        <v>2234</v>
      </c>
      <c r="C99" s="126" t="s">
        <v>2235</v>
      </c>
      <c r="D99" s="128" t="s">
        <v>2236</v>
      </c>
      <c r="E99" s="128" t="s">
        <v>2237</v>
      </c>
      <c r="F99" s="128" t="s">
        <v>2238</v>
      </c>
      <c r="G99" s="128" t="s">
        <v>2239</v>
      </c>
      <c r="H99" s="128" t="s">
        <v>2240</v>
      </c>
      <c r="I99" s="130">
        <f>IF(COUNTIF(J99:AW99,"&lt;&gt;")=0,"",SUMPRODUCT(((Recommendations[ImplStatus]="Implemented")+(Recommendations[ImplStatus]="Compensated"))*ISNUMBER(MATCH(Recommendations[Id],J99:AW99,0)))/COUNTIF(J99:AW99,"&lt;&gt;"))</f>
        <v>0</v>
      </c>
      <c r="J99" s="132" t="s">
        <v>174</v>
      </c>
      <c r="K99" s="132" t="s">
        <v>340</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2232</v>
      </c>
      <c r="B100" s="125" t="s">
        <v>2241</v>
      </c>
      <c r="C100" s="126" t="s">
        <v>2242</v>
      </c>
      <c r="D100" s="128" t="s">
        <v>2243</v>
      </c>
      <c r="E100" s="128" t="s">
        <v>2244</v>
      </c>
      <c r="F100" s="128" t="s">
        <v>2245</v>
      </c>
      <c r="G100" s="128" t="s">
        <v>2246</v>
      </c>
      <c r="H100" s="128" t="s">
        <v>2247</v>
      </c>
      <c r="I100" s="130">
        <f>IF(COUNTIF(J100:AW100,"&lt;&gt;")=0,"",SUMPRODUCT(((Recommendations[ImplStatus]="Implemented")+(Recommendations[ImplStatus]="Compensated"))*ISNUMBER(MATCH(Recommendations[Id],J100:AW100,0)))/COUNTIF(J100:AW100,"&lt;&gt;"))</f>
        <v>0</v>
      </c>
      <c r="J100" s="132" t="s">
        <v>442</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2232</v>
      </c>
      <c r="B101" s="125" t="s">
        <v>2248</v>
      </c>
      <c r="C101" s="126" t="s">
        <v>2249</v>
      </c>
      <c r="D101" s="128" t="s">
        <v>2250</v>
      </c>
      <c r="E101" s="128" t="s">
        <v>2251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2232</v>
      </c>
      <c r="B102" s="125" t="s">
        <v>2252</v>
      </c>
      <c r="C102" s="126" t="s">
        <v>2253</v>
      </c>
      <c r="D102" s="128" t="s">
        <v>2254</v>
      </c>
      <c r="E102" s="128" t="s">
        <v>2255</v>
      </c>
      <c r="F102" s="128" t="s">
        <v>2256</v>
      </c>
      <c r="G102" s="128" t="s">
        <v>2257</v>
      </c>
      <c r="H102" s="128" t="s">
        <v>2258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2232</v>
      </c>
      <c r="B103" s="125" t="s">
        <v>2259</v>
      </c>
      <c r="C103" s="126" t="s">
        <v>2260</v>
      </c>
      <c r="D103" s="128" t="s">
        <v>2261</v>
      </c>
      <c r="E103" s="128" t="s">
        <v>2262</v>
      </c>
      <c r="F103" s="128" t="s">
        <v>2263</v>
      </c>
      <c r="G103" s="128" t="s">
        <v>2264</v>
      </c>
      <c r="H103" s="128" t="s">
        <v>2265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2266</v>
      </c>
      <c r="B104" s="124"/>
      <c r="C104" s="123" t="s">
        <v>2267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2266</v>
      </c>
      <c r="B105" s="125" t="s">
        <v>2268</v>
      </c>
      <c r="C105" s="126" t="s">
        <v>2269</v>
      </c>
      <c r="D105" s="128" t="s">
        <v>2270</v>
      </c>
      <c r="E105" s="128" t="s">
        <v>2271</v>
      </c>
      <c r="F105" s="128" t="s">
        <v>2272</v>
      </c>
      <c r="G105" s="128" t="s">
        <v>2273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2266</v>
      </c>
      <c r="B106" s="125" t="s">
        <v>2274</v>
      </c>
      <c r="C106" s="126" t="s">
        <v>2275</v>
      </c>
      <c r="D106" s="128" t="s">
        <v>2276</v>
      </c>
      <c r="E106" s="128" t="s">
        <v>2277</v>
      </c>
      <c r="F106" s="128" t="s">
        <v>2278</v>
      </c>
      <c r="G106" s="128" t="s">
        <v>2279</v>
      </c>
      <c r="H106" s="128" t="s">
        <v>2280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2266</v>
      </c>
      <c r="B107" s="125" t="s">
        <v>2281</v>
      </c>
      <c r="C107" s="126" t="s">
        <v>2282</v>
      </c>
      <c r="D107" s="128" t="s">
        <v>2283</v>
      </c>
      <c r="E107" s="128" t="s">
        <v>2284</v>
      </c>
      <c r="F107" s="128" t="s">
        <v>2285</v>
      </c>
      <c r="G107" s="128" t="s">
        <v>2286</v>
      </c>
      <c r="H107" s="128" t="s">
        <v>2287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2288</v>
      </c>
      <c r="B108" s="124"/>
      <c r="C108" s="123" t="s">
        <v>2289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2288</v>
      </c>
      <c r="B109" s="125" t="s">
        <v>2290</v>
      </c>
      <c r="C109" s="126" t="s">
        <v>2291</v>
      </c>
      <c r="D109" s="128" t="s">
        <v>2292</v>
      </c>
      <c r="E109" s="128" t="s">
        <v>2293</v>
      </c>
      <c r="F109" s="128" t="s">
        <v>2294</v>
      </c>
      <c r="G109" s="128" t="s">
        <v>2295</v>
      </c>
      <c r="H109" s="128" t="s">
        <v>2296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2288</v>
      </c>
      <c r="B110" s="125" t="s">
        <v>2297</v>
      </c>
      <c r="C110" s="126" t="s">
        <v>2298</v>
      </c>
      <c r="D110" s="128" t="s">
        <v>2299</v>
      </c>
      <c r="E110" s="128" t="s">
        <v>2300</v>
      </c>
      <c r="F110" s="128" t="s">
        <v>2301</v>
      </c>
      <c r="G110" s="128" t="s">
        <v>2302</v>
      </c>
      <c r="H110" s="128" t="s">
        <v>2303</v>
      </c>
      <c r="I110" s="130">
        <f>IF(COUNTIF(J110:AW110,"&lt;&gt;")=0,"",SUMPRODUCT(((Recommendations[ImplStatus]="Implemented")+(Recommendations[ImplStatus]="Compensated"))*ISNUMBER(MATCH(Recommendations[Id],J110:AW110,0)))/COUNTIF(J110:AW110,"&lt;&gt;"))</f>
        <v>0</v>
      </c>
      <c r="J110" s="132" t="s">
        <v>174</v>
      </c>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2288</v>
      </c>
      <c r="B111" s="125" t="s">
        <v>2304</v>
      </c>
      <c r="C111" s="126" t="s">
        <v>2305</v>
      </c>
      <c r="D111" s="128" t="s">
        <v>2306</v>
      </c>
      <c r="E111" s="128" t="s">
        <v>2307</v>
      </c>
      <c r="F111" s="128" t="s">
        <v>2308</v>
      </c>
      <c r="G111" s="128" t="s">
        <v>2309</v>
      </c>
      <c r="H111" s="128" t="s">
        <v>2310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2311</v>
      </c>
      <c r="B112" s="124"/>
      <c r="C112" s="123" t="s">
        <v>2312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2311</v>
      </c>
      <c r="B113" s="125" t="s">
        <v>2313</v>
      </c>
      <c r="C113" s="126" t="s">
        <v>2314</v>
      </c>
      <c r="D113" s="128" t="s">
        <v>2315</v>
      </c>
      <c r="E113" s="128" t="s">
        <v>2316</v>
      </c>
      <c r="F113" s="128" t="s">
        <v>2317</v>
      </c>
      <c r="G113" s="128" t="s">
        <v>2318</v>
      </c>
      <c r="H113" s="128" t="s">
        <v>2319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2311</v>
      </c>
      <c r="B114" s="125" t="s">
        <v>2320</v>
      </c>
      <c r="C114" s="126" t="s">
        <v>2321</v>
      </c>
      <c r="D114" s="128" t="s">
        <v>2322</v>
      </c>
      <c r="E114" s="128" t="s">
        <v>2323</v>
      </c>
      <c r="F114" s="128" t="s">
        <v>2324</v>
      </c>
      <c r="G114" s="128" t="s">
        <v>2318</v>
      </c>
      <c r="H114" s="128" t="s">
        <v>2325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2311</v>
      </c>
      <c r="B115" s="133" t="s">
        <v>2326</v>
      </c>
      <c r="C115" s="134" t="s">
        <v>2327</v>
      </c>
      <c r="D115" s="135" t="s">
        <v>2328</v>
      </c>
      <c r="E115" s="135" t="s">
        <v>2329</v>
      </c>
      <c r="F115" s="135" t="s">
        <v>2330</v>
      </c>
      <c r="G115" s="135" t="s">
        <v>2331</v>
      </c>
      <c r="H115" s="135" t="s">
        <v>2332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457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IFERROR(INDEX('Recommendations'!$G$2:$G$93, MATCH(J2,'Recommendations'!$A$2:$A$93,0))="Implemented", FALSE))</xm:f>
            <x14:dxf>
              <font>
                <color rgb="FF000000"/>
              </font>
              <fill>
                <patternFill>
                  <bgColor rgb="FF3C7D22"/>
                </patternFill>
              </fill>
            </x14:dxf>
          </x14:cfRule>
          <x14:cfRule type="expression" priority="2" id="{00000000-000E-0000-0600-000002000000}">
            <xm:f>AND(J2&lt;&gt;"", IFERROR(INDEX('Recommendations'!$G$2:$G$93, MATCH(J2,'Recommendations'!$A$2:$A$93,0))="Compensated", FALSE))</xm:f>
            <x14:dxf>
              <font>
                <color rgb="FF000000"/>
              </font>
              <fill>
                <patternFill>
                  <bgColor rgb="FFC6E0B4"/>
                </patternFill>
              </fill>
            </x14:dxf>
          </x14:cfRule>
          <x14:cfRule type="expression" priority="3" id="{00000000-000E-0000-0600-000003000000}">
            <xm:f>AND(J2&lt;&gt;"", IFERROR(INDEX('Recommendations'!$G$2:$G$93, MATCH(J2,'Recommendations'!$A$2:$A$93,0))="Testing", FALSE))</xm:f>
            <x14:dxf>
              <font>
                <color rgb="FF000000"/>
              </font>
              <fill>
                <patternFill>
                  <bgColor rgb="FFFFC000"/>
                </patternFill>
              </fill>
            </x14:dxf>
          </x14:cfRule>
          <x14:cfRule type="expression" priority="4" id="{00000000-000E-0000-0600-000004000000}">
            <xm:f>AND(J2&lt;&gt;"", IFERROR(INDEX('Recommendations'!$G$2:$G$93, MATCH(J2,'Recommendations'!$A$2:$A$93,0))="Failed", FALSE))</xm:f>
            <x14:dxf>
              <font>
                <color rgb="FF000000"/>
              </font>
              <fill>
                <patternFill>
                  <bgColor rgb="FFD82891"/>
                </patternFill>
              </fill>
            </x14:dxf>
          </x14:cfRule>
          <x14:cfRule type="expression" priority="5" id="{00000000-000E-0000-0600-000005000000}">
            <xm:f>AND(J2&lt;&gt;"", IFERROR(INDEX('Recommendations'!$G$2:$G$93, MATCH(J2,'Recommendations'!$A$2:$A$93,0))="Risk Accepted", FALSE))</xm:f>
            <x14:dxf>
              <font>
                <color rgb="FF000000"/>
              </font>
              <fill>
                <patternFill>
                  <bgColor rgb="FFD9D9D9"/>
                </patternFill>
              </fill>
            </x14:dxf>
          </x14:cfRule>
          <x14:cfRule type="expression" priority="6" id="{00000000-000E-0000-0600-000006000000}">
            <xm:f>AND(J2&lt;&gt;"", IFERROR(INDEX('Recommendations'!$G$2:$G$93, MATCH(J2,'Recommendations'!$A$2:$A$93,0))="N/A",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2333</v>
      </c>
      <c r="B1" s="184" t="s">
        <v>2334</v>
      </c>
      <c r="C1" s="184" t="s">
        <v>0</v>
      </c>
      <c r="D1" s="184" t="s">
        <v>2335</v>
      </c>
      <c r="E1" s="184" t="s">
        <v>2336</v>
      </c>
      <c r="F1" s="184" t="s">
        <v>2337</v>
      </c>
      <c r="G1" s="184" t="s">
        <v>702</v>
      </c>
      <c r="H1" s="184" t="s">
        <v>703</v>
      </c>
      <c r="I1" s="184" t="s">
        <v>704</v>
      </c>
      <c r="J1" s="184" t="s">
        <v>705</v>
      </c>
      <c r="K1" s="184" t="s">
        <v>706</v>
      </c>
      <c r="L1" s="184" t="s">
        <v>707</v>
      </c>
      <c r="M1" s="184" t="s">
        <v>708</v>
      </c>
      <c r="N1" s="184" t="s">
        <v>709</v>
      </c>
      <c r="O1" s="184" t="s">
        <v>710</v>
      </c>
      <c r="P1" s="184" t="s">
        <v>711</v>
      </c>
      <c r="Q1" s="184" t="s">
        <v>712</v>
      </c>
      <c r="R1" s="184" t="s">
        <v>713</v>
      </c>
      <c r="S1" s="184" t="s">
        <v>714</v>
      </c>
      <c r="T1" s="184" t="s">
        <v>715</v>
      </c>
      <c r="U1" s="184" t="s">
        <v>716</v>
      </c>
      <c r="V1" s="184" t="s">
        <v>717</v>
      </c>
      <c r="W1" s="184" t="s">
        <v>718</v>
      </c>
      <c r="X1" s="184" t="s">
        <v>719</v>
      </c>
      <c r="Y1" s="184" t="s">
        <v>720</v>
      </c>
      <c r="Z1" s="184" t="s">
        <v>721</v>
      </c>
      <c r="AA1" s="184" t="s">
        <v>722</v>
      </c>
      <c r="AB1" s="184" t="s">
        <v>723</v>
      </c>
      <c r="AC1" s="184" t="s">
        <v>724</v>
      </c>
      <c r="AD1" s="184" t="s">
        <v>725</v>
      </c>
      <c r="AE1" s="184" t="s">
        <v>726</v>
      </c>
      <c r="AF1" s="184" t="s">
        <v>727</v>
      </c>
      <c r="AG1" s="184" t="s">
        <v>728</v>
      </c>
      <c r="AH1" s="184" t="s">
        <v>729</v>
      </c>
      <c r="AI1" s="184" t="s">
        <v>730</v>
      </c>
      <c r="AJ1" s="184" t="s">
        <v>731</v>
      </c>
      <c r="AK1" s="184" t="s">
        <v>732</v>
      </c>
      <c r="AL1" s="184" t="s">
        <v>733</v>
      </c>
      <c r="AM1" s="184" t="s">
        <v>734</v>
      </c>
      <c r="AN1" s="184" t="s">
        <v>735</v>
      </c>
      <c r="AO1" s="184" t="s">
        <v>736</v>
      </c>
      <c r="AP1" s="184" t="s">
        <v>737</v>
      </c>
      <c r="AQ1" s="184" t="s">
        <v>738</v>
      </c>
      <c r="AR1" s="184" t="s">
        <v>739</v>
      </c>
      <c r="AS1" s="184" t="s">
        <v>740</v>
      </c>
      <c r="AT1" s="184" t="s">
        <v>741</v>
      </c>
      <c r="AU1" s="185" t="s">
        <v>742</v>
      </c>
    </row>
    <row r="2" spans="1:47" ht="60" customHeight="1" outlineLevel="1" x14ac:dyDescent="0.35">
      <c r="A2" s="175" t="s">
        <v>2338</v>
      </c>
      <c r="B2" s="149" t="s">
        <v>19</v>
      </c>
      <c r="C2" s="147" t="s">
        <v>2339</v>
      </c>
      <c r="D2" s="153" t="s">
        <v>2340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2338</v>
      </c>
      <c r="B3" s="150" t="s">
        <v>2341</v>
      </c>
      <c r="C3" s="148" t="s">
        <v>2342</v>
      </c>
      <c r="D3" s="154" t="s">
        <v>2343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2338</v>
      </c>
      <c r="B4" s="151" t="s">
        <v>2341</v>
      </c>
      <c r="C4" s="152" t="s">
        <v>2344</v>
      </c>
      <c r="D4" s="155" t="s">
        <v>2345</v>
      </c>
      <c r="E4" s="158" t="s">
        <v>2346</v>
      </c>
      <c r="F4" s="161" t="s">
        <v>2347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2338</v>
      </c>
      <c r="B5" s="151" t="s">
        <v>2341</v>
      </c>
      <c r="C5" s="152" t="s">
        <v>2348</v>
      </c>
      <c r="D5" s="155" t="s">
        <v>2349</v>
      </c>
      <c r="E5" s="158" t="s">
        <v>2350</v>
      </c>
      <c r="F5" s="161" t="s">
        <v>2351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2338</v>
      </c>
      <c r="B6" s="151" t="s">
        <v>2341</v>
      </c>
      <c r="C6" s="152" t="s">
        <v>2352</v>
      </c>
      <c r="D6" s="155" t="s">
        <v>2353</v>
      </c>
      <c r="E6" s="158" t="s">
        <v>2354</v>
      </c>
      <c r="F6" s="161" t="s">
        <v>2351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2338</v>
      </c>
      <c r="B7" s="151" t="s">
        <v>2341</v>
      </c>
      <c r="C7" s="152" t="s">
        <v>2355</v>
      </c>
      <c r="D7" s="155" t="s">
        <v>2356</v>
      </c>
      <c r="E7" s="158" t="s">
        <v>2357</v>
      </c>
      <c r="F7" s="161" t="s">
        <v>2351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2338</v>
      </c>
      <c r="B8" s="151" t="s">
        <v>2341</v>
      </c>
      <c r="C8" s="152" t="s">
        <v>2358</v>
      </c>
      <c r="D8" s="155" t="s">
        <v>2359</v>
      </c>
      <c r="E8" s="158" t="s">
        <v>2360</v>
      </c>
      <c r="F8" s="161" t="s">
        <v>2361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2338</v>
      </c>
      <c r="B9" s="150" t="s">
        <v>2362</v>
      </c>
      <c r="C9" s="148" t="s">
        <v>2363</v>
      </c>
      <c r="D9" s="154" t="s">
        <v>2364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2338</v>
      </c>
      <c r="B10" s="151" t="s">
        <v>2362</v>
      </c>
      <c r="C10" s="152" t="s">
        <v>2365</v>
      </c>
      <c r="D10" s="155" t="s">
        <v>2366</v>
      </c>
      <c r="E10" s="158" t="s">
        <v>2367</v>
      </c>
      <c r="F10" s="161" t="s">
        <v>2347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2338</v>
      </c>
      <c r="B11" s="151" t="s">
        <v>2362</v>
      </c>
      <c r="C11" s="152" t="s">
        <v>2368</v>
      </c>
      <c r="D11" s="155" t="s">
        <v>2369</v>
      </c>
      <c r="E11" s="158" t="s">
        <v>2370</v>
      </c>
      <c r="F11" s="161" t="s">
        <v>2347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2338</v>
      </c>
      <c r="B12" s="151" t="s">
        <v>2362</v>
      </c>
      <c r="C12" s="152" t="s">
        <v>2371</v>
      </c>
      <c r="D12" s="155" t="s">
        <v>2372</v>
      </c>
      <c r="E12" s="158" t="s">
        <v>2373</v>
      </c>
      <c r="F12" s="161" t="s">
        <v>2347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2338</v>
      </c>
      <c r="B13" s="150" t="s">
        <v>2374</v>
      </c>
      <c r="C13" s="148" t="s">
        <v>2375</v>
      </c>
      <c r="D13" s="154" t="s">
        <v>2376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2338</v>
      </c>
      <c r="B14" s="151" t="s">
        <v>2374</v>
      </c>
      <c r="C14" s="152" t="s">
        <v>2377</v>
      </c>
      <c r="D14" s="155" t="s">
        <v>2378</v>
      </c>
      <c r="E14" s="158" t="s">
        <v>2379</v>
      </c>
      <c r="F14" s="161" t="s">
        <v>2347</v>
      </c>
      <c r="G14" s="164">
        <f>IF(COUNTIF(H14:AU14,"&lt;&gt;")=0,"",SUMPRODUCT(((Recommendations[ImplStatus]="Implemented")+(Recommendations[ImplStatus]="Compensated"))*ISNUMBER(MATCH(Recommendations[Id],H14:AU14,0)))/COUNTIF(H14:AU14,"&lt;&gt;"))</f>
        <v>0</v>
      </c>
      <c r="H14" s="167" t="s">
        <v>13</v>
      </c>
      <c r="I14" s="167" t="s">
        <v>102</v>
      </c>
      <c r="J14" s="167" t="s">
        <v>241</v>
      </c>
      <c r="K14" s="167" t="s">
        <v>271</v>
      </c>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2338</v>
      </c>
      <c r="B15" s="151" t="s">
        <v>2374</v>
      </c>
      <c r="C15" s="152" t="s">
        <v>2380</v>
      </c>
      <c r="D15" s="155" t="s">
        <v>2381</v>
      </c>
      <c r="E15" s="158" t="s">
        <v>2382</v>
      </c>
      <c r="F15" s="161" t="s">
        <v>2347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2338</v>
      </c>
      <c r="B16" s="150" t="s">
        <v>2383</v>
      </c>
      <c r="C16" s="148" t="s">
        <v>2384</v>
      </c>
      <c r="D16" s="154" t="s">
        <v>2385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2338</v>
      </c>
      <c r="B17" s="151" t="s">
        <v>2383</v>
      </c>
      <c r="C17" s="152" t="s">
        <v>2386</v>
      </c>
      <c r="D17" s="155" t="s">
        <v>2387</v>
      </c>
      <c r="E17" s="158" t="s">
        <v>2388</v>
      </c>
      <c r="F17" s="161" t="s">
        <v>2347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2338</v>
      </c>
      <c r="B18" s="151" t="s">
        <v>2383</v>
      </c>
      <c r="C18" s="152" t="s">
        <v>2389</v>
      </c>
      <c r="D18" s="155" t="s">
        <v>2390</v>
      </c>
      <c r="E18" s="158" t="s">
        <v>2391</v>
      </c>
      <c r="F18" s="161" t="s">
        <v>2351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2338</v>
      </c>
      <c r="B19" s="151" t="s">
        <v>2383</v>
      </c>
      <c r="C19" s="152" t="s">
        <v>2392</v>
      </c>
      <c r="D19" s="155" t="s">
        <v>2393</v>
      </c>
      <c r="E19" s="158" t="s">
        <v>2394</v>
      </c>
      <c r="F19" s="161" t="s">
        <v>2347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2338</v>
      </c>
      <c r="B20" s="151" t="s">
        <v>2383</v>
      </c>
      <c r="C20" s="152" t="s">
        <v>2395</v>
      </c>
      <c r="D20" s="155" t="s">
        <v>2396</v>
      </c>
      <c r="E20" s="158" t="s">
        <v>2397</v>
      </c>
      <c r="F20" s="161" t="s">
        <v>2347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2338</v>
      </c>
      <c r="B21" s="151" t="s">
        <v>2383</v>
      </c>
      <c r="C21" s="152" t="s">
        <v>2398</v>
      </c>
      <c r="D21" s="155" t="s">
        <v>2399</v>
      </c>
      <c r="E21" s="158" t="s">
        <v>2400</v>
      </c>
      <c r="F21" s="161" t="s">
        <v>2351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2338</v>
      </c>
      <c r="B22" s="151" t="s">
        <v>2383</v>
      </c>
      <c r="C22" s="152" t="s">
        <v>2401</v>
      </c>
      <c r="D22" s="155" t="s">
        <v>2402</v>
      </c>
      <c r="E22" s="158" t="s">
        <v>2403</v>
      </c>
      <c r="F22" s="161" t="s">
        <v>2347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2338</v>
      </c>
      <c r="B23" s="151" t="s">
        <v>2383</v>
      </c>
      <c r="C23" s="152" t="s">
        <v>2404</v>
      </c>
      <c r="D23" s="155" t="s">
        <v>2405</v>
      </c>
      <c r="E23" s="158" t="s">
        <v>2406</v>
      </c>
      <c r="F23" s="161" t="s">
        <v>2347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2338</v>
      </c>
      <c r="B24" s="150" t="s">
        <v>2407</v>
      </c>
      <c r="C24" s="148" t="s">
        <v>2408</v>
      </c>
      <c r="D24" s="154" t="s">
        <v>2409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2338</v>
      </c>
      <c r="B25" s="151" t="s">
        <v>2407</v>
      </c>
      <c r="C25" s="152" t="s">
        <v>2410</v>
      </c>
      <c r="D25" s="155" t="s">
        <v>2411</v>
      </c>
      <c r="E25" s="158" t="s">
        <v>2412</v>
      </c>
      <c r="F25" s="161" t="s">
        <v>2347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2338</v>
      </c>
      <c r="B26" s="151" t="s">
        <v>2407</v>
      </c>
      <c r="C26" s="152" t="s">
        <v>2413</v>
      </c>
      <c r="D26" s="155" t="s">
        <v>2414</v>
      </c>
      <c r="E26" s="158" t="s">
        <v>2415</v>
      </c>
      <c r="F26" s="161" t="s">
        <v>2347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2338</v>
      </c>
      <c r="B27" s="151" t="s">
        <v>2407</v>
      </c>
      <c r="C27" s="152" t="s">
        <v>2416</v>
      </c>
      <c r="D27" s="155" t="s">
        <v>2417</v>
      </c>
      <c r="E27" s="158" t="s">
        <v>2418</v>
      </c>
      <c r="F27" s="161" t="s">
        <v>2351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2338</v>
      </c>
      <c r="B28" s="151" t="s">
        <v>2407</v>
      </c>
      <c r="C28" s="152" t="s">
        <v>2419</v>
      </c>
      <c r="D28" s="155" t="s">
        <v>2420</v>
      </c>
      <c r="E28" s="158" t="s">
        <v>2421</v>
      </c>
      <c r="F28" s="161" t="s">
        <v>2347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2338</v>
      </c>
      <c r="B29" s="150" t="s">
        <v>2422</v>
      </c>
      <c r="C29" s="148" t="s">
        <v>2423</v>
      </c>
      <c r="D29" s="154" t="s">
        <v>2424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2338</v>
      </c>
      <c r="B30" s="151" t="s">
        <v>2422</v>
      </c>
      <c r="C30" s="152" t="s">
        <v>2425</v>
      </c>
      <c r="D30" s="155" t="s">
        <v>2426</v>
      </c>
      <c r="E30" s="158" t="s">
        <v>2427</v>
      </c>
      <c r="F30" s="161" t="s">
        <v>2361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2338</v>
      </c>
      <c r="B31" s="151" t="s">
        <v>2422</v>
      </c>
      <c r="C31" s="152" t="s">
        <v>2428</v>
      </c>
      <c r="D31" s="155" t="s">
        <v>2429</v>
      </c>
      <c r="E31" s="158" t="s">
        <v>2430</v>
      </c>
      <c r="F31" s="161" t="s">
        <v>2361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2338</v>
      </c>
      <c r="B32" s="151" t="s">
        <v>2422</v>
      </c>
      <c r="C32" s="152" t="s">
        <v>2431</v>
      </c>
      <c r="D32" s="155" t="s">
        <v>2432</v>
      </c>
      <c r="E32" s="158" t="s">
        <v>2433</v>
      </c>
      <c r="F32" s="161" t="s">
        <v>2361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2338</v>
      </c>
      <c r="B33" s="151" t="s">
        <v>2422</v>
      </c>
      <c r="C33" s="152" t="s">
        <v>2434</v>
      </c>
      <c r="D33" s="155" t="s">
        <v>2435</v>
      </c>
      <c r="E33" s="158" t="s">
        <v>2436</v>
      </c>
      <c r="F33" s="161" t="s">
        <v>2361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2338</v>
      </c>
      <c r="B34" s="151" t="s">
        <v>2422</v>
      </c>
      <c r="C34" s="152" t="s">
        <v>2437</v>
      </c>
      <c r="D34" s="155" t="s">
        <v>2438</v>
      </c>
      <c r="E34" s="158" t="s">
        <v>2439</v>
      </c>
      <c r="F34" s="161" t="s">
        <v>2361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2338</v>
      </c>
      <c r="B35" s="151" t="s">
        <v>2422</v>
      </c>
      <c r="C35" s="152" t="s">
        <v>2440</v>
      </c>
      <c r="D35" s="155" t="s">
        <v>2441</v>
      </c>
      <c r="E35" s="158" t="s">
        <v>2442</v>
      </c>
      <c r="F35" s="161" t="s">
        <v>2361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2338</v>
      </c>
      <c r="B36" s="151" t="s">
        <v>2422</v>
      </c>
      <c r="C36" s="152" t="s">
        <v>2443</v>
      </c>
      <c r="D36" s="155" t="s">
        <v>2444</v>
      </c>
      <c r="E36" s="158" t="s">
        <v>2445</v>
      </c>
      <c r="F36" s="161" t="s">
        <v>2361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2338</v>
      </c>
      <c r="B37" s="151" t="s">
        <v>2422</v>
      </c>
      <c r="C37" s="152" t="s">
        <v>2446</v>
      </c>
      <c r="D37" s="155" t="s">
        <v>2447</v>
      </c>
      <c r="E37" s="158" t="s">
        <v>2448</v>
      </c>
      <c r="F37" s="161" t="s">
        <v>2361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2338</v>
      </c>
      <c r="B38" s="151" t="s">
        <v>2422</v>
      </c>
      <c r="C38" s="152" t="s">
        <v>2449</v>
      </c>
      <c r="D38" s="155" t="s">
        <v>2450</v>
      </c>
      <c r="E38" s="158" t="s">
        <v>2451</v>
      </c>
      <c r="F38" s="161" t="s">
        <v>2361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2338</v>
      </c>
      <c r="B39" s="151" t="s">
        <v>2422</v>
      </c>
      <c r="C39" s="152" t="s">
        <v>2452</v>
      </c>
      <c r="D39" s="155" t="s">
        <v>2453</v>
      </c>
      <c r="E39" s="158" t="s">
        <v>2454</v>
      </c>
      <c r="F39" s="161" t="s">
        <v>2361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2455</v>
      </c>
      <c r="B40" s="149" t="s">
        <v>19</v>
      </c>
      <c r="C40" s="147" t="s">
        <v>2456</v>
      </c>
      <c r="D40" s="153" t="s">
        <v>2457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2455</v>
      </c>
      <c r="B41" s="150" t="s">
        <v>2458</v>
      </c>
      <c r="C41" s="148" t="s">
        <v>2459</v>
      </c>
      <c r="D41" s="154" t="s">
        <v>2460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2455</v>
      </c>
      <c r="B42" s="151" t="s">
        <v>2458</v>
      </c>
      <c r="C42" s="152" t="s">
        <v>2461</v>
      </c>
      <c r="D42" s="155" t="s">
        <v>2462</v>
      </c>
      <c r="E42" s="158" t="s">
        <v>2463</v>
      </c>
      <c r="F42" s="161" t="s">
        <v>2347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2455</v>
      </c>
      <c r="B43" s="151" t="s">
        <v>2458</v>
      </c>
      <c r="C43" s="152" t="s">
        <v>2464</v>
      </c>
      <c r="D43" s="155" t="s">
        <v>2465</v>
      </c>
      <c r="E43" s="158" t="s">
        <v>2466</v>
      </c>
      <c r="F43" s="161" t="s">
        <v>2347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2455</v>
      </c>
      <c r="B44" s="151" t="s">
        <v>2458</v>
      </c>
      <c r="C44" s="152" t="s">
        <v>2467</v>
      </c>
      <c r="D44" s="155" t="s">
        <v>2468</v>
      </c>
      <c r="E44" s="158" t="s">
        <v>2469</v>
      </c>
      <c r="F44" s="161" t="s">
        <v>2351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2455</v>
      </c>
      <c r="B45" s="151" t="s">
        <v>2458</v>
      </c>
      <c r="C45" s="152" t="s">
        <v>2470</v>
      </c>
      <c r="D45" s="155" t="s">
        <v>2471</v>
      </c>
      <c r="E45" s="158" t="s">
        <v>2472</v>
      </c>
      <c r="F45" s="161" t="s">
        <v>2361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2455</v>
      </c>
      <c r="B46" s="151" t="s">
        <v>2458</v>
      </c>
      <c r="C46" s="152" t="s">
        <v>2473</v>
      </c>
      <c r="D46" s="155" t="s">
        <v>2474</v>
      </c>
      <c r="E46" s="158" t="s">
        <v>2475</v>
      </c>
      <c r="F46" s="161" t="s">
        <v>2347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2455</v>
      </c>
      <c r="B47" s="151" t="s">
        <v>2458</v>
      </c>
      <c r="C47" s="152" t="s">
        <v>2476</v>
      </c>
      <c r="D47" s="155" t="s">
        <v>2477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2455</v>
      </c>
      <c r="B48" s="151" t="s">
        <v>2458</v>
      </c>
      <c r="C48" s="152" t="s">
        <v>2478</v>
      </c>
      <c r="D48" s="155" t="s">
        <v>2479</v>
      </c>
      <c r="E48" s="158" t="s">
        <v>2480</v>
      </c>
      <c r="F48" s="161" t="s">
        <v>2347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2455</v>
      </c>
      <c r="B49" s="151" t="s">
        <v>2458</v>
      </c>
      <c r="C49" s="152" t="s">
        <v>2481</v>
      </c>
      <c r="D49" s="155" t="s">
        <v>2482</v>
      </c>
      <c r="E49" s="158" t="s">
        <v>2483</v>
      </c>
      <c r="F49" s="161" t="s">
        <v>2351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2455</v>
      </c>
      <c r="B50" s="150" t="s">
        <v>2484</v>
      </c>
      <c r="C50" s="148" t="s">
        <v>2485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2455</v>
      </c>
      <c r="B51" s="151" t="s">
        <v>2484</v>
      </c>
      <c r="C51" s="152" t="s">
        <v>2486</v>
      </c>
      <c r="D51" s="155" t="s">
        <v>2487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2455</v>
      </c>
      <c r="B52" s="151" t="s">
        <v>2484</v>
      </c>
      <c r="C52" s="152" t="s">
        <v>2488</v>
      </c>
      <c r="D52" s="155" t="s">
        <v>2489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2455</v>
      </c>
      <c r="B53" s="151" t="s">
        <v>2484</v>
      </c>
      <c r="C53" s="152" t="s">
        <v>2490</v>
      </c>
      <c r="D53" s="155" t="s">
        <v>2491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2455</v>
      </c>
      <c r="B54" s="151" t="s">
        <v>2484</v>
      </c>
      <c r="C54" s="152" t="s">
        <v>2492</v>
      </c>
      <c r="D54" s="155" t="s">
        <v>2493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2455</v>
      </c>
      <c r="B55" s="151" t="s">
        <v>2484</v>
      </c>
      <c r="C55" s="152" t="s">
        <v>2494</v>
      </c>
      <c r="D55" s="155" t="s">
        <v>2495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2455</v>
      </c>
      <c r="B56" s="150" t="s">
        <v>609</v>
      </c>
      <c r="C56" s="148" t="s">
        <v>2496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2455</v>
      </c>
      <c r="B57" s="151" t="s">
        <v>609</v>
      </c>
      <c r="C57" s="152" t="s">
        <v>2497</v>
      </c>
      <c r="D57" s="155" t="s">
        <v>2498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2455</v>
      </c>
      <c r="B58" s="151" t="s">
        <v>609</v>
      </c>
      <c r="C58" s="152" t="s">
        <v>2499</v>
      </c>
      <c r="D58" s="155" t="s">
        <v>2500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2455</v>
      </c>
      <c r="B59" s="151" t="s">
        <v>609</v>
      </c>
      <c r="C59" s="152" t="s">
        <v>2501</v>
      </c>
      <c r="D59" s="155" t="s">
        <v>2502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2455</v>
      </c>
      <c r="B60" s="151" t="s">
        <v>609</v>
      </c>
      <c r="C60" s="152" t="s">
        <v>2503</v>
      </c>
      <c r="D60" s="155" t="s">
        <v>2504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2455</v>
      </c>
      <c r="B61" s="150" t="s">
        <v>2505</v>
      </c>
      <c r="C61" s="148" t="s">
        <v>2506</v>
      </c>
      <c r="D61" s="154" t="s">
        <v>2507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2455</v>
      </c>
      <c r="B62" s="151" t="s">
        <v>2505</v>
      </c>
      <c r="C62" s="152" t="s">
        <v>2508</v>
      </c>
      <c r="D62" s="155" t="s">
        <v>2509</v>
      </c>
      <c r="E62" s="158" t="s">
        <v>2510</v>
      </c>
      <c r="F62" s="161" t="s">
        <v>2347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2455</v>
      </c>
      <c r="B63" s="151" t="s">
        <v>2505</v>
      </c>
      <c r="C63" s="152" t="s">
        <v>2511</v>
      </c>
      <c r="D63" s="155" t="s">
        <v>2512</v>
      </c>
      <c r="E63" s="158" t="s">
        <v>2513</v>
      </c>
      <c r="F63" s="161" t="s">
        <v>2351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2455</v>
      </c>
      <c r="B64" s="151" t="s">
        <v>2505</v>
      </c>
      <c r="C64" s="152" t="s">
        <v>2514</v>
      </c>
      <c r="D64" s="155" t="s">
        <v>2515</v>
      </c>
      <c r="E64" s="158" t="s">
        <v>2516</v>
      </c>
      <c r="F64" s="161" t="s">
        <v>2347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2455</v>
      </c>
      <c r="B65" s="151" t="s">
        <v>2505</v>
      </c>
      <c r="C65" s="152" t="s">
        <v>2517</v>
      </c>
      <c r="D65" s="155" t="s">
        <v>2518</v>
      </c>
      <c r="E65" s="158" t="s">
        <v>2519</v>
      </c>
      <c r="F65" s="161" t="s">
        <v>2347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2455</v>
      </c>
      <c r="B66" s="150" t="s">
        <v>2113</v>
      </c>
      <c r="C66" s="148" t="s">
        <v>2520</v>
      </c>
      <c r="D66" s="154" t="s">
        <v>2521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2455</v>
      </c>
      <c r="B67" s="151" t="s">
        <v>2113</v>
      </c>
      <c r="C67" s="152" t="s">
        <v>2522</v>
      </c>
      <c r="D67" s="155" t="s">
        <v>2523</v>
      </c>
      <c r="E67" s="158" t="s">
        <v>2524</v>
      </c>
      <c r="F67" s="161" t="s">
        <v>2347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2455</v>
      </c>
      <c r="B68" s="151" t="s">
        <v>2113</v>
      </c>
      <c r="C68" s="152" t="s">
        <v>2525</v>
      </c>
      <c r="D68" s="155" t="s">
        <v>2526</v>
      </c>
      <c r="E68" s="158" t="s">
        <v>2527</v>
      </c>
      <c r="F68" s="161" t="s">
        <v>2347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2455</v>
      </c>
      <c r="B69" s="151" t="s">
        <v>2113</v>
      </c>
      <c r="C69" s="152" t="s">
        <v>2528</v>
      </c>
      <c r="D69" s="155" t="s">
        <v>2529</v>
      </c>
      <c r="E69" s="158" t="s">
        <v>2530</v>
      </c>
      <c r="F69" s="161" t="s">
        <v>2351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2455</v>
      </c>
      <c r="B70" s="151" t="s">
        <v>2113</v>
      </c>
      <c r="C70" s="152" t="s">
        <v>2531</v>
      </c>
      <c r="D70" s="155" t="s">
        <v>2532</v>
      </c>
      <c r="E70" s="158" t="s">
        <v>2533</v>
      </c>
      <c r="F70" s="161" t="s">
        <v>2347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2455</v>
      </c>
      <c r="B71" s="151" t="s">
        <v>2113</v>
      </c>
      <c r="C71" s="152" t="s">
        <v>2534</v>
      </c>
      <c r="D71" s="155" t="s">
        <v>2535</v>
      </c>
      <c r="E71" s="158" t="s">
        <v>2536</v>
      </c>
      <c r="F71" s="161" t="s">
        <v>2347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2455</v>
      </c>
      <c r="B72" s="151" t="s">
        <v>2113</v>
      </c>
      <c r="C72" s="152" t="s">
        <v>2537</v>
      </c>
      <c r="D72" s="155" t="s">
        <v>2538</v>
      </c>
      <c r="E72" s="158" t="s">
        <v>2539</v>
      </c>
      <c r="F72" s="161" t="s">
        <v>2347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2455</v>
      </c>
      <c r="B73" s="151" t="s">
        <v>2113</v>
      </c>
      <c r="C73" s="152" t="s">
        <v>2540</v>
      </c>
      <c r="D73" s="155" t="s">
        <v>2541</v>
      </c>
      <c r="E73" s="158" t="s">
        <v>2542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2455</v>
      </c>
      <c r="B74" s="151" t="s">
        <v>2113</v>
      </c>
      <c r="C74" s="152" t="s">
        <v>2543</v>
      </c>
      <c r="D74" s="155" t="s">
        <v>2544</v>
      </c>
      <c r="E74" s="158" t="s">
        <v>2545</v>
      </c>
      <c r="F74" s="161" t="s">
        <v>2351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2455</v>
      </c>
      <c r="B75" s="151" t="s">
        <v>2113</v>
      </c>
      <c r="C75" s="152" t="s">
        <v>2546</v>
      </c>
      <c r="D75" s="155" t="s">
        <v>2547</v>
      </c>
      <c r="E75" s="158" t="s">
        <v>2548</v>
      </c>
      <c r="F75" s="161" t="s">
        <v>2361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2455</v>
      </c>
      <c r="B76" s="151" t="s">
        <v>2113</v>
      </c>
      <c r="C76" s="152" t="s">
        <v>2549</v>
      </c>
      <c r="D76" s="155" t="s">
        <v>2550</v>
      </c>
      <c r="E76" s="158" t="s">
        <v>2551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2455</v>
      </c>
      <c r="B77" s="150" t="s">
        <v>2383</v>
      </c>
      <c r="C77" s="148" t="s">
        <v>2552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2455</v>
      </c>
      <c r="B78" s="151" t="s">
        <v>2383</v>
      </c>
      <c r="C78" s="152" t="s">
        <v>2553</v>
      </c>
      <c r="D78" s="155" t="s">
        <v>2554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2455</v>
      </c>
      <c r="B79" s="151" t="s">
        <v>2383</v>
      </c>
      <c r="C79" s="152" t="s">
        <v>2555</v>
      </c>
      <c r="D79" s="155" t="s">
        <v>2556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2455</v>
      </c>
      <c r="B80" s="151" t="s">
        <v>2383</v>
      </c>
      <c r="C80" s="152" t="s">
        <v>2557</v>
      </c>
      <c r="D80" s="155" t="s">
        <v>2558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2455</v>
      </c>
      <c r="B81" s="150" t="s">
        <v>2311</v>
      </c>
      <c r="C81" s="148" t="s">
        <v>2559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2455</v>
      </c>
      <c r="B82" s="151" t="s">
        <v>2311</v>
      </c>
      <c r="C82" s="152" t="s">
        <v>2560</v>
      </c>
      <c r="D82" s="155" t="s">
        <v>2561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2455</v>
      </c>
      <c r="B83" s="151" t="s">
        <v>2311</v>
      </c>
      <c r="C83" s="152" t="s">
        <v>2562</v>
      </c>
      <c r="D83" s="155" t="s">
        <v>2563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2455</v>
      </c>
      <c r="B84" s="151" t="s">
        <v>2311</v>
      </c>
      <c r="C84" s="152" t="s">
        <v>2564</v>
      </c>
      <c r="D84" s="155" t="s">
        <v>2565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2455</v>
      </c>
      <c r="B85" s="151" t="s">
        <v>2311</v>
      </c>
      <c r="C85" s="152" t="s">
        <v>2566</v>
      </c>
      <c r="D85" s="155" t="s">
        <v>2567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2455</v>
      </c>
      <c r="B86" s="151" t="s">
        <v>2311</v>
      </c>
      <c r="C86" s="152" t="s">
        <v>2568</v>
      </c>
      <c r="D86" s="155" t="s">
        <v>2569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2570</v>
      </c>
      <c r="B87" s="149" t="s">
        <v>19</v>
      </c>
      <c r="C87" s="147" t="s">
        <v>2571</v>
      </c>
      <c r="D87" s="153" t="s">
        <v>2572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2570</v>
      </c>
      <c r="B88" s="150" t="s">
        <v>2573</v>
      </c>
      <c r="C88" s="148" t="s">
        <v>2574</v>
      </c>
      <c r="D88" s="154" t="s">
        <v>2575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2570</v>
      </c>
      <c r="B89" s="151" t="s">
        <v>2573</v>
      </c>
      <c r="C89" s="152" t="s">
        <v>2576</v>
      </c>
      <c r="D89" s="155" t="s">
        <v>2577</v>
      </c>
      <c r="E89" s="158" t="s">
        <v>2578</v>
      </c>
      <c r="F89" s="161" t="s">
        <v>2347</v>
      </c>
      <c r="G89" s="164">
        <f>IF(COUNTIF(H89:AU89,"&lt;&gt;")=0,"",SUMPRODUCT(((Recommendations[ImplStatus]="Implemented")+(Recommendations[ImplStatus]="Compensated"))*ISNUMBER(MATCH(Recommendations[Id],H89:AU89,0)))/COUNTIF(H89:AU89,"&lt;&gt;"))</f>
        <v>0</v>
      </c>
      <c r="H89" s="167" t="s">
        <v>53</v>
      </c>
      <c r="I89" s="167" t="s">
        <v>58</v>
      </c>
      <c r="J89" s="167" t="s">
        <v>68</v>
      </c>
      <c r="K89" s="167" t="s">
        <v>73</v>
      </c>
      <c r="L89" s="167" t="s">
        <v>117</v>
      </c>
      <c r="M89" s="167" t="s">
        <v>144</v>
      </c>
      <c r="N89" s="167" t="s">
        <v>164</v>
      </c>
      <c r="O89" s="167" t="s">
        <v>246</v>
      </c>
      <c r="P89" s="167" t="s">
        <v>256</v>
      </c>
      <c r="Q89" s="167" t="s">
        <v>261</v>
      </c>
      <c r="R89" s="167" t="s">
        <v>412</v>
      </c>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2570</v>
      </c>
      <c r="B90" s="151" t="s">
        <v>2573</v>
      </c>
      <c r="C90" s="152" t="s">
        <v>2579</v>
      </c>
      <c r="D90" s="155" t="s">
        <v>2580</v>
      </c>
      <c r="E90" s="158" t="s">
        <v>2581</v>
      </c>
      <c r="F90" s="161" t="s">
        <v>2351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2570</v>
      </c>
      <c r="B91" s="151" t="s">
        <v>2573</v>
      </c>
      <c r="C91" s="152" t="s">
        <v>2582</v>
      </c>
      <c r="D91" s="155" t="s">
        <v>2583</v>
      </c>
      <c r="E91" s="158" t="s">
        <v>2584</v>
      </c>
      <c r="F91" s="161" t="s">
        <v>2347</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2570</v>
      </c>
      <c r="B92" s="151" t="s">
        <v>2573</v>
      </c>
      <c r="C92" s="152" t="s">
        <v>2585</v>
      </c>
      <c r="D92" s="155" t="s">
        <v>2586</v>
      </c>
      <c r="E92" s="158" t="s">
        <v>2587</v>
      </c>
      <c r="F92" s="161" t="s">
        <v>2347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2570</v>
      </c>
      <c r="B93" s="151" t="s">
        <v>2573</v>
      </c>
      <c r="C93" s="152" t="s">
        <v>2588</v>
      </c>
      <c r="D93" s="155" t="s">
        <v>2589</v>
      </c>
      <c r="E93" s="158" t="s">
        <v>2590</v>
      </c>
      <c r="F93" s="161" t="s">
        <v>2347</v>
      </c>
      <c r="G93" s="164">
        <f>IF(COUNTIF(H93:AU93,"&lt;&gt;")=0,"",SUMPRODUCT(((Recommendations[ImplStatus]="Implemented")+(Recommendations[ImplStatus]="Compensated"))*ISNUMBER(MATCH(Recommendations[Id],H93:AU93,0)))/COUNTIF(H93:AU93,"&lt;&gt;"))</f>
        <v>0</v>
      </c>
      <c r="H93" s="167" t="s">
        <v>63</v>
      </c>
      <c r="I93" s="167" t="s">
        <v>93</v>
      </c>
      <c r="J93" s="167" t="s">
        <v>98</v>
      </c>
      <c r="K93" s="167" t="s">
        <v>129</v>
      </c>
      <c r="L93" s="167" t="s">
        <v>194</v>
      </c>
      <c r="M93" s="167" t="s">
        <v>204</v>
      </c>
      <c r="N93" s="167" t="s">
        <v>219</v>
      </c>
      <c r="O93" s="167" t="s">
        <v>236</v>
      </c>
      <c r="P93" s="167" t="s">
        <v>251</v>
      </c>
      <c r="Q93" s="167" t="s">
        <v>276</v>
      </c>
      <c r="R93" s="167" t="s">
        <v>316</v>
      </c>
      <c r="S93" s="167" t="s">
        <v>365</v>
      </c>
      <c r="T93" s="167" t="s">
        <v>398</v>
      </c>
      <c r="U93" s="167" t="s">
        <v>403</v>
      </c>
      <c r="V93" s="167" t="s">
        <v>408</v>
      </c>
      <c r="W93" s="167" t="s">
        <v>447</v>
      </c>
      <c r="X93" s="167" t="s">
        <v>452</v>
      </c>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2570</v>
      </c>
      <c r="B94" s="151" t="s">
        <v>2573</v>
      </c>
      <c r="C94" s="152" t="s">
        <v>2591</v>
      </c>
      <c r="D94" s="155" t="s">
        <v>2592</v>
      </c>
      <c r="E94" s="158" t="s">
        <v>2593</v>
      </c>
      <c r="F94" s="161" t="s">
        <v>2351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2570</v>
      </c>
      <c r="B95" s="150" t="s">
        <v>2594</v>
      </c>
      <c r="C95" s="148" t="s">
        <v>2595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2570</v>
      </c>
      <c r="B96" s="151" t="s">
        <v>2594</v>
      </c>
      <c r="C96" s="152" t="s">
        <v>2596</v>
      </c>
      <c r="D96" s="155" t="s">
        <v>2597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2570</v>
      </c>
      <c r="B97" s="151" t="s">
        <v>2594</v>
      </c>
      <c r="C97" s="152" t="s">
        <v>2598</v>
      </c>
      <c r="D97" s="155" t="s">
        <v>2599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2570</v>
      </c>
      <c r="B98" s="151" t="s">
        <v>2594</v>
      </c>
      <c r="C98" s="152" t="s">
        <v>2600</v>
      </c>
      <c r="D98" s="155" t="s">
        <v>2601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2570</v>
      </c>
      <c r="B99" s="151" t="s">
        <v>2594</v>
      </c>
      <c r="C99" s="152" t="s">
        <v>2602</v>
      </c>
      <c r="D99" s="155" t="s">
        <v>2603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2570</v>
      </c>
      <c r="B100" s="151" t="s">
        <v>2594</v>
      </c>
      <c r="C100" s="152" t="s">
        <v>2604</v>
      </c>
      <c r="D100" s="155" t="s">
        <v>2605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2570</v>
      </c>
      <c r="B101" s="151" t="s">
        <v>2594</v>
      </c>
      <c r="C101" s="152" t="s">
        <v>2606</v>
      </c>
      <c r="D101" s="155" t="s">
        <v>2607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2570</v>
      </c>
      <c r="B102" s="151" t="s">
        <v>2594</v>
      </c>
      <c r="C102" s="152" t="s">
        <v>2608</v>
      </c>
      <c r="D102" s="155" t="s">
        <v>2609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2570</v>
      </c>
      <c r="B103" s="150" t="s">
        <v>1754</v>
      </c>
      <c r="C103" s="148" t="s">
        <v>2610</v>
      </c>
      <c r="D103" s="154" t="s">
        <v>2611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2570</v>
      </c>
      <c r="B104" s="151" t="s">
        <v>1754</v>
      </c>
      <c r="C104" s="152" t="s">
        <v>2612</v>
      </c>
      <c r="D104" s="155" t="s">
        <v>2613</v>
      </c>
      <c r="E104" s="158" t="s">
        <v>2614</v>
      </c>
      <c r="F104" s="161" t="s">
        <v>2347</v>
      </c>
      <c r="G104" s="164">
        <f>IF(COUNTIF(H104:AU104,"&lt;&gt;")=0,"",SUMPRODUCT(((Recommendations[ImplStatus]="Implemented")+(Recommendations[ImplStatus]="Compensated"))*ISNUMBER(MATCH(Recommendations[Id],H104:AU104,0)))/COUNTIF(H104:AU104,"&lt;&gt;"))</f>
        <v>0</v>
      </c>
      <c r="H104" s="167" t="s">
        <v>209</v>
      </c>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2570</v>
      </c>
      <c r="B105" s="151" t="s">
        <v>1754</v>
      </c>
      <c r="C105" s="152" t="s">
        <v>2615</v>
      </c>
      <c r="D105" s="155" t="s">
        <v>2616</v>
      </c>
      <c r="E105" s="158" t="s">
        <v>2617</v>
      </c>
      <c r="F105" s="161" t="s">
        <v>2351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2570</v>
      </c>
      <c r="B106" s="151" t="s">
        <v>1754</v>
      </c>
      <c r="C106" s="152" t="s">
        <v>2618</v>
      </c>
      <c r="D106" s="155" t="s">
        <v>2619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2570</v>
      </c>
      <c r="B107" s="151" t="s">
        <v>1754</v>
      </c>
      <c r="C107" s="152" t="s">
        <v>2620</v>
      </c>
      <c r="D107" s="155" t="s">
        <v>2621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2570</v>
      </c>
      <c r="B108" s="151" t="s">
        <v>1754</v>
      </c>
      <c r="C108" s="152" t="s">
        <v>2622</v>
      </c>
      <c r="D108" s="155" t="s">
        <v>2623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2570</v>
      </c>
      <c r="B109" s="150" t="s">
        <v>2624</v>
      </c>
      <c r="C109" s="148" t="s">
        <v>2625</v>
      </c>
      <c r="D109" s="154" t="s">
        <v>2626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2570</v>
      </c>
      <c r="B110" s="151" t="s">
        <v>2624</v>
      </c>
      <c r="C110" s="152" t="s">
        <v>2627</v>
      </c>
      <c r="D110" s="155" t="s">
        <v>2628</v>
      </c>
      <c r="E110" s="158" t="s">
        <v>2629</v>
      </c>
      <c r="F110" s="161" t="s">
        <v>2347</v>
      </c>
      <c r="G110" s="164">
        <f>IF(COUNTIF(H110:AU110,"&lt;&gt;")=0,"",SUMPRODUCT(((Recommendations[ImplStatus]="Implemented")+(Recommendations[ImplStatus]="Compensated"))*ISNUMBER(MATCH(Recommendations[Id],H110:AU110,0)))/COUNTIF(H110:AU110,"&lt;&gt;"))</f>
        <v>0</v>
      </c>
      <c r="H110" s="167" t="s">
        <v>23</v>
      </c>
      <c r="I110" s="167" t="s">
        <v>29</v>
      </c>
      <c r="J110" s="167" t="s">
        <v>33</v>
      </c>
      <c r="K110" s="167" t="s">
        <v>37</v>
      </c>
      <c r="L110" s="167" t="s">
        <v>41</v>
      </c>
      <c r="M110" s="167" t="s">
        <v>45</v>
      </c>
      <c r="N110" s="167" t="s">
        <v>49</v>
      </c>
      <c r="O110" s="167" t="s">
        <v>107</v>
      </c>
      <c r="P110" s="167" t="s">
        <v>112</v>
      </c>
      <c r="Q110" s="167" t="s">
        <v>134</v>
      </c>
      <c r="R110" s="167" t="s">
        <v>139</v>
      </c>
      <c r="S110" s="167" t="s">
        <v>154</v>
      </c>
      <c r="T110" s="167" t="s">
        <v>159</v>
      </c>
      <c r="U110" s="167" t="s">
        <v>169</v>
      </c>
      <c r="V110" s="167" t="s">
        <v>184</v>
      </c>
      <c r="W110" s="167" t="s">
        <v>189</v>
      </c>
      <c r="X110" s="167" t="s">
        <v>199</v>
      </c>
      <c r="Y110" s="167" t="s">
        <v>214</v>
      </c>
      <c r="Z110" s="167" t="s">
        <v>224</v>
      </c>
      <c r="AA110" s="167" t="s">
        <v>229</v>
      </c>
      <c r="AB110" s="167" t="s">
        <v>233</v>
      </c>
      <c r="AC110" s="167" t="s">
        <v>266</v>
      </c>
      <c r="AD110" s="167" t="s">
        <v>281</v>
      </c>
      <c r="AE110" s="167" t="s">
        <v>291</v>
      </c>
      <c r="AF110" s="167" t="s">
        <v>296</v>
      </c>
      <c r="AG110" s="167" t="s">
        <v>301</v>
      </c>
      <c r="AH110" s="167" t="s">
        <v>306</v>
      </c>
      <c r="AI110" s="167" t="s">
        <v>335</v>
      </c>
      <c r="AJ110" s="167" t="s">
        <v>350</v>
      </c>
      <c r="AK110" s="167" t="s">
        <v>355</v>
      </c>
      <c r="AL110" s="167" t="s">
        <v>360</v>
      </c>
      <c r="AM110" s="167" t="s">
        <v>370</v>
      </c>
      <c r="AN110" s="167" t="s">
        <v>380</v>
      </c>
      <c r="AO110" s="167" t="s">
        <v>385</v>
      </c>
      <c r="AP110" s="167" t="s">
        <v>389</v>
      </c>
      <c r="AQ110" s="167" t="s">
        <v>429</v>
      </c>
      <c r="AR110" s="167" t="s">
        <v>434</v>
      </c>
      <c r="AS110" s="167" t="s">
        <v>438</v>
      </c>
      <c r="AT110" s="167"/>
      <c r="AU110" s="181"/>
    </row>
    <row r="111" spans="1:47" ht="60" customHeight="1" x14ac:dyDescent="0.35">
      <c r="A111" s="177" t="s">
        <v>2570</v>
      </c>
      <c r="B111" s="151" t="s">
        <v>2624</v>
      </c>
      <c r="C111" s="152" t="s">
        <v>2630</v>
      </c>
      <c r="D111" s="155" t="s">
        <v>2631</v>
      </c>
      <c r="E111" s="158" t="s">
        <v>2632</v>
      </c>
      <c r="F111" s="161" t="s">
        <v>2347</v>
      </c>
      <c r="G111" s="164">
        <f>IF(COUNTIF(H111:AU111,"&lt;&gt;")=0,"",SUMPRODUCT(((Recommendations[ImplStatus]="Implemented")+(Recommendations[ImplStatus]="Compensated"))*ISNUMBER(MATCH(Recommendations[Id],H111:AU111,0)))/COUNTIF(H111:AU111,"&lt;&gt;"))</f>
        <v>0</v>
      </c>
      <c r="H111" s="167" t="s">
        <v>179</v>
      </c>
      <c r="I111" s="167" t="s">
        <v>311</v>
      </c>
      <c r="J111" s="167" t="s">
        <v>416</v>
      </c>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2570</v>
      </c>
      <c r="B112" s="151" t="s">
        <v>2624</v>
      </c>
      <c r="C112" s="152" t="s">
        <v>2633</v>
      </c>
      <c r="D112" s="155" t="s">
        <v>2634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2570</v>
      </c>
      <c r="B113" s="151" t="s">
        <v>2624</v>
      </c>
      <c r="C113" s="152" t="s">
        <v>2635</v>
      </c>
      <c r="D113" s="155" t="s">
        <v>2636</v>
      </c>
      <c r="E113" s="158"/>
      <c r="F113" s="161" t="s">
        <v>19</v>
      </c>
      <c r="G113" s="164">
        <f>IF(COUNTIF(H113:AU113,"&lt;&gt;")=0,"",SUMPRODUCT(((Recommendations[ImplStatus]="Implemented")+(Recommendations[ImplStatus]="Compensated"))*ISNUMBER(MATCH(Recommendations[Id],H113:AU113,0)))/COUNTIF(H113:AU113,"&lt;&gt;"))</f>
        <v>0</v>
      </c>
      <c r="H113" s="167" t="s">
        <v>122</v>
      </c>
      <c r="I113" s="167" t="s">
        <v>127</v>
      </c>
      <c r="J113" s="167" t="s">
        <v>330</v>
      </c>
      <c r="K113" s="167" t="s">
        <v>375</v>
      </c>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2570</v>
      </c>
      <c r="B114" s="151" t="s">
        <v>2624</v>
      </c>
      <c r="C114" s="152" t="s">
        <v>2637</v>
      </c>
      <c r="D114" s="155" t="s">
        <v>2638</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2570</v>
      </c>
      <c r="B115" s="151" t="s">
        <v>2624</v>
      </c>
      <c r="C115" s="152" t="s">
        <v>2639</v>
      </c>
      <c r="D115" s="155" t="s">
        <v>2640</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2570</v>
      </c>
      <c r="B116" s="151" t="s">
        <v>2624</v>
      </c>
      <c r="C116" s="152" t="s">
        <v>2641</v>
      </c>
      <c r="D116" s="155" t="s">
        <v>2642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2570</v>
      </c>
      <c r="B117" s="151" t="s">
        <v>2624</v>
      </c>
      <c r="C117" s="152" t="s">
        <v>2643</v>
      </c>
      <c r="D117" s="155" t="s">
        <v>2644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2570</v>
      </c>
      <c r="B118" s="151" t="s">
        <v>2624</v>
      </c>
      <c r="C118" s="152" t="s">
        <v>2645</v>
      </c>
      <c r="D118" s="155" t="s">
        <v>2646</v>
      </c>
      <c r="E118" s="158" t="s">
        <v>2647</v>
      </c>
      <c r="F118" s="161" t="s">
        <v>2347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2570</v>
      </c>
      <c r="B119" s="151" t="s">
        <v>2624</v>
      </c>
      <c r="C119" s="152" t="s">
        <v>2648</v>
      </c>
      <c r="D119" s="155" t="s">
        <v>2649</v>
      </c>
      <c r="E119" s="158" t="s">
        <v>2650</v>
      </c>
      <c r="F119" s="161" t="s">
        <v>2347</v>
      </c>
      <c r="G119" s="164">
        <f>IF(COUNTIF(H119:AU119,"&lt;&gt;")=0,"",SUMPRODUCT(((Recommendations[ImplStatus]="Implemented")+(Recommendations[ImplStatus]="Compensated"))*ISNUMBER(MATCH(Recommendations[Id],H119:AU119,0)))/COUNTIF(H119:AU119,"&lt;&gt;"))</f>
        <v>0</v>
      </c>
      <c r="H119" s="167" t="s">
        <v>149</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2570</v>
      </c>
      <c r="B120" s="150" t="s">
        <v>2651</v>
      </c>
      <c r="C120" s="148" t="s">
        <v>2652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2570</v>
      </c>
      <c r="B121" s="151" t="s">
        <v>2651</v>
      </c>
      <c r="C121" s="152" t="s">
        <v>2653</v>
      </c>
      <c r="D121" s="155" t="s">
        <v>2654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2570</v>
      </c>
      <c r="B122" s="151" t="s">
        <v>2651</v>
      </c>
      <c r="C122" s="152" t="s">
        <v>2655</v>
      </c>
      <c r="D122" s="155" t="s">
        <v>2656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2570</v>
      </c>
      <c r="B123" s="151" t="s">
        <v>2651</v>
      </c>
      <c r="C123" s="152" t="s">
        <v>2657</v>
      </c>
      <c r="D123" s="155" t="s">
        <v>2658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2570</v>
      </c>
      <c r="B124" s="151" t="s">
        <v>2651</v>
      </c>
      <c r="C124" s="152" t="s">
        <v>2659</v>
      </c>
      <c r="D124" s="155" t="s">
        <v>2660</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2570</v>
      </c>
      <c r="B125" s="151" t="s">
        <v>2651</v>
      </c>
      <c r="C125" s="152" t="s">
        <v>2661</v>
      </c>
      <c r="D125" s="155" t="s">
        <v>2662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2570</v>
      </c>
      <c r="B126" s="151" t="s">
        <v>2651</v>
      </c>
      <c r="C126" s="152" t="s">
        <v>2663</v>
      </c>
      <c r="D126" s="155" t="s">
        <v>2664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2570</v>
      </c>
      <c r="B127" s="151" t="s">
        <v>2651</v>
      </c>
      <c r="C127" s="152" t="s">
        <v>2665</v>
      </c>
      <c r="D127" s="155" t="s">
        <v>2666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2570</v>
      </c>
      <c r="B128" s="151" t="s">
        <v>2651</v>
      </c>
      <c r="C128" s="152" t="s">
        <v>2667</v>
      </c>
      <c r="D128" s="155" t="s">
        <v>2668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2570</v>
      </c>
      <c r="B129" s="151" t="s">
        <v>2651</v>
      </c>
      <c r="C129" s="152" t="s">
        <v>2669</v>
      </c>
      <c r="D129" s="155" t="s">
        <v>2670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2570</v>
      </c>
      <c r="B130" s="151" t="s">
        <v>2651</v>
      </c>
      <c r="C130" s="152" t="s">
        <v>2671</v>
      </c>
      <c r="D130" s="155" t="s">
        <v>2672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2570</v>
      </c>
      <c r="B131" s="151" t="s">
        <v>2651</v>
      </c>
      <c r="C131" s="152" t="s">
        <v>2673</v>
      </c>
      <c r="D131" s="155" t="s">
        <v>2674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2570</v>
      </c>
      <c r="B132" s="151" t="s">
        <v>2651</v>
      </c>
      <c r="C132" s="152" t="s">
        <v>2675</v>
      </c>
      <c r="D132" s="155" t="s">
        <v>2676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2570</v>
      </c>
      <c r="B133" s="150" t="s">
        <v>2677</v>
      </c>
      <c r="C133" s="148" t="s">
        <v>2678</v>
      </c>
      <c r="D133" s="154" t="s">
        <v>2679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2570</v>
      </c>
      <c r="B134" s="151" t="s">
        <v>2677</v>
      </c>
      <c r="C134" s="152" t="s">
        <v>2680</v>
      </c>
      <c r="D134" s="155" t="s">
        <v>2681</v>
      </c>
      <c r="E134" s="158" t="s">
        <v>2682</v>
      </c>
      <c r="F134" s="161" t="s">
        <v>2351</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2570</v>
      </c>
      <c r="B135" s="151" t="s">
        <v>2677</v>
      </c>
      <c r="C135" s="152" t="s">
        <v>2683</v>
      </c>
      <c r="D135" s="155" t="s">
        <v>2684</v>
      </c>
      <c r="E135" s="158" t="s">
        <v>2685</v>
      </c>
      <c r="F135" s="161" t="s">
        <v>2351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2570</v>
      </c>
      <c r="B136" s="151" t="s">
        <v>2677</v>
      </c>
      <c r="C136" s="152" t="s">
        <v>2686</v>
      </c>
      <c r="D136" s="155" t="s">
        <v>2687</v>
      </c>
      <c r="E136" s="158" t="s">
        <v>2688</v>
      </c>
      <c r="F136" s="161" t="s">
        <v>2347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2570</v>
      </c>
      <c r="B137" s="151" t="s">
        <v>2677</v>
      </c>
      <c r="C137" s="152" t="s">
        <v>2689</v>
      </c>
      <c r="D137" s="155" t="s">
        <v>2690</v>
      </c>
      <c r="E137" s="158" t="s">
        <v>2691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2570</v>
      </c>
      <c r="B138" s="150" t="s">
        <v>1987</v>
      </c>
      <c r="C138" s="148" t="s">
        <v>2692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2570</v>
      </c>
      <c r="B139" s="151" t="s">
        <v>1987</v>
      </c>
      <c r="C139" s="152" t="s">
        <v>2693</v>
      </c>
      <c r="D139" s="155" t="s">
        <v>2694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2570</v>
      </c>
      <c r="B140" s="151" t="s">
        <v>1987</v>
      </c>
      <c r="C140" s="152" t="s">
        <v>2695</v>
      </c>
      <c r="D140" s="155" t="s">
        <v>2696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2570</v>
      </c>
      <c r="B141" s="150" t="s">
        <v>2697</v>
      </c>
      <c r="C141" s="148" t="s">
        <v>2698</v>
      </c>
      <c r="D141" s="154" t="s">
        <v>2699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2570</v>
      </c>
      <c r="B142" s="151" t="s">
        <v>2697</v>
      </c>
      <c r="C142" s="152" t="s">
        <v>2700</v>
      </c>
      <c r="D142" s="155" t="s">
        <v>2701</v>
      </c>
      <c r="E142" s="158" t="s">
        <v>2702</v>
      </c>
      <c r="F142" s="161" t="s">
        <v>2347</v>
      </c>
      <c r="G142" s="164">
        <f>IF(COUNTIF(H142:AU142,"&lt;&gt;")=0,"",SUMPRODUCT(((Recommendations[ImplStatus]="Implemented")+(Recommendations[ImplStatus]="Compensated"))*ISNUMBER(MATCH(Recommendations[Id],H142:AU142,0)))/COUNTIF(H142:AU142,"&lt;&gt;"))</f>
        <v>0</v>
      </c>
      <c r="H142" s="167" t="s">
        <v>286</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2570</v>
      </c>
      <c r="B143" s="151" t="s">
        <v>2697</v>
      </c>
      <c r="C143" s="152" t="s">
        <v>2703</v>
      </c>
      <c r="D143" s="155" t="s">
        <v>2704</v>
      </c>
      <c r="E143" s="158" t="s">
        <v>2705</v>
      </c>
      <c r="F143" s="161" t="s">
        <v>2347</v>
      </c>
      <c r="G143" s="164">
        <f>IF(COUNTIF(H143:AU143,"&lt;&gt;")=0,"",SUMPRODUCT(((Recommendations[ImplStatus]="Implemented")+(Recommendations[ImplStatus]="Compensated"))*ISNUMBER(MATCH(Recommendations[Id],H143:AU143,0)))/COUNTIF(H143:AU143,"&lt;&gt;"))</f>
        <v>0</v>
      </c>
      <c r="H143" s="167" t="s">
        <v>174</v>
      </c>
      <c r="I143" s="167" t="s">
        <v>340</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2570</v>
      </c>
      <c r="B144" s="151" t="s">
        <v>2697</v>
      </c>
      <c r="C144" s="152" t="s">
        <v>2706</v>
      </c>
      <c r="D144" s="155" t="s">
        <v>2707</v>
      </c>
      <c r="E144" s="158" t="s">
        <v>2708</v>
      </c>
      <c r="F144" s="161" t="s">
        <v>2351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2570</v>
      </c>
      <c r="B145" s="151" t="s">
        <v>2697</v>
      </c>
      <c r="C145" s="152" t="s">
        <v>2709</v>
      </c>
      <c r="D145" s="155" t="s">
        <v>2710</v>
      </c>
      <c r="E145" s="158" t="s">
        <v>2711</v>
      </c>
      <c r="F145" s="161" t="s">
        <v>2347</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2570</v>
      </c>
      <c r="B146" s="151" t="s">
        <v>2697</v>
      </c>
      <c r="C146" s="152" t="s">
        <v>2712</v>
      </c>
      <c r="D146" s="155" t="s">
        <v>2713</v>
      </c>
      <c r="E146" s="158" t="s">
        <v>2714</v>
      </c>
      <c r="F146" s="161" t="s">
        <v>2347</v>
      </c>
      <c r="G146" s="164">
        <f>IF(COUNTIF(H146:AU146,"&lt;&gt;")=0,"",SUMPRODUCT(((Recommendations[ImplStatus]="Implemented")+(Recommendations[ImplStatus]="Compensated"))*ISNUMBER(MATCH(Recommendations[Id],H146:AU146,0)))/COUNTIF(H146:AU146,"&lt;&gt;"))</f>
        <v>0</v>
      </c>
      <c r="H146" s="167" t="s">
        <v>79</v>
      </c>
      <c r="I146" s="167" t="s">
        <v>84</v>
      </c>
      <c r="J146" s="167" t="s">
        <v>89</v>
      </c>
      <c r="K146" s="167" t="s">
        <v>321</v>
      </c>
      <c r="L146" s="167" t="s">
        <v>326</v>
      </c>
      <c r="M146" s="167" t="s">
        <v>345</v>
      </c>
      <c r="N146" s="167" t="s">
        <v>393</v>
      </c>
      <c r="O146" s="167" t="s">
        <v>420</v>
      </c>
      <c r="P146" s="167" t="s">
        <v>425</v>
      </c>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2570</v>
      </c>
      <c r="B147" s="151" t="s">
        <v>2697</v>
      </c>
      <c r="C147" s="152" t="s">
        <v>2715</v>
      </c>
      <c r="D147" s="155" t="s">
        <v>2716</v>
      </c>
      <c r="E147" s="158" t="s">
        <v>2717</v>
      </c>
      <c r="F147" s="161" t="s">
        <v>2347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2570</v>
      </c>
      <c r="B148" s="150" t="s">
        <v>2718</v>
      </c>
      <c r="C148" s="148" t="s">
        <v>2719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2570</v>
      </c>
      <c r="B149" s="151" t="s">
        <v>2718</v>
      </c>
      <c r="C149" s="152" t="s">
        <v>2720</v>
      </c>
      <c r="D149" s="155" t="s">
        <v>2721</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2570</v>
      </c>
      <c r="B150" s="151" t="s">
        <v>2718</v>
      </c>
      <c r="C150" s="152" t="s">
        <v>2722</v>
      </c>
      <c r="D150" s="155" t="s">
        <v>2723</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2570</v>
      </c>
      <c r="B151" s="151" t="s">
        <v>2718</v>
      </c>
      <c r="C151" s="152" t="s">
        <v>2724</v>
      </c>
      <c r="D151" s="155" t="s">
        <v>2725</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2570</v>
      </c>
      <c r="B152" s="151" t="s">
        <v>2718</v>
      </c>
      <c r="C152" s="152" t="s">
        <v>2726</v>
      </c>
      <c r="D152" s="155" t="s">
        <v>2727</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2570</v>
      </c>
      <c r="B153" s="151" t="s">
        <v>2718</v>
      </c>
      <c r="C153" s="152" t="s">
        <v>2728</v>
      </c>
      <c r="D153" s="155" t="s">
        <v>2729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2730</v>
      </c>
      <c r="B154" s="149" t="s">
        <v>19</v>
      </c>
      <c r="C154" s="147" t="s">
        <v>2731</v>
      </c>
      <c r="D154" s="153" t="s">
        <v>2732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2730</v>
      </c>
      <c r="B155" s="150" t="s">
        <v>2733</v>
      </c>
      <c r="C155" s="148" t="s">
        <v>2734</v>
      </c>
      <c r="D155" s="154" t="s">
        <v>2735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2730</v>
      </c>
      <c r="B156" s="151" t="s">
        <v>2733</v>
      </c>
      <c r="C156" s="152" t="s">
        <v>2736</v>
      </c>
      <c r="D156" s="155" t="s">
        <v>2737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2730</v>
      </c>
      <c r="B157" s="151" t="s">
        <v>2733</v>
      </c>
      <c r="C157" s="152" t="s">
        <v>2738</v>
      </c>
      <c r="D157" s="155" t="s">
        <v>2739</v>
      </c>
      <c r="E157" s="158" t="s">
        <v>2740</v>
      </c>
      <c r="F157" s="161" t="s">
        <v>2347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2730</v>
      </c>
      <c r="B158" s="151" t="s">
        <v>2733</v>
      </c>
      <c r="C158" s="152" t="s">
        <v>2741</v>
      </c>
      <c r="D158" s="155" t="s">
        <v>2742</v>
      </c>
      <c r="E158" s="158" t="s">
        <v>2743</v>
      </c>
      <c r="F158" s="161" t="s">
        <v>2347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2730</v>
      </c>
      <c r="B159" s="151" t="s">
        <v>2733</v>
      </c>
      <c r="C159" s="152" t="s">
        <v>2744</v>
      </c>
      <c r="D159" s="155" t="s">
        <v>2745</v>
      </c>
      <c r="E159" s="158" t="s">
        <v>2746</v>
      </c>
      <c r="F159" s="161" t="s">
        <v>2347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2730</v>
      </c>
      <c r="B160" s="151" t="s">
        <v>2733</v>
      </c>
      <c r="C160" s="152" t="s">
        <v>2747</v>
      </c>
      <c r="D160" s="155" t="s">
        <v>2748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2730</v>
      </c>
      <c r="B161" s="151" t="s">
        <v>2733</v>
      </c>
      <c r="C161" s="152" t="s">
        <v>2749</v>
      </c>
      <c r="D161" s="155" t="s">
        <v>2750</v>
      </c>
      <c r="E161" s="158" t="s">
        <v>2751</v>
      </c>
      <c r="F161" s="161" t="s">
        <v>2347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2730</v>
      </c>
      <c r="B162" s="151" t="s">
        <v>2733</v>
      </c>
      <c r="C162" s="152" t="s">
        <v>2752</v>
      </c>
      <c r="D162" s="155" t="s">
        <v>2753</v>
      </c>
      <c r="E162" s="158" t="s">
        <v>2754</v>
      </c>
      <c r="F162" s="161" t="s">
        <v>2347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2730</v>
      </c>
      <c r="B163" s="151" t="s">
        <v>2733</v>
      </c>
      <c r="C163" s="152" t="s">
        <v>2755</v>
      </c>
      <c r="D163" s="155" t="s">
        <v>2756</v>
      </c>
      <c r="E163" s="158" t="s">
        <v>2757</v>
      </c>
      <c r="F163" s="161" t="s">
        <v>2347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2730</v>
      </c>
      <c r="B164" s="150" t="s">
        <v>2151</v>
      </c>
      <c r="C164" s="148" t="s">
        <v>2758</v>
      </c>
      <c r="D164" s="154" t="s">
        <v>2759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2730</v>
      </c>
      <c r="B165" s="151" t="s">
        <v>2151</v>
      </c>
      <c r="C165" s="152" t="s">
        <v>2760</v>
      </c>
      <c r="D165" s="155" t="s">
        <v>2761</v>
      </c>
      <c r="E165" s="158" t="s">
        <v>2762</v>
      </c>
      <c r="F165" s="161" t="s">
        <v>2347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2730</v>
      </c>
      <c r="B166" s="151" t="s">
        <v>2151</v>
      </c>
      <c r="C166" s="152" t="s">
        <v>2763</v>
      </c>
      <c r="D166" s="155" t="s">
        <v>2764</v>
      </c>
      <c r="E166" s="158" t="s">
        <v>2765</v>
      </c>
      <c r="F166" s="161" t="s">
        <v>2347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2730</v>
      </c>
      <c r="B167" s="151" t="s">
        <v>2151</v>
      </c>
      <c r="C167" s="152" t="s">
        <v>2766</v>
      </c>
      <c r="D167" s="155" t="s">
        <v>2767</v>
      </c>
      <c r="E167" s="158" t="s">
        <v>2768</v>
      </c>
      <c r="F167" s="161" t="s">
        <v>2347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2730</v>
      </c>
      <c r="B168" s="151" t="s">
        <v>2151</v>
      </c>
      <c r="C168" s="152" t="s">
        <v>2769</v>
      </c>
      <c r="D168" s="155" t="s">
        <v>2770</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2730</v>
      </c>
      <c r="B169" s="151" t="s">
        <v>2151</v>
      </c>
      <c r="C169" s="152" t="s">
        <v>2771</v>
      </c>
      <c r="D169" s="155" t="s">
        <v>2772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2730</v>
      </c>
      <c r="B170" s="151" t="s">
        <v>2151</v>
      </c>
      <c r="C170" s="152" t="s">
        <v>2773</v>
      </c>
      <c r="D170" s="155" t="s">
        <v>2774</v>
      </c>
      <c r="E170" s="158" t="s">
        <v>2775</v>
      </c>
      <c r="F170" s="161" t="s">
        <v>2361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2730</v>
      </c>
      <c r="B171" s="151" t="s">
        <v>2151</v>
      </c>
      <c r="C171" s="152" t="s">
        <v>2776</v>
      </c>
      <c r="D171" s="155" t="s">
        <v>2777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2730</v>
      </c>
      <c r="B172" s="151" t="s">
        <v>2151</v>
      </c>
      <c r="C172" s="152" t="s">
        <v>2778</v>
      </c>
      <c r="D172" s="155" t="s">
        <v>2779</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2730</v>
      </c>
      <c r="B173" s="151" t="s">
        <v>2151</v>
      </c>
      <c r="C173" s="152" t="s">
        <v>2780</v>
      </c>
      <c r="D173" s="155" t="s">
        <v>2781</v>
      </c>
      <c r="E173" s="158" t="s">
        <v>2782</v>
      </c>
      <c r="F173" s="161" t="s">
        <v>2347</v>
      </c>
      <c r="G173" s="164">
        <f>IF(COUNTIF(H173:AU173,"&lt;&gt;")=0,"",SUMPRODUCT(((Recommendations[ImplStatus]="Implemented")+(Recommendations[ImplStatus]="Compensated"))*ISNUMBER(MATCH(Recommendations[Id],H173:AU173,0)))/COUNTIF(H173:AU173,"&lt;&gt;"))</f>
        <v>0</v>
      </c>
      <c r="H173" s="167" t="s">
        <v>442</v>
      </c>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2730</v>
      </c>
      <c r="B174" s="150" t="s">
        <v>2783</v>
      </c>
      <c r="C174" s="148" t="s">
        <v>2784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2730</v>
      </c>
      <c r="B175" s="151" t="s">
        <v>2783</v>
      </c>
      <c r="C175" s="152" t="s">
        <v>2785</v>
      </c>
      <c r="D175" s="155" t="s">
        <v>2786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2730</v>
      </c>
      <c r="B176" s="151" t="s">
        <v>2783</v>
      </c>
      <c r="C176" s="152" t="s">
        <v>2787</v>
      </c>
      <c r="D176" s="155" t="s">
        <v>2788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2730</v>
      </c>
      <c r="B177" s="151" t="s">
        <v>2783</v>
      </c>
      <c r="C177" s="152" t="s">
        <v>2789</v>
      </c>
      <c r="D177" s="155" t="s">
        <v>2790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2730</v>
      </c>
      <c r="B178" s="151" t="s">
        <v>2783</v>
      </c>
      <c r="C178" s="152" t="s">
        <v>2791</v>
      </c>
      <c r="D178" s="155" t="s">
        <v>2792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2730</v>
      </c>
      <c r="B179" s="151" t="s">
        <v>2783</v>
      </c>
      <c r="C179" s="152" t="s">
        <v>2793</v>
      </c>
      <c r="D179" s="155" t="s">
        <v>2794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2795</v>
      </c>
      <c r="B180" s="149" t="s">
        <v>19</v>
      </c>
      <c r="C180" s="147" t="s">
        <v>2796</v>
      </c>
      <c r="D180" s="153" t="s">
        <v>2797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2795</v>
      </c>
      <c r="B181" s="150" t="s">
        <v>2798</v>
      </c>
      <c r="C181" s="148" t="s">
        <v>2799</v>
      </c>
      <c r="D181" s="154" t="s">
        <v>2800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2795</v>
      </c>
      <c r="B182" s="151" t="s">
        <v>2798</v>
      </c>
      <c r="C182" s="152" t="s">
        <v>2801</v>
      </c>
      <c r="D182" s="155" t="s">
        <v>2802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2795</v>
      </c>
      <c r="B183" s="151" t="s">
        <v>2798</v>
      </c>
      <c r="C183" s="152" t="s">
        <v>2803</v>
      </c>
      <c r="D183" s="155" t="s">
        <v>2804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2795</v>
      </c>
      <c r="B184" s="151" t="s">
        <v>2798</v>
      </c>
      <c r="C184" s="152" t="s">
        <v>2805</v>
      </c>
      <c r="D184" s="155" t="s">
        <v>2806</v>
      </c>
      <c r="E184" s="158" t="s">
        <v>2807</v>
      </c>
      <c r="F184" s="161" t="s">
        <v>2347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2795</v>
      </c>
      <c r="B185" s="151" t="s">
        <v>2798</v>
      </c>
      <c r="C185" s="152" t="s">
        <v>2808</v>
      </c>
      <c r="D185" s="155" t="s">
        <v>2809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2795</v>
      </c>
      <c r="B186" s="151" t="s">
        <v>2798</v>
      </c>
      <c r="C186" s="152" t="s">
        <v>2810</v>
      </c>
      <c r="D186" s="155" t="s">
        <v>2811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2795</v>
      </c>
      <c r="B187" s="151" t="s">
        <v>2798</v>
      </c>
      <c r="C187" s="152" t="s">
        <v>2812</v>
      </c>
      <c r="D187" s="155" t="s">
        <v>2813</v>
      </c>
      <c r="E187" s="158" t="s">
        <v>2814</v>
      </c>
      <c r="F187" s="161" t="s">
        <v>2347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2795</v>
      </c>
      <c r="B188" s="151" t="s">
        <v>2798</v>
      </c>
      <c r="C188" s="152" t="s">
        <v>2815</v>
      </c>
      <c r="D188" s="155" t="s">
        <v>2816</v>
      </c>
      <c r="E188" s="158" t="s">
        <v>2817</v>
      </c>
      <c r="F188" s="161" t="s">
        <v>2347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2795</v>
      </c>
      <c r="B189" s="151" t="s">
        <v>2798</v>
      </c>
      <c r="C189" s="152" t="s">
        <v>2818</v>
      </c>
      <c r="D189" s="155" t="s">
        <v>2819</v>
      </c>
      <c r="E189" s="158" t="s">
        <v>2820</v>
      </c>
      <c r="F189" s="161" t="s">
        <v>2347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2795</v>
      </c>
      <c r="B190" s="150" t="s">
        <v>2821</v>
      </c>
      <c r="C190" s="148" t="s">
        <v>2822</v>
      </c>
      <c r="D190" s="154" t="s">
        <v>2823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2795</v>
      </c>
      <c r="B191" s="151" t="s">
        <v>2821</v>
      </c>
      <c r="C191" s="152" t="s">
        <v>2824</v>
      </c>
      <c r="D191" s="155" t="s">
        <v>2825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2795</v>
      </c>
      <c r="B192" s="151" t="s">
        <v>2821</v>
      </c>
      <c r="C192" s="152" t="s">
        <v>2826</v>
      </c>
      <c r="D192" s="155" t="s">
        <v>2827</v>
      </c>
      <c r="E192" s="158" t="s">
        <v>2828</v>
      </c>
      <c r="F192" s="161" t="s">
        <v>2351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2795</v>
      </c>
      <c r="B193" s="151" t="s">
        <v>2821</v>
      </c>
      <c r="C193" s="152" t="s">
        <v>2829</v>
      </c>
      <c r="D193" s="155" t="s">
        <v>2830</v>
      </c>
      <c r="E193" s="158" t="s">
        <v>2831</v>
      </c>
      <c r="F193" s="161" t="s">
        <v>2351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2795</v>
      </c>
      <c r="B194" s="151" t="s">
        <v>2821</v>
      </c>
      <c r="C194" s="152" t="s">
        <v>2832</v>
      </c>
      <c r="D194" s="155" t="s">
        <v>2833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2795</v>
      </c>
      <c r="B195" s="151" t="s">
        <v>2821</v>
      </c>
      <c r="C195" s="152" t="s">
        <v>2834</v>
      </c>
      <c r="D195" s="155" t="s">
        <v>2835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2795</v>
      </c>
      <c r="B196" s="150" t="s">
        <v>2836</v>
      </c>
      <c r="C196" s="148" t="s">
        <v>2837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2795</v>
      </c>
      <c r="B197" s="151" t="s">
        <v>2836</v>
      </c>
      <c r="C197" s="152" t="s">
        <v>2838</v>
      </c>
      <c r="D197" s="155" t="s">
        <v>2839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2795</v>
      </c>
      <c r="B198" s="151" t="s">
        <v>2836</v>
      </c>
      <c r="C198" s="152" t="s">
        <v>2840</v>
      </c>
      <c r="D198" s="155" t="s">
        <v>2841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2795</v>
      </c>
      <c r="B199" s="150" t="s">
        <v>2842</v>
      </c>
      <c r="C199" s="148" t="s">
        <v>2843</v>
      </c>
      <c r="D199" s="154" t="s">
        <v>2844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2795</v>
      </c>
      <c r="B200" s="151" t="s">
        <v>2842</v>
      </c>
      <c r="C200" s="152" t="s">
        <v>2845</v>
      </c>
      <c r="D200" s="155" t="s">
        <v>2846</v>
      </c>
      <c r="E200" s="158" t="s">
        <v>2847</v>
      </c>
      <c r="F200" s="161" t="s">
        <v>2361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2795</v>
      </c>
      <c r="B201" s="151" t="s">
        <v>2842</v>
      </c>
      <c r="C201" s="152" t="s">
        <v>2848</v>
      </c>
      <c r="D201" s="155" t="s">
        <v>2849</v>
      </c>
      <c r="E201" s="158" t="s">
        <v>2850</v>
      </c>
      <c r="F201" s="161" t="s">
        <v>2347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2795</v>
      </c>
      <c r="B202" s="151" t="s">
        <v>2842</v>
      </c>
      <c r="C202" s="152" t="s">
        <v>2851</v>
      </c>
      <c r="D202" s="155" t="s">
        <v>2852</v>
      </c>
      <c r="E202" s="158" t="s">
        <v>2853</v>
      </c>
      <c r="F202" s="161" t="s">
        <v>2347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2795</v>
      </c>
      <c r="B203" s="151" t="s">
        <v>2842</v>
      </c>
      <c r="C203" s="152" t="s">
        <v>2854</v>
      </c>
      <c r="D203" s="155" t="s">
        <v>2855</v>
      </c>
      <c r="E203" s="158" t="s">
        <v>2856</v>
      </c>
      <c r="F203" s="161" t="s">
        <v>2347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2795</v>
      </c>
      <c r="B204" s="151" t="s">
        <v>2842</v>
      </c>
      <c r="C204" s="152" t="s">
        <v>2857</v>
      </c>
      <c r="D204" s="155" t="s">
        <v>2858</v>
      </c>
      <c r="E204" s="158" t="s">
        <v>2859</v>
      </c>
      <c r="F204" s="161" t="s">
        <v>2347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2795</v>
      </c>
      <c r="B205" s="150" t="s">
        <v>2860</v>
      </c>
      <c r="C205" s="148" t="s">
        <v>2861</v>
      </c>
      <c r="D205" s="154" t="s">
        <v>2862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2795</v>
      </c>
      <c r="B206" s="151" t="s">
        <v>2860</v>
      </c>
      <c r="C206" s="152" t="s">
        <v>2863</v>
      </c>
      <c r="D206" s="155" t="s">
        <v>2864</v>
      </c>
      <c r="E206" s="158" t="s">
        <v>2865</v>
      </c>
      <c r="F206" s="161" t="s">
        <v>2351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2795</v>
      </c>
      <c r="B207" s="151" t="s">
        <v>2860</v>
      </c>
      <c r="C207" s="152" t="s">
        <v>2866</v>
      </c>
      <c r="D207" s="155" t="s">
        <v>2867</v>
      </c>
      <c r="E207" s="158" t="s">
        <v>2868</v>
      </c>
      <c r="F207" s="161" t="s">
        <v>2351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2795</v>
      </c>
      <c r="B208" s="151" t="s">
        <v>2860</v>
      </c>
      <c r="C208" s="152" t="s">
        <v>2869</v>
      </c>
      <c r="D208" s="155" t="s">
        <v>2870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2795</v>
      </c>
      <c r="B209" s="150" t="s">
        <v>2871</v>
      </c>
      <c r="C209" s="148" t="s">
        <v>2872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2795</v>
      </c>
      <c r="B210" s="151" t="s">
        <v>2871</v>
      </c>
      <c r="C210" s="152" t="s">
        <v>2873</v>
      </c>
      <c r="D210" s="155" t="s">
        <v>2874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2875</v>
      </c>
      <c r="B211" s="149" t="s">
        <v>19</v>
      </c>
      <c r="C211" s="147" t="s">
        <v>2876</v>
      </c>
      <c r="D211" s="153" t="s">
        <v>2877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2875</v>
      </c>
      <c r="B212" s="150" t="s">
        <v>2878</v>
      </c>
      <c r="C212" s="148" t="s">
        <v>2879</v>
      </c>
      <c r="D212" s="154" t="s">
        <v>2880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2875</v>
      </c>
      <c r="B213" s="151" t="s">
        <v>2878</v>
      </c>
      <c r="C213" s="152" t="s">
        <v>2881</v>
      </c>
      <c r="D213" s="155" t="s">
        <v>2882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2875</v>
      </c>
      <c r="B214" s="151" t="s">
        <v>2878</v>
      </c>
      <c r="C214" s="152" t="s">
        <v>2883</v>
      </c>
      <c r="D214" s="155" t="s">
        <v>2884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2875</v>
      </c>
      <c r="B215" s="151" t="s">
        <v>2878</v>
      </c>
      <c r="C215" s="152" t="s">
        <v>2885</v>
      </c>
      <c r="D215" s="155" t="s">
        <v>2886</v>
      </c>
      <c r="E215" s="158" t="s">
        <v>2887</v>
      </c>
      <c r="F215" s="161" t="s">
        <v>2351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2875</v>
      </c>
      <c r="B216" s="151" t="s">
        <v>2878</v>
      </c>
      <c r="C216" s="152" t="s">
        <v>2888</v>
      </c>
      <c r="D216" s="155" t="s">
        <v>2889</v>
      </c>
      <c r="E216" s="158" t="s">
        <v>2890</v>
      </c>
      <c r="F216" s="161" t="s">
        <v>2347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2875</v>
      </c>
      <c r="B217" s="150" t="s">
        <v>2836</v>
      </c>
      <c r="C217" s="148" t="s">
        <v>2891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2875</v>
      </c>
      <c r="B218" s="151" t="s">
        <v>2836</v>
      </c>
      <c r="C218" s="152" t="s">
        <v>2892</v>
      </c>
      <c r="D218" s="155" t="s">
        <v>2893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2875</v>
      </c>
      <c r="B219" s="151" t="s">
        <v>2836</v>
      </c>
      <c r="C219" s="152" t="s">
        <v>2894</v>
      </c>
      <c r="D219" s="155" t="s">
        <v>2895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2875</v>
      </c>
      <c r="B220" s="150" t="s">
        <v>2896</v>
      </c>
      <c r="C220" s="148" t="s">
        <v>2897</v>
      </c>
      <c r="D220" s="154" t="s">
        <v>2898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2875</v>
      </c>
      <c r="B221" s="151" t="s">
        <v>2896</v>
      </c>
      <c r="C221" s="152" t="s">
        <v>2899</v>
      </c>
      <c r="D221" s="155" t="s">
        <v>2900</v>
      </c>
      <c r="E221" s="158" t="s">
        <v>2901</v>
      </c>
      <c r="F221" s="161" t="s">
        <v>2347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2875</v>
      </c>
      <c r="B222" s="151" t="s">
        <v>2896</v>
      </c>
      <c r="C222" s="152" t="s">
        <v>2902</v>
      </c>
      <c r="D222" s="155" t="s">
        <v>2903</v>
      </c>
      <c r="E222" s="158" t="s">
        <v>2904</v>
      </c>
      <c r="F222" s="161" t="s">
        <v>2347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2875</v>
      </c>
      <c r="B223" s="151" t="s">
        <v>2896</v>
      </c>
      <c r="C223" s="152" t="s">
        <v>2905</v>
      </c>
      <c r="D223" s="155" t="s">
        <v>2906</v>
      </c>
      <c r="E223" s="158" t="s">
        <v>2907</v>
      </c>
      <c r="F223" s="161" t="s">
        <v>2347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2875</v>
      </c>
      <c r="B224" s="151" t="s">
        <v>2896</v>
      </c>
      <c r="C224" s="152" t="s">
        <v>2908</v>
      </c>
      <c r="D224" s="155" t="s">
        <v>2909</v>
      </c>
      <c r="E224" s="158" t="s">
        <v>2910</v>
      </c>
      <c r="F224" s="161" t="s">
        <v>2347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2875</v>
      </c>
      <c r="B225" s="151" t="s">
        <v>2896</v>
      </c>
      <c r="C225" s="152" t="s">
        <v>2911</v>
      </c>
      <c r="D225" s="155" t="s">
        <v>2912</v>
      </c>
      <c r="E225" s="158" t="s">
        <v>2913</v>
      </c>
      <c r="F225" s="161" t="s">
        <v>2347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2875</v>
      </c>
      <c r="B226" s="168" t="s">
        <v>2896</v>
      </c>
      <c r="C226" s="169" t="s">
        <v>2914</v>
      </c>
      <c r="D226" s="170" t="s">
        <v>2915</v>
      </c>
      <c r="E226" s="171" t="s">
        <v>2916</v>
      </c>
      <c r="F226" s="172" t="s">
        <v>2347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457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IFERROR(INDEX('Recommendations'!$G$2:$G$93, MATCH(H2,'Recommendations'!$A$2:$A$93,0))="Implemented", FALSE))</xm:f>
            <x14:dxf>
              <font>
                <color rgb="FF000000"/>
              </font>
              <fill>
                <patternFill>
                  <bgColor rgb="FF3C7D22"/>
                </patternFill>
              </fill>
            </x14:dxf>
          </x14:cfRule>
          <x14:cfRule type="expression" priority="2" id="{00000000-000E-0000-0700-000002000000}">
            <xm:f>AND(H2&lt;&gt;"", IFERROR(INDEX('Recommendations'!$G$2:$G$93, MATCH(H2,'Recommendations'!$A$2:$A$93,0))="Compensated", FALSE))</xm:f>
            <x14:dxf>
              <font>
                <color rgb="FF000000"/>
              </font>
              <fill>
                <patternFill>
                  <bgColor rgb="FFC6E0B4"/>
                </patternFill>
              </fill>
            </x14:dxf>
          </x14:cfRule>
          <x14:cfRule type="expression" priority="3" id="{00000000-000E-0000-0700-000003000000}">
            <xm:f>AND(H2&lt;&gt;"", IFERROR(INDEX('Recommendations'!$G$2:$G$93, MATCH(H2,'Recommendations'!$A$2:$A$93,0))="Testing", FALSE))</xm:f>
            <x14:dxf>
              <font>
                <color rgb="FF000000"/>
              </font>
              <fill>
                <patternFill>
                  <bgColor rgb="FFFFC000"/>
                </patternFill>
              </fill>
            </x14:dxf>
          </x14:cfRule>
          <x14:cfRule type="expression" priority="4" id="{00000000-000E-0000-0700-000004000000}">
            <xm:f>AND(H2&lt;&gt;"", IFERROR(INDEX('Recommendations'!$G$2:$G$93, MATCH(H2,'Recommendations'!$A$2:$A$93,0))="Failed", FALSE))</xm:f>
            <x14:dxf>
              <font>
                <color rgb="FF000000"/>
              </font>
              <fill>
                <patternFill>
                  <bgColor rgb="FFD82891"/>
                </patternFill>
              </fill>
            </x14:dxf>
          </x14:cfRule>
          <x14:cfRule type="expression" priority="5" id="{00000000-000E-0000-0700-000005000000}">
            <xm:f>AND(H2&lt;&gt;"", IFERROR(INDEX('Recommendations'!$G$2:$G$93, MATCH(H2,'Recommendations'!$A$2:$A$93,0))="Risk Accepted", FALSE))</xm:f>
            <x14:dxf>
              <font>
                <color rgb="FF000000"/>
              </font>
              <fill>
                <patternFill>
                  <bgColor rgb="FFD9D9D9"/>
                </patternFill>
              </fill>
            </x14:dxf>
          </x14:cfRule>
          <x14:cfRule type="expression" priority="6" id="{00000000-000E-0000-0700-000006000000}">
            <xm:f>AND(H2&lt;&gt;"", IFERROR(INDEX('Recommendations'!$G$2:$G$93, MATCH(H2,'Recommendations'!$A$2:$A$93,0))="N/A",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2334</v>
      </c>
      <c r="B1" s="207" t="s">
        <v>2917</v>
      </c>
      <c r="C1" s="207" t="s">
        <v>2918</v>
      </c>
      <c r="D1" s="207" t="s">
        <v>2919</v>
      </c>
      <c r="E1" s="207" t="s">
        <v>1643</v>
      </c>
      <c r="F1" s="207" t="s">
        <v>702</v>
      </c>
      <c r="G1" s="207" t="s">
        <v>703</v>
      </c>
      <c r="H1" s="207" t="s">
        <v>704</v>
      </c>
      <c r="I1" s="207" t="s">
        <v>705</v>
      </c>
      <c r="J1" s="207" t="s">
        <v>706</v>
      </c>
      <c r="K1" s="207" t="s">
        <v>707</v>
      </c>
      <c r="L1" s="207" t="s">
        <v>708</v>
      </c>
      <c r="M1" s="207" t="s">
        <v>709</v>
      </c>
      <c r="N1" s="207" t="s">
        <v>710</v>
      </c>
      <c r="O1" s="207" t="s">
        <v>711</v>
      </c>
      <c r="P1" s="207" t="s">
        <v>712</v>
      </c>
      <c r="Q1" s="207" t="s">
        <v>713</v>
      </c>
      <c r="R1" s="207" t="s">
        <v>714</v>
      </c>
      <c r="S1" s="207" t="s">
        <v>715</v>
      </c>
      <c r="T1" s="207" t="s">
        <v>716</v>
      </c>
      <c r="U1" s="207" t="s">
        <v>717</v>
      </c>
      <c r="V1" s="207" t="s">
        <v>718</v>
      </c>
      <c r="W1" s="207" t="s">
        <v>719</v>
      </c>
      <c r="X1" s="207" t="s">
        <v>720</v>
      </c>
      <c r="Y1" s="207" t="s">
        <v>721</v>
      </c>
      <c r="Z1" s="207" t="s">
        <v>722</v>
      </c>
      <c r="AA1" s="207" t="s">
        <v>723</v>
      </c>
      <c r="AB1" s="207" t="s">
        <v>724</v>
      </c>
      <c r="AC1" s="207" t="s">
        <v>725</v>
      </c>
      <c r="AD1" s="207" t="s">
        <v>726</v>
      </c>
      <c r="AE1" s="207" t="s">
        <v>727</v>
      </c>
      <c r="AF1" s="207" t="s">
        <v>728</v>
      </c>
      <c r="AG1" s="207" t="s">
        <v>729</v>
      </c>
      <c r="AH1" s="207" t="s">
        <v>730</v>
      </c>
      <c r="AI1" s="207" t="s">
        <v>731</v>
      </c>
      <c r="AJ1" s="207" t="s">
        <v>732</v>
      </c>
      <c r="AK1" s="207" t="s">
        <v>733</v>
      </c>
      <c r="AL1" s="207" t="s">
        <v>734</v>
      </c>
      <c r="AM1" s="207" t="s">
        <v>735</v>
      </c>
      <c r="AN1" s="207" t="s">
        <v>736</v>
      </c>
      <c r="AO1" s="207" t="s">
        <v>737</v>
      </c>
      <c r="AP1" s="207" t="s">
        <v>738</v>
      </c>
      <c r="AQ1" s="207" t="s">
        <v>739</v>
      </c>
      <c r="AR1" s="207" t="s">
        <v>740</v>
      </c>
      <c r="AS1" s="207" t="s">
        <v>741</v>
      </c>
      <c r="AT1" s="208" t="s">
        <v>742</v>
      </c>
    </row>
    <row r="2" spans="1:46" ht="60" customHeight="1" outlineLevel="1" x14ac:dyDescent="0.35">
      <c r="A2" s="200" t="s">
        <v>544</v>
      </c>
      <c r="B2" s="186" t="s">
        <v>2920</v>
      </c>
      <c r="C2" s="186"/>
      <c r="D2" s="189" t="s">
        <v>2921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544</v>
      </c>
      <c r="B3" s="187" t="s">
        <v>2920</v>
      </c>
      <c r="C3" s="188" t="s">
        <v>2922</v>
      </c>
      <c r="D3" s="190" t="s">
        <v>2923</v>
      </c>
      <c r="E3" s="190" t="s">
        <v>2924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544</v>
      </c>
      <c r="B4" s="187" t="s">
        <v>2920</v>
      </c>
      <c r="C4" s="188" t="s">
        <v>2925</v>
      </c>
      <c r="D4" s="190" t="s">
        <v>2926</v>
      </c>
      <c r="E4" s="190" t="s">
        <v>2927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544</v>
      </c>
      <c r="B5" s="187" t="s">
        <v>2920</v>
      </c>
      <c r="C5" s="188" t="s">
        <v>2928</v>
      </c>
      <c r="D5" s="190" t="s">
        <v>2929</v>
      </c>
      <c r="E5" s="190" t="s">
        <v>2930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544</v>
      </c>
      <c r="B6" s="187" t="s">
        <v>2920</v>
      </c>
      <c r="C6" s="188" t="s">
        <v>2931</v>
      </c>
      <c r="D6" s="190" t="s">
        <v>2932</v>
      </c>
      <c r="E6" s="190" t="s">
        <v>2933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544</v>
      </c>
      <c r="B7" s="187" t="s">
        <v>2920</v>
      </c>
      <c r="C7" s="188" t="s">
        <v>2934</v>
      </c>
      <c r="D7" s="190" t="s">
        <v>2935</v>
      </c>
      <c r="E7" s="190" t="s">
        <v>2936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544</v>
      </c>
      <c r="B8" s="187" t="s">
        <v>2920</v>
      </c>
      <c r="C8" s="188" t="s">
        <v>2937</v>
      </c>
      <c r="D8" s="190" t="s">
        <v>2938</v>
      </c>
      <c r="E8" s="190" t="s">
        <v>2939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544</v>
      </c>
      <c r="B9" s="187" t="s">
        <v>2920</v>
      </c>
      <c r="C9" s="188" t="s">
        <v>2940</v>
      </c>
      <c r="D9" s="190" t="s">
        <v>2941</v>
      </c>
      <c r="E9" s="190" t="s">
        <v>2942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544</v>
      </c>
      <c r="B10" s="187" t="s">
        <v>2920</v>
      </c>
      <c r="C10" s="188" t="s">
        <v>2943</v>
      </c>
      <c r="D10" s="190" t="s">
        <v>2944</v>
      </c>
      <c r="E10" s="190" t="s">
        <v>2945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544</v>
      </c>
      <c r="B11" s="187" t="s">
        <v>2920</v>
      </c>
      <c r="C11" s="188" t="s">
        <v>2946</v>
      </c>
      <c r="D11" s="190" t="s">
        <v>2947</v>
      </c>
      <c r="E11" s="190" t="s">
        <v>2948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544</v>
      </c>
      <c r="B12" s="187" t="s">
        <v>2920</v>
      </c>
      <c r="C12" s="188" t="s">
        <v>2949</v>
      </c>
      <c r="D12" s="190" t="s">
        <v>2950</v>
      </c>
      <c r="E12" s="190" t="s">
        <v>2951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544</v>
      </c>
      <c r="B13" s="187" t="s">
        <v>2920</v>
      </c>
      <c r="C13" s="188" t="s">
        <v>2952</v>
      </c>
      <c r="D13" s="190" t="s">
        <v>2953</v>
      </c>
      <c r="E13" s="190" t="s">
        <v>2954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544</v>
      </c>
      <c r="B14" s="187" t="s">
        <v>2920</v>
      </c>
      <c r="C14" s="188" t="s">
        <v>2955</v>
      </c>
      <c r="D14" s="190" t="s">
        <v>2956</v>
      </c>
      <c r="E14" s="190" t="s">
        <v>2957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544</v>
      </c>
      <c r="B15" s="187" t="s">
        <v>2920</v>
      </c>
      <c r="C15" s="188" t="s">
        <v>2958</v>
      </c>
      <c r="D15" s="190" t="s">
        <v>2959</v>
      </c>
      <c r="E15" s="190" t="s">
        <v>2960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544</v>
      </c>
      <c r="B16" s="187" t="s">
        <v>2920</v>
      </c>
      <c r="C16" s="188" t="s">
        <v>2961</v>
      </c>
      <c r="D16" s="190" t="s">
        <v>2962</v>
      </c>
      <c r="E16" s="190" t="s">
        <v>2963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544</v>
      </c>
      <c r="B17" s="187" t="s">
        <v>2920</v>
      </c>
      <c r="C17" s="188" t="s">
        <v>2964</v>
      </c>
      <c r="D17" s="190" t="s">
        <v>2965</v>
      </c>
      <c r="E17" s="190" t="s">
        <v>2966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544</v>
      </c>
      <c r="B18" s="187" t="s">
        <v>2920</v>
      </c>
      <c r="C18" s="188" t="s">
        <v>2967</v>
      </c>
      <c r="D18" s="190" t="s">
        <v>2968</v>
      </c>
      <c r="E18" s="190" t="s">
        <v>2969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544</v>
      </c>
      <c r="B19" s="186" t="s">
        <v>2970</v>
      </c>
      <c r="C19" s="186"/>
      <c r="D19" s="189" t="s">
        <v>2971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544</v>
      </c>
      <c r="B20" s="187" t="s">
        <v>2970</v>
      </c>
      <c r="C20" s="188" t="s">
        <v>2972</v>
      </c>
      <c r="D20" s="190" t="s">
        <v>2973</v>
      </c>
      <c r="E20" s="190" t="s">
        <v>2974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544</v>
      </c>
      <c r="B21" s="187" t="s">
        <v>2970</v>
      </c>
      <c r="C21" s="188" t="s">
        <v>2975</v>
      </c>
      <c r="D21" s="190" t="s">
        <v>2976</v>
      </c>
      <c r="E21" s="190" t="s">
        <v>2977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544</v>
      </c>
      <c r="B22" s="187" t="s">
        <v>2970</v>
      </c>
      <c r="C22" s="188" t="s">
        <v>2978</v>
      </c>
      <c r="D22" s="190" t="s">
        <v>2979</v>
      </c>
      <c r="E22" s="190" t="s">
        <v>2980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544</v>
      </c>
      <c r="B23" s="187" t="s">
        <v>2970</v>
      </c>
      <c r="C23" s="188" t="s">
        <v>2981</v>
      </c>
      <c r="D23" s="190" t="s">
        <v>2982</v>
      </c>
      <c r="E23" s="190" t="s">
        <v>2983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544</v>
      </c>
      <c r="B24" s="187" t="s">
        <v>2970</v>
      </c>
      <c r="C24" s="188" t="s">
        <v>2984</v>
      </c>
      <c r="D24" s="190" t="s">
        <v>2985</v>
      </c>
      <c r="E24" s="190" t="s">
        <v>2986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544</v>
      </c>
      <c r="B25" s="187" t="s">
        <v>2970</v>
      </c>
      <c r="C25" s="188" t="s">
        <v>2987</v>
      </c>
      <c r="D25" s="190" t="s">
        <v>2988</v>
      </c>
      <c r="E25" s="190" t="s">
        <v>2989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544</v>
      </c>
      <c r="B26" s="187" t="s">
        <v>2970</v>
      </c>
      <c r="C26" s="188" t="s">
        <v>2990</v>
      </c>
      <c r="D26" s="190" t="s">
        <v>2991</v>
      </c>
      <c r="E26" s="190" t="s">
        <v>2992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544</v>
      </c>
      <c r="B27" s="187" t="s">
        <v>2970</v>
      </c>
      <c r="C27" s="188" t="s">
        <v>2993</v>
      </c>
      <c r="D27" s="190" t="s">
        <v>2994</v>
      </c>
      <c r="E27" s="190" t="s">
        <v>2995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544</v>
      </c>
      <c r="B28" s="187" t="s">
        <v>2970</v>
      </c>
      <c r="C28" s="188" t="s">
        <v>2996</v>
      </c>
      <c r="D28" s="190" t="s">
        <v>2997</v>
      </c>
      <c r="E28" s="190" t="s">
        <v>2998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544</v>
      </c>
      <c r="B29" s="187" t="s">
        <v>2970</v>
      </c>
      <c r="C29" s="188" t="s">
        <v>2999</v>
      </c>
      <c r="D29" s="190" t="s">
        <v>3000</v>
      </c>
      <c r="E29" s="190" t="s">
        <v>3001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544</v>
      </c>
      <c r="B30" s="187" t="s">
        <v>2970</v>
      </c>
      <c r="C30" s="188" t="s">
        <v>3002</v>
      </c>
      <c r="D30" s="190" t="s">
        <v>3003</v>
      </c>
      <c r="E30" s="190" t="s">
        <v>3004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544</v>
      </c>
      <c r="B31" s="187" t="s">
        <v>2970</v>
      </c>
      <c r="C31" s="188" t="s">
        <v>3005</v>
      </c>
      <c r="D31" s="190" t="s">
        <v>3006</v>
      </c>
      <c r="E31" s="190" t="s">
        <v>3007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3008</v>
      </c>
      <c r="B32" s="186"/>
      <c r="C32" s="186"/>
      <c r="D32" s="189" t="s">
        <v>3009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3008</v>
      </c>
      <c r="B33" s="187"/>
      <c r="C33" s="188" t="s">
        <v>3010</v>
      </c>
      <c r="D33" s="190" t="s">
        <v>3011</v>
      </c>
      <c r="E33" s="190" t="s">
        <v>3012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3008</v>
      </c>
      <c r="B34" s="187"/>
      <c r="C34" s="188" t="s">
        <v>3013</v>
      </c>
      <c r="D34" s="190" t="s">
        <v>3014</v>
      </c>
      <c r="E34" s="190" t="s">
        <v>3015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3008</v>
      </c>
      <c r="B35" s="187"/>
      <c r="C35" s="188" t="s">
        <v>3016</v>
      </c>
      <c r="D35" s="190" t="s">
        <v>3017</v>
      </c>
      <c r="E35" s="190" t="s">
        <v>3018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3008</v>
      </c>
      <c r="B36" s="186" t="s">
        <v>3019</v>
      </c>
      <c r="C36" s="186"/>
      <c r="D36" s="189" t="s">
        <v>3020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3008</v>
      </c>
      <c r="B37" s="187" t="s">
        <v>3019</v>
      </c>
      <c r="C37" s="188" t="s">
        <v>3021</v>
      </c>
      <c r="D37" s="190" t="s">
        <v>3022</v>
      </c>
      <c r="E37" s="190" t="s">
        <v>3023</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3008</v>
      </c>
      <c r="B38" s="187" t="s">
        <v>3019</v>
      </c>
      <c r="C38" s="188" t="s">
        <v>3024</v>
      </c>
      <c r="D38" s="190" t="s">
        <v>3025</v>
      </c>
      <c r="E38" s="190" t="s">
        <v>3026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3008</v>
      </c>
      <c r="B39" s="187" t="s">
        <v>3019</v>
      </c>
      <c r="C39" s="188" t="s">
        <v>3027</v>
      </c>
      <c r="D39" s="190" t="s">
        <v>3028</v>
      </c>
      <c r="E39" s="190" t="s">
        <v>3029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3008</v>
      </c>
      <c r="B40" s="187" t="s">
        <v>3019</v>
      </c>
      <c r="C40" s="188" t="s">
        <v>3030</v>
      </c>
      <c r="D40" s="190" t="s">
        <v>3031</v>
      </c>
      <c r="E40" s="190" t="s">
        <v>3032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3008</v>
      </c>
      <c r="B41" s="187" t="s">
        <v>3019</v>
      </c>
      <c r="C41" s="188" t="s">
        <v>3033</v>
      </c>
      <c r="D41" s="190" t="s">
        <v>3034</v>
      </c>
      <c r="E41" s="190" t="s">
        <v>3035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3008</v>
      </c>
      <c r="B42" s="187" t="s">
        <v>3019</v>
      </c>
      <c r="C42" s="188" t="s">
        <v>3036</v>
      </c>
      <c r="D42" s="190" t="s">
        <v>3037</v>
      </c>
      <c r="E42" s="190" t="s">
        <v>3038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3008</v>
      </c>
      <c r="B43" s="187" t="s">
        <v>3019</v>
      </c>
      <c r="C43" s="188" t="s">
        <v>3039</v>
      </c>
      <c r="D43" s="190" t="s">
        <v>3040</v>
      </c>
      <c r="E43" s="190" t="s">
        <v>3041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3008</v>
      </c>
      <c r="B44" s="187" t="s">
        <v>3019</v>
      </c>
      <c r="C44" s="188" t="s">
        <v>3042</v>
      </c>
      <c r="D44" s="190" t="s">
        <v>3043</v>
      </c>
      <c r="E44" s="190" t="s">
        <v>3044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3008</v>
      </c>
      <c r="B45" s="187" t="s">
        <v>3019</v>
      </c>
      <c r="C45" s="188" t="s">
        <v>3045</v>
      </c>
      <c r="D45" s="190" t="s">
        <v>3046</v>
      </c>
      <c r="E45" s="190" t="s">
        <v>3047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3008</v>
      </c>
      <c r="B46" s="187" t="s">
        <v>3019</v>
      </c>
      <c r="C46" s="188" t="s">
        <v>3048</v>
      </c>
      <c r="D46" s="190" t="s">
        <v>3049</v>
      </c>
      <c r="E46" s="190" t="s">
        <v>3050</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3008</v>
      </c>
      <c r="B47" s="187" t="s">
        <v>3019</v>
      </c>
      <c r="C47" s="188" t="s">
        <v>3051</v>
      </c>
      <c r="D47" s="190" t="s">
        <v>3052</v>
      </c>
      <c r="E47" s="190" t="s">
        <v>3053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3008</v>
      </c>
      <c r="B48" s="187" t="s">
        <v>3019</v>
      </c>
      <c r="C48" s="188" t="s">
        <v>3054</v>
      </c>
      <c r="D48" s="190" t="s">
        <v>3055</v>
      </c>
      <c r="E48" s="190" t="s">
        <v>3056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3008</v>
      </c>
      <c r="B49" s="187" t="s">
        <v>3019</v>
      </c>
      <c r="C49" s="188" t="s">
        <v>3057</v>
      </c>
      <c r="D49" s="190" t="s">
        <v>3058</v>
      </c>
      <c r="E49" s="190" t="s">
        <v>3059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3008</v>
      </c>
      <c r="B50" s="187" t="s">
        <v>3019</v>
      </c>
      <c r="C50" s="188" t="s">
        <v>3060</v>
      </c>
      <c r="D50" s="190" t="s">
        <v>3061</v>
      </c>
      <c r="E50" s="190" t="s">
        <v>3062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3008</v>
      </c>
      <c r="B51" s="186" t="s">
        <v>3063</v>
      </c>
      <c r="C51" s="186"/>
      <c r="D51" s="189" t="s">
        <v>3064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3008</v>
      </c>
      <c r="B52" s="187" t="s">
        <v>3063</v>
      </c>
      <c r="C52" s="188" t="s">
        <v>3065</v>
      </c>
      <c r="D52" s="190" t="s">
        <v>3066</v>
      </c>
      <c r="E52" s="190" t="s">
        <v>3067</v>
      </c>
      <c r="F52" s="192">
        <f>IF(COUNTIF(G52:AT52,"&lt;&gt;")=0,"",SUMPRODUCT(((Recommendations[ImplStatus]="Implemented")+(Recommendations[ImplStatus]="Compensated"))*ISNUMBER(MATCH(Recommendations[Id],G52:AT52,0)))/COUNTIF(G52:AT52,"&lt;&gt;"))</f>
        <v>0</v>
      </c>
      <c r="G52" s="194" t="s">
        <v>13</v>
      </c>
      <c r="H52" s="194" t="s">
        <v>84</v>
      </c>
      <c r="I52" s="194" t="s">
        <v>102</v>
      </c>
      <c r="J52" s="194" t="s">
        <v>271</v>
      </c>
      <c r="K52" s="194" t="s">
        <v>345</v>
      </c>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3008</v>
      </c>
      <c r="B53" s="187" t="s">
        <v>3063</v>
      </c>
      <c r="C53" s="188" t="s">
        <v>3068</v>
      </c>
      <c r="D53" s="190" t="s">
        <v>3069</v>
      </c>
      <c r="E53" s="190" t="s">
        <v>3070</v>
      </c>
      <c r="F53" s="192">
        <f>IF(COUNTIF(G53:AT53,"&lt;&gt;")=0,"",SUMPRODUCT(((Recommendations[ImplStatus]="Implemented")+(Recommendations[ImplStatus]="Compensated"))*ISNUMBER(MATCH(Recommendations[Id],G53:AT53,0)))/COUNTIF(G53:AT53,"&lt;&gt;"))</f>
        <v>0</v>
      </c>
      <c r="G53" s="194" t="s">
        <v>13</v>
      </c>
      <c r="H53" s="194" t="s">
        <v>84</v>
      </c>
      <c r="I53" s="194" t="s">
        <v>271</v>
      </c>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3008</v>
      </c>
      <c r="B54" s="187" t="s">
        <v>3063</v>
      </c>
      <c r="C54" s="188" t="s">
        <v>3071</v>
      </c>
      <c r="D54" s="190" t="s">
        <v>3072</v>
      </c>
      <c r="E54" s="190" t="s">
        <v>3073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3008</v>
      </c>
      <c r="B55" s="187" t="s">
        <v>3063</v>
      </c>
      <c r="C55" s="188" t="s">
        <v>3074</v>
      </c>
      <c r="D55" s="190" t="s">
        <v>3075</v>
      </c>
      <c r="E55" s="190" t="s">
        <v>3076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3008</v>
      </c>
      <c r="B56" s="187" t="s">
        <v>3063</v>
      </c>
      <c r="C56" s="188" t="s">
        <v>3077</v>
      </c>
      <c r="D56" s="190" t="s">
        <v>3078</v>
      </c>
      <c r="E56" s="190" t="s">
        <v>3079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3008</v>
      </c>
      <c r="B57" s="187" t="s">
        <v>3063</v>
      </c>
      <c r="C57" s="188" t="s">
        <v>3080</v>
      </c>
      <c r="D57" s="190" t="s">
        <v>3081</v>
      </c>
      <c r="E57" s="190" t="s">
        <v>3082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3008</v>
      </c>
      <c r="B58" s="187" t="s">
        <v>3063</v>
      </c>
      <c r="C58" s="188" t="s">
        <v>3083</v>
      </c>
      <c r="D58" s="190" t="s">
        <v>3084</v>
      </c>
      <c r="E58" s="190" t="s">
        <v>3085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3008</v>
      </c>
      <c r="B59" s="187" t="s">
        <v>3063</v>
      </c>
      <c r="C59" s="188" t="s">
        <v>3086</v>
      </c>
      <c r="D59" s="190" t="s">
        <v>3087</v>
      </c>
      <c r="E59" s="190" t="s">
        <v>3088</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3008</v>
      </c>
      <c r="B60" s="187" t="s">
        <v>3089</v>
      </c>
      <c r="C60" s="188" t="s">
        <v>3090</v>
      </c>
      <c r="D60" s="190" t="s">
        <v>3091</v>
      </c>
      <c r="E60" s="190" t="s">
        <v>3092</v>
      </c>
      <c r="F60" s="192">
        <f>IF(COUNTIF(G60:AT60,"&lt;&gt;")=0,"",SUMPRODUCT(((Recommendations[ImplStatus]="Implemented")+(Recommendations[ImplStatus]="Compensated"))*ISNUMBER(MATCH(Recommendations[Id],G60:AT60,0)))/COUNTIF(G60:AT60,"&lt;&gt;"))</f>
        <v>0</v>
      </c>
      <c r="G60" s="194" t="s">
        <v>63</v>
      </c>
      <c r="H60" s="194" t="s">
        <v>93</v>
      </c>
      <c r="I60" s="194" t="s">
        <v>98</v>
      </c>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3008</v>
      </c>
      <c r="B61" s="187" t="s">
        <v>3089</v>
      </c>
      <c r="C61" s="188" t="s">
        <v>3093</v>
      </c>
      <c r="D61" s="190" t="s">
        <v>3094</v>
      </c>
      <c r="E61" s="190" t="s">
        <v>3095</v>
      </c>
      <c r="F61" s="192">
        <f>IF(COUNTIF(G61:AT61,"&lt;&gt;")=0,"",SUMPRODUCT(((Recommendations[ImplStatus]="Implemented")+(Recommendations[ImplStatus]="Compensated"))*ISNUMBER(MATCH(Recommendations[Id],G61:AT61,0)))/COUNTIF(G61:AT61,"&lt;&gt;"))</f>
        <v>0</v>
      </c>
      <c r="G61" s="194" t="s">
        <v>23</v>
      </c>
      <c r="H61" s="194" t="s">
        <v>29</v>
      </c>
      <c r="I61" s="194" t="s">
        <v>33</v>
      </c>
      <c r="J61" s="194" t="s">
        <v>37</v>
      </c>
      <c r="K61" s="194" t="s">
        <v>41</v>
      </c>
      <c r="L61" s="194" t="s">
        <v>45</v>
      </c>
      <c r="M61" s="194" t="s">
        <v>49</v>
      </c>
      <c r="N61" s="194" t="s">
        <v>107</v>
      </c>
      <c r="O61" s="194" t="s">
        <v>112</v>
      </c>
      <c r="P61" s="194" t="s">
        <v>122</v>
      </c>
      <c r="Q61" s="194" t="s">
        <v>127</v>
      </c>
      <c r="R61" s="194" t="s">
        <v>134</v>
      </c>
      <c r="S61" s="194" t="s">
        <v>149</v>
      </c>
      <c r="T61" s="194" t="s">
        <v>219</v>
      </c>
      <c r="U61" s="194" t="s">
        <v>276</v>
      </c>
      <c r="V61" s="194" t="s">
        <v>398</v>
      </c>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3008</v>
      </c>
      <c r="B62" s="186" t="s">
        <v>3096</v>
      </c>
      <c r="C62" s="186"/>
      <c r="D62" s="189" t="s">
        <v>3097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3008</v>
      </c>
      <c r="B63" s="187" t="s">
        <v>3096</v>
      </c>
      <c r="C63" s="188" t="s">
        <v>3098</v>
      </c>
      <c r="D63" s="190" t="s">
        <v>3099</v>
      </c>
      <c r="E63" s="190" t="s">
        <v>3100</v>
      </c>
      <c r="F63" s="192">
        <f>IF(COUNTIF(G63:AT63,"&lt;&gt;")=0,"",SUMPRODUCT(((Recommendations[ImplStatus]="Implemented")+(Recommendations[ImplStatus]="Compensated"))*ISNUMBER(MATCH(Recommendations[Id],G63:AT63,0)))/COUNTIF(G63:AT63,"&lt;&gt;"))</f>
        <v>0</v>
      </c>
      <c r="G63" s="194" t="s">
        <v>174</v>
      </c>
      <c r="H63" s="194" t="s">
        <v>340</v>
      </c>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3008</v>
      </c>
      <c r="B64" s="187" t="s">
        <v>3096</v>
      </c>
      <c r="C64" s="188" t="s">
        <v>3101</v>
      </c>
      <c r="D64" s="190" t="s">
        <v>3102</v>
      </c>
      <c r="E64" s="190" t="s">
        <v>3103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3008</v>
      </c>
      <c r="B65" s="187" t="s">
        <v>3096</v>
      </c>
      <c r="C65" s="188" t="s">
        <v>3104</v>
      </c>
      <c r="D65" s="190" t="s">
        <v>3105</v>
      </c>
      <c r="E65" s="190" t="s">
        <v>3106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3008</v>
      </c>
      <c r="B66" s="187" t="s">
        <v>3096</v>
      </c>
      <c r="C66" s="188" t="s">
        <v>3107</v>
      </c>
      <c r="D66" s="190" t="s">
        <v>3108</v>
      </c>
      <c r="E66" s="190" t="s">
        <v>3109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3008</v>
      </c>
      <c r="B67" s="187" t="s">
        <v>3096</v>
      </c>
      <c r="C67" s="188" t="s">
        <v>3110</v>
      </c>
      <c r="D67" s="190" t="s">
        <v>3111</v>
      </c>
      <c r="E67" s="190" t="s">
        <v>3112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3008</v>
      </c>
      <c r="B68" s="187" t="s">
        <v>3096</v>
      </c>
      <c r="C68" s="188" t="s">
        <v>3113</v>
      </c>
      <c r="D68" s="190" t="s">
        <v>3114</v>
      </c>
      <c r="E68" s="190" t="s">
        <v>3115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3008</v>
      </c>
      <c r="B69" s="187" t="s">
        <v>3096</v>
      </c>
      <c r="C69" s="188" t="s">
        <v>3116</v>
      </c>
      <c r="D69" s="190" t="s">
        <v>3117</v>
      </c>
      <c r="E69" s="190" t="s">
        <v>3118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3008</v>
      </c>
      <c r="B70" s="187" t="s">
        <v>3096</v>
      </c>
      <c r="C70" s="188" t="s">
        <v>3119</v>
      </c>
      <c r="D70" s="190" t="s">
        <v>3120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3008</v>
      </c>
      <c r="B71" s="187" t="s">
        <v>3096</v>
      </c>
      <c r="C71" s="188" t="s">
        <v>3121</v>
      </c>
      <c r="D71" s="190" t="s">
        <v>3122</v>
      </c>
      <c r="E71" s="190" t="s">
        <v>3123</v>
      </c>
      <c r="F71" s="192">
        <f>IF(COUNTIF(G71:AT71,"&lt;&gt;")=0,"",SUMPRODUCT(((Recommendations[ImplStatus]="Implemented")+(Recommendations[ImplStatus]="Compensated"))*ISNUMBER(MATCH(Recommendations[Id],G71:AT71,0)))/COUNTIF(G71:AT71,"&lt;&gt;"))</f>
        <v>0</v>
      </c>
      <c r="G71" s="194" t="s">
        <v>174</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3008</v>
      </c>
      <c r="B72" s="187" t="s">
        <v>3096</v>
      </c>
      <c r="C72" s="188" t="s">
        <v>3124</v>
      </c>
      <c r="D72" s="190" t="s">
        <v>3125</v>
      </c>
      <c r="E72" s="190" t="s">
        <v>3126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3008</v>
      </c>
      <c r="B73" s="187" t="s">
        <v>3096</v>
      </c>
      <c r="C73" s="188" t="s">
        <v>3127</v>
      </c>
      <c r="D73" s="190" t="s">
        <v>3128</v>
      </c>
      <c r="E73" s="190" t="s">
        <v>3129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3008</v>
      </c>
      <c r="B74" s="187" t="s">
        <v>3096</v>
      </c>
      <c r="C74" s="188" t="s">
        <v>3130</v>
      </c>
      <c r="D74" s="190" t="s">
        <v>3131</v>
      </c>
      <c r="E74" s="190" t="s">
        <v>3132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3008</v>
      </c>
      <c r="B75" s="187" t="s">
        <v>3096</v>
      </c>
      <c r="C75" s="188" t="s">
        <v>3133</v>
      </c>
      <c r="D75" s="190" t="s">
        <v>3134</v>
      </c>
      <c r="E75" s="190" t="s">
        <v>3135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3008</v>
      </c>
      <c r="B76" s="187" t="s">
        <v>3096</v>
      </c>
      <c r="C76" s="188" t="s">
        <v>3136</v>
      </c>
      <c r="D76" s="190" t="s">
        <v>3137</v>
      </c>
      <c r="E76" s="190" t="s">
        <v>3138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3008</v>
      </c>
      <c r="B77" s="187" t="s">
        <v>3096</v>
      </c>
      <c r="C77" s="188" t="s">
        <v>3139</v>
      </c>
      <c r="D77" s="190" t="s">
        <v>3140</v>
      </c>
      <c r="E77" s="190" t="s">
        <v>3141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3008</v>
      </c>
      <c r="B78" s="187" t="s">
        <v>3096</v>
      </c>
      <c r="C78" s="188" t="s">
        <v>3142</v>
      </c>
      <c r="D78" s="190" t="s">
        <v>3143</v>
      </c>
      <c r="E78" s="190" t="s">
        <v>3144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3008</v>
      </c>
      <c r="B79" s="186" t="s">
        <v>3096</v>
      </c>
      <c r="C79" s="186"/>
      <c r="D79" s="189" t="s">
        <v>3145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3146</v>
      </c>
      <c r="B80" s="187"/>
      <c r="C80" s="188" t="s">
        <v>3147</v>
      </c>
      <c r="D80" s="190" t="s">
        <v>3148</v>
      </c>
      <c r="E80" s="190" t="s">
        <v>3149</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3146</v>
      </c>
      <c r="B81" s="187"/>
      <c r="C81" s="188" t="s">
        <v>3150</v>
      </c>
      <c r="D81" s="190" t="s">
        <v>3151</v>
      </c>
      <c r="E81" s="190" t="s">
        <v>3152</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3146</v>
      </c>
      <c r="B82" s="187"/>
      <c r="C82" s="188" t="s">
        <v>3153</v>
      </c>
      <c r="D82" s="190" t="s">
        <v>3154</v>
      </c>
      <c r="E82" s="190" t="s">
        <v>3155</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3146</v>
      </c>
      <c r="B83" s="187"/>
      <c r="C83" s="188" t="s">
        <v>3156</v>
      </c>
      <c r="D83" s="190" t="s">
        <v>3157</v>
      </c>
      <c r="E83" s="190" t="s">
        <v>3158</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3146</v>
      </c>
      <c r="B84" s="186"/>
      <c r="C84" s="186"/>
      <c r="D84" s="189" t="s">
        <v>3159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3160</v>
      </c>
      <c r="B85" s="187"/>
      <c r="C85" s="188" t="s">
        <v>3161</v>
      </c>
      <c r="D85" s="190" t="s">
        <v>3162</v>
      </c>
      <c r="E85" s="190" t="s">
        <v>3163</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3160</v>
      </c>
      <c r="B86" s="187"/>
      <c r="C86" s="188" t="s">
        <v>3164</v>
      </c>
      <c r="D86" s="190" t="s">
        <v>3165</v>
      </c>
      <c r="E86" s="190" t="s">
        <v>3166</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3160</v>
      </c>
      <c r="B87" s="187"/>
      <c r="C87" s="188" t="s">
        <v>3167</v>
      </c>
      <c r="D87" s="190" t="s">
        <v>3168</v>
      </c>
      <c r="E87" s="190" t="s">
        <v>3169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3160</v>
      </c>
      <c r="B88" s="187"/>
      <c r="C88" s="188" t="s">
        <v>3170</v>
      </c>
      <c r="D88" s="190" t="s">
        <v>3171</v>
      </c>
      <c r="E88" s="190" t="s">
        <v>3172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3160</v>
      </c>
      <c r="B89" s="187"/>
      <c r="C89" s="188" t="s">
        <v>3173</v>
      </c>
      <c r="D89" s="190" t="s">
        <v>3174</v>
      </c>
      <c r="E89" s="190" t="s">
        <v>3175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3160</v>
      </c>
      <c r="B90" s="186" t="s">
        <v>3176</v>
      </c>
      <c r="C90" s="186"/>
      <c r="D90" s="189" t="s">
        <v>3177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3160</v>
      </c>
      <c r="B91" s="187" t="s">
        <v>3176</v>
      </c>
      <c r="C91" s="188" t="s">
        <v>3178</v>
      </c>
      <c r="D91" s="190" t="s">
        <v>3179</v>
      </c>
      <c r="E91" s="190" t="s">
        <v>3180</v>
      </c>
      <c r="F91" s="192">
        <f>IF(COUNTIF(G91:AT91,"&lt;&gt;")=0,"",SUMPRODUCT(((Recommendations[ImplStatus]="Implemented")+(Recommendations[ImplStatus]="Compensated"))*ISNUMBER(MATCH(Recommendations[Id],G91:AT91,0)))/COUNTIF(G91:AT91,"&lt;&gt;"))</f>
        <v>0</v>
      </c>
      <c r="G91" s="194" t="s">
        <v>53</v>
      </c>
      <c r="H91" s="194" t="s">
        <v>58</v>
      </c>
      <c r="I91" s="194" t="s">
        <v>68</v>
      </c>
      <c r="J91" s="194" t="s">
        <v>73</v>
      </c>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3160</v>
      </c>
      <c r="B92" s="187" t="s">
        <v>3176</v>
      </c>
      <c r="C92" s="188" t="s">
        <v>3181</v>
      </c>
      <c r="D92" s="190" t="s">
        <v>3182</v>
      </c>
      <c r="E92" s="190" t="s">
        <v>3183</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3176</v>
      </c>
      <c r="C93" s="188" t="s">
        <v>3184</v>
      </c>
      <c r="D93" s="190" t="s">
        <v>3185</v>
      </c>
      <c r="E93" s="190" t="s">
        <v>3186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3176</v>
      </c>
      <c r="C94" s="188" t="s">
        <v>3187</v>
      </c>
      <c r="D94" s="190" t="s">
        <v>3188</v>
      </c>
      <c r="E94" s="190" t="s">
        <v>3189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3176</v>
      </c>
      <c r="C95" s="188" t="s">
        <v>3190</v>
      </c>
      <c r="D95" s="190" t="s">
        <v>3191</v>
      </c>
      <c r="E95" s="190" t="s">
        <v>3192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3176</v>
      </c>
      <c r="C96" s="188" t="s">
        <v>3193</v>
      </c>
      <c r="D96" s="190" t="s">
        <v>3194</v>
      </c>
      <c r="E96" s="190" t="s">
        <v>3195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3176</v>
      </c>
      <c r="C97" s="188" t="s">
        <v>3196</v>
      </c>
      <c r="D97" s="190" t="s">
        <v>3197</v>
      </c>
      <c r="E97" s="190" t="s">
        <v>3198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3176</v>
      </c>
      <c r="C98" s="188" t="s">
        <v>3199</v>
      </c>
      <c r="D98" s="190" t="s">
        <v>3200</v>
      </c>
      <c r="E98" s="190" t="s">
        <v>3201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3202</v>
      </c>
      <c r="C99" s="186"/>
      <c r="D99" s="189" t="s">
        <v>3203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3202</v>
      </c>
      <c r="C100" s="188" t="s">
        <v>3204</v>
      </c>
      <c r="D100" s="190" t="s">
        <v>3205</v>
      </c>
      <c r="E100" s="190" t="s">
        <v>3206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3202</v>
      </c>
      <c r="C101" s="188" t="s">
        <v>3207</v>
      </c>
      <c r="D101" s="190" t="s">
        <v>3208</v>
      </c>
      <c r="E101" s="190" t="s">
        <v>3209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3202</v>
      </c>
      <c r="C102" s="188" t="s">
        <v>3210</v>
      </c>
      <c r="D102" s="190" t="s">
        <v>3211</v>
      </c>
      <c r="E102" s="190" t="s">
        <v>3212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3202</v>
      </c>
      <c r="C103" s="188" t="s">
        <v>3213</v>
      </c>
      <c r="D103" s="190" t="s">
        <v>3214</v>
      </c>
      <c r="E103" s="190" t="s">
        <v>3215</v>
      </c>
      <c r="F103" s="192">
        <f>IF(COUNTIF(G103:AT103,"&lt;&gt;")=0,"",SUMPRODUCT(((Recommendations[ImplStatus]="Implemented")+(Recommendations[ImplStatus]="Compensated"))*ISNUMBER(MATCH(Recommendations[Id],G103:AT103,0)))/COUNTIF(G103:AT103,"&lt;&gt;"))</f>
        <v>0</v>
      </c>
      <c r="G103" s="194" t="s">
        <v>79</v>
      </c>
      <c r="H103" s="194" t="s">
        <v>89</v>
      </c>
      <c r="I103" s="194" t="s">
        <v>321</v>
      </c>
      <c r="J103" s="194" t="s">
        <v>326</v>
      </c>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3202</v>
      </c>
      <c r="C104" s="196" t="s">
        <v>3216</v>
      </c>
      <c r="D104" s="197" t="s">
        <v>3217</v>
      </c>
      <c r="E104" s="197" t="s">
        <v>3218</v>
      </c>
      <c r="F104" s="198">
        <f>IF(COUNTIF(G104:AT104,"&lt;&gt;")=0,"",SUMPRODUCT(((Recommendations[ImplStatus]="Implemented")+(Recommendations[ImplStatus]="Compensated"))*ISNUMBER(MATCH(Recommendations[Id],G104:AT104,0)))/COUNTIF(G104:AT104,"&lt;&gt;"))</f>
        <v>0</v>
      </c>
      <c r="G104" s="199" t="s">
        <v>79</v>
      </c>
      <c r="H104" s="199" t="s">
        <v>89</v>
      </c>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457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IFERROR(INDEX('Recommendations'!$G$2:$G$93, MATCH(G2,'Recommendations'!$A$2:$A$93,0))="Implemented", FALSE))</xm:f>
            <x14:dxf>
              <font>
                <color rgb="FF000000"/>
              </font>
              <fill>
                <patternFill>
                  <bgColor rgb="FF3C7D22"/>
                </patternFill>
              </fill>
            </x14:dxf>
          </x14:cfRule>
          <x14:cfRule type="expression" priority="2" id="{00000000-000E-0000-0800-000002000000}">
            <xm:f>AND(G2&lt;&gt;"", IFERROR(INDEX('Recommendations'!$G$2:$G$93, MATCH(G2,'Recommendations'!$A$2:$A$93,0))="Compensated", FALSE))</xm:f>
            <x14:dxf>
              <font>
                <color rgb="FF000000"/>
              </font>
              <fill>
                <patternFill>
                  <bgColor rgb="FFC6E0B4"/>
                </patternFill>
              </fill>
            </x14:dxf>
          </x14:cfRule>
          <x14:cfRule type="expression" priority="3" id="{00000000-000E-0000-0800-000003000000}">
            <xm:f>AND(G2&lt;&gt;"", IFERROR(INDEX('Recommendations'!$G$2:$G$93, MATCH(G2,'Recommendations'!$A$2:$A$93,0))="Testing", FALSE))</xm:f>
            <x14:dxf>
              <font>
                <color rgb="FF000000"/>
              </font>
              <fill>
                <patternFill>
                  <bgColor rgb="FFFFC000"/>
                </patternFill>
              </fill>
            </x14:dxf>
          </x14:cfRule>
          <x14:cfRule type="expression" priority="4" id="{00000000-000E-0000-0800-000004000000}">
            <xm:f>AND(G2&lt;&gt;"", IFERROR(INDEX('Recommendations'!$G$2:$G$93, MATCH(G2,'Recommendations'!$A$2:$A$93,0))="Failed", FALSE))</xm:f>
            <x14:dxf>
              <font>
                <color rgb="FF000000"/>
              </font>
              <fill>
                <patternFill>
                  <bgColor rgb="FFD82891"/>
                </patternFill>
              </fill>
            </x14:dxf>
          </x14:cfRule>
          <x14:cfRule type="expression" priority="5" id="{00000000-000E-0000-0800-000005000000}">
            <xm:f>AND(G2&lt;&gt;"", IFERROR(INDEX('Recommendations'!$G$2:$G$93, MATCH(G2,'Recommendations'!$A$2:$A$93,0))="Risk Accepted", FALSE))</xm:f>
            <x14:dxf>
              <font>
                <color rgb="FF000000"/>
              </font>
              <fill>
                <patternFill>
                  <bgColor rgb="FFD9D9D9"/>
                </patternFill>
              </fill>
            </x14:dxf>
          </x14:cfRule>
          <x14:cfRule type="expression" priority="6" id="{00000000-000E-0000-0800-000006000000}">
            <xm:f>AND(G2&lt;&gt;"", IFERROR(INDEX('Recommendations'!$G$2:$G$93, MATCH(G2,'Recommendations'!$A$2:$A$93,0))="N/A",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iOS/iPadOS 18 Security Technical Implementation Guide - SHGIR</dc:title>
  <dc:subject>Generated on: 2026-06-08 11:42:12</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2026-06-08T10:42:21Z</dcterms:modified>
  <cp:category>DISA-STIG</cp:category>
  <cp:contentStatus>Draft</cp:contentStatus>
</cp:coreProperties>
</file>