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B394E3BDAEA85776F1AC28A9A9902E8CF3D4C83" xr6:coauthVersionLast="47" xr6:coauthVersionMax="47" xr10:uidLastSave="{9E03EFCD-4974-40F6-A651-EB6E4BAA5C8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D70" i="3"/>
  <c r="C70" i="3"/>
  <c r="U123" i="3" s="1"/>
  <c r="F69" i="3"/>
  <c r="T153"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F30" i="3" s="1"/>
  <c r="D30" i="3"/>
  <c r="C30" i="3"/>
  <c r="E29" i="3"/>
  <c r="D29" i="3"/>
  <c r="C29" i="3"/>
  <c r="F29" i="3" s="1"/>
  <c r="E16" i="3"/>
  <c r="D16" i="3"/>
  <c r="C16" i="3"/>
  <c r="Q123" i="3" s="1"/>
  <c r="C9" i="3"/>
  <c r="D9" i="3" s="1"/>
  <c r="C8" i="3"/>
  <c r="D8" i="3" s="1"/>
  <c r="C7" i="3"/>
  <c r="D7" i="3" s="1"/>
  <c r="E100" i="3" l="1"/>
  <c r="D100" i="3"/>
  <c r="C100" i="3"/>
  <c r="E43" i="3"/>
  <c r="D43" i="3"/>
  <c r="C43" i="3"/>
  <c r="E58" i="3"/>
  <c r="D58" i="3"/>
  <c r="C58" i="3"/>
  <c r="E38" i="3"/>
  <c r="D38" i="3"/>
  <c r="C38" i="3"/>
  <c r="E59" i="3"/>
  <c r="D59" i="3"/>
  <c r="C59" i="3"/>
  <c r="E81" i="3"/>
  <c r="D81" i="3"/>
  <c r="C81" i="3"/>
  <c r="E42" i="3"/>
  <c r="D42" i="3"/>
  <c r="C42" i="3"/>
  <c r="E97" i="3"/>
  <c r="C97" i="3"/>
  <c r="D97" i="3"/>
  <c r="E39" i="3"/>
  <c r="C39" i="3"/>
  <c r="D39" i="3"/>
  <c r="E60" i="3"/>
  <c r="D60" i="3"/>
  <c r="C60" i="3"/>
  <c r="C40" i="3"/>
  <c r="D40" i="3"/>
  <c r="E40" i="3"/>
  <c r="E98" i="3"/>
  <c r="D98" i="3"/>
  <c r="C98" i="3"/>
  <c r="C41" i="3"/>
  <c r="E41" i="3"/>
  <c r="D41" i="3"/>
  <c r="E99" i="3"/>
  <c r="D99" i="3"/>
  <c r="C99" i="3"/>
  <c r="T129" i="3"/>
  <c r="T134" i="3"/>
  <c r="T139" i="3"/>
  <c r="T144" i="3"/>
  <c r="T149" i="3"/>
  <c r="T154" i="3"/>
  <c r="F70" i="3"/>
  <c r="F71" i="3"/>
  <c r="E80" i="3"/>
  <c r="F16"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C80" i="3"/>
  <c r="V153" i="3" l="1"/>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C78" i="3"/>
  <c r="V154" i="3"/>
  <c r="V149" i="3"/>
  <c r="V144" i="3"/>
  <c r="V139" i="3"/>
  <c r="V134" i="3"/>
  <c r="V129"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C20" i="3"/>
  <c r="C79" i="3"/>
  <c r="X153" i="3"/>
  <c r="X148" i="3"/>
  <c r="X143" i="3"/>
  <c r="X138" i="3"/>
  <c r="X133" i="3"/>
  <c r="X128" i="3"/>
  <c r="E79" i="3"/>
  <c r="X152" i="3"/>
  <c r="X147" i="3"/>
  <c r="X142" i="3"/>
  <c r="X137" i="3"/>
  <c r="X132" i="3"/>
  <c r="X127" i="3"/>
  <c r="X151" i="3"/>
  <c r="X146" i="3"/>
  <c r="X141" i="3"/>
  <c r="X136" i="3"/>
  <c r="X131" i="3"/>
  <c r="X126" i="3"/>
  <c r="X155" i="3"/>
  <c r="X150" i="3"/>
  <c r="X145" i="3"/>
  <c r="X140" i="3"/>
  <c r="X135" i="3"/>
  <c r="X130" i="3"/>
  <c r="X125" i="3"/>
  <c r="X154" i="3"/>
  <c r="X149" i="3"/>
  <c r="X144" i="3"/>
  <c r="X139" i="3"/>
  <c r="X134" i="3"/>
  <c r="X129" i="3"/>
  <c r="D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The Apple iOS/iPadOS 16 must be supervised by the MDM.</t>
        </r>
      </text>
    </comment>
    <comment ref="J10" authorId="0" shapeId="0" xr:uid="{00000000-0006-0000-0400-000002000000}">
      <text>
        <r>
          <rPr>
            <sz val="11"/>
            <rFont val="Calibri"/>
          </rPr>
          <t>iPhone and iPad must have the latest available iOS/iPadOS operating system installed.</t>
        </r>
      </text>
    </comment>
    <comment ref="J13" authorId="0" shapeId="0" xr:uid="{00000000-0006-0000-0400-000003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4000000}">
      <text>
        <r>
          <rPr>
            <sz val="11"/>
            <rFont val="Calibri"/>
          </rPr>
          <t>Apple iOS/iPadOS 16 allowlist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J22" authorId="0" shapeId="0" xr:uid="{00000000-0006-0000-0400-000005000000}">
      <text>
        <r>
          <rPr>
            <sz val="11"/>
            <rFont val="Calibri"/>
          </rPr>
          <t>Apple iOS/iPadOS 16 must require a valid password be successfully entered before the mobile device data is unencrypted.</t>
        </r>
      </text>
    </comment>
    <comment ref="J26" authorId="0" shapeId="0" xr:uid="{00000000-0006-0000-0400-000006000000}">
      <text>
        <r>
          <rPr>
            <sz val="11"/>
            <rFont val="Calibri"/>
          </rPr>
          <t>Apple iOS/iPadOS 16 must implement the management setting: use SSL for Exchange ActiveSync.</t>
        </r>
      </text>
    </comment>
    <comment ref="J27" authorId="0" shapeId="0" xr:uid="{00000000-0006-0000-0400-000007000000}">
      <text>
        <r>
          <rPr>
            <sz val="11"/>
            <rFont val="Calibri"/>
          </rPr>
          <t>Apple iOS/iPadOS 16 must implement the management setting: Encrypt iTunes backups/Encrypt local backup.</t>
        </r>
      </text>
    </comment>
    <comment ref="J32" authorId="0" shapeId="0" xr:uid="{00000000-0006-0000-0400-000008000000}">
      <text>
        <r>
          <rPr>
            <sz val="11"/>
            <rFont val="Calibri"/>
          </rPr>
          <t>Apple iOS must implement the management setting: Not allow a user to remove Apple iOS configuration profiles that enforce DoD security requirements.</t>
        </r>
      </text>
    </comment>
    <comment ref="J34" authorId="0" shapeId="0" xr:uid="{00000000-0006-0000-0400-000009000000}">
      <text>
        <r>
          <rPr>
            <sz val="11"/>
            <rFont val="Calibri"/>
          </rPr>
          <t>Apple iOS/iPadOS 16 must be configured to enable a screen-lock policy that will lock the display after a period of inactivity.</t>
        </r>
      </text>
    </comment>
    <comment ref="K34" authorId="0" shapeId="0" xr:uid="{00000000-0006-0000-0400-00000C000000}">
      <text>
        <r>
          <rPr>
            <sz val="11"/>
            <rFont val="Calibri"/>
          </rPr>
          <t>Apple iOS/iPadOS 16 must be configured to lock the display after 15 minutes (or less) of inactivity.</t>
        </r>
      </text>
    </comment>
    <comment ref="L34" authorId="0" shapeId="0" xr:uid="{00000000-0006-0000-0400-00000A000000}">
      <text>
        <r>
          <rPr>
            <sz val="11"/>
            <rFont val="Calibri"/>
          </rPr>
          <t>Apple iOS/iPadOS 16 must implement the management setting: Force Apple Watch wrist detection.</t>
        </r>
      </text>
    </comment>
    <comment ref="M34" authorId="0" shapeId="0" xr:uid="{00000000-0006-0000-0400-00000B000000}">
      <text>
        <r>
          <rPr>
            <sz val="11"/>
            <rFont val="Calibri"/>
          </rPr>
          <t>Apple iOS/iPadOS 16 must be configured to disable Auto Unlock of the iPhone by an Apple Watch.</t>
        </r>
      </text>
    </comment>
    <comment ref="J39" authorId="0" shapeId="0" xr:uid="{00000000-0006-0000-0400-00000D000000}">
      <text>
        <r>
          <rPr>
            <sz val="11"/>
            <rFont val="Calibri"/>
          </rPr>
          <t>Apple iOS/iPadOS 16 must not include applications with the following characteristics: access to Siri when the device is locked.</t>
        </r>
      </text>
    </comment>
    <comment ref="K39" authorId="0" shapeId="0" xr:uid="{00000000-0006-0000-0400-00000E000000}">
      <text>
        <r>
          <rPr>
            <sz val="11"/>
            <rFont val="Calibri"/>
          </rPr>
          <t>Apple iOS/iPadOS 16 allow list must be configured to not include applications with the following characteristics: allow voice dialing when MD is locked.</t>
        </r>
      </text>
    </comment>
    <comment ref="L39" authorId="0" shapeId="0" xr:uid="{00000000-0006-0000-0400-00000F000000}">
      <text>
        <r>
          <rPr>
            <sz val="11"/>
            <rFont val="Calibri"/>
          </rPr>
          <t>Apple iOS/iPadOS 16 must implement the management setting: Disable AirDrop.</t>
        </r>
      </text>
    </comment>
    <comment ref="J41" authorId="0" shapeId="0" xr:uid="{00000000-0006-0000-0400-000010000000}">
      <text>
        <r>
          <rPr>
            <sz val="11"/>
            <rFont val="Calibri"/>
          </rPr>
          <t>Apple iOS/iPadOS 16 must be configured to enable a screen-lock policy that will lock the display after a period of inactivity.</t>
        </r>
      </text>
    </comment>
    <comment ref="K41" authorId="0" shapeId="0" xr:uid="{00000000-0006-0000-0400-000011000000}">
      <text>
        <r>
          <rPr>
            <sz val="11"/>
            <rFont val="Calibri"/>
          </rPr>
          <t>Apple iOS/iPadOS 16 must be configured to lock the display after 15 minutes (or less) of inactivity.</t>
        </r>
      </text>
    </comment>
    <comment ref="J42" authorId="0" shapeId="0" xr:uid="{00000000-0006-0000-0400-000012000000}">
      <text>
        <r>
          <rPr>
            <sz val="11"/>
            <rFont val="Calibri"/>
          </rPr>
          <t>Apple iOS/iPadOS 16 must [selection: wipe protected data, wipe sensitive data] upon unenrollment from MDM.</t>
        </r>
      </text>
    </comment>
    <comment ref="K42" authorId="0" shapeId="0" xr:uid="{00000000-0006-0000-0400-000013000000}">
      <text>
        <r>
          <rPr>
            <sz val="11"/>
            <rFont val="Calibri"/>
          </rPr>
          <t>Apple iOS/iPadOS 16 must [selection: remove Enterprise application, remove all noncore applications (any nonfactory-installed application)] upon unenrollment from MDM.</t>
        </r>
      </text>
    </comment>
    <comment ref="L42" authorId="0" shapeId="0" xr:uid="{00000000-0006-0000-0400-000014000000}">
      <text>
        <r>
          <rPr>
            <sz val="11"/>
            <rFont val="Calibri"/>
          </rPr>
          <t>Apple iOS/iPadOS 16 must be configured to [selection: wipe protected data, wipe sensitive data] upon unenrollment from MDM.</t>
        </r>
      </text>
    </comment>
    <comment ref="M42" authorId="0" shapeId="0" xr:uid="{00000000-0006-0000-0400-000015000000}">
      <text>
        <r>
          <rPr>
            <sz val="11"/>
            <rFont val="Calibri"/>
          </rPr>
          <t>Apple iOS/iPadOS 16 must be configured to [selection: remove Enterprise applications, remove all noncore applications (any nonfactory installed application)] upon unenrollment from MDM.</t>
        </r>
      </text>
    </comment>
    <comment ref="J43" authorId="0" shapeId="0" xr:uid="{00000000-0006-0000-0400-000016000000}">
      <text>
        <r>
          <rPr>
            <sz val="11"/>
            <rFont val="Calibri"/>
          </rPr>
          <t>Apple iOS/iPadOS 16 must not allow non-DoD applications to access DoD data.</t>
        </r>
      </text>
    </comment>
    <comment ref="J46" authorId="0" shapeId="0" xr:uid="{00000000-0006-0000-0400-000017000000}">
      <text>
        <r>
          <rPr>
            <sz val="11"/>
            <rFont val="Calibri"/>
          </rPr>
          <t>Apple iOS/iPadOS 16 must be configured to enforce a minimum password length of six characters.</t>
        </r>
      </text>
    </comment>
    <comment ref="K46" authorId="0" shapeId="0" xr:uid="{00000000-0006-0000-0400-000018000000}">
      <text>
        <r>
          <rPr>
            <sz val="11"/>
            <rFont val="Calibri"/>
          </rPr>
          <t>Apple iOS/iPadOS 16 must be configured to not allow passwords that include more than four repeating or sequential characters.</t>
        </r>
      </text>
    </comment>
    <comment ref="J63" authorId="0" shapeId="0" xr:uid="{00000000-0006-0000-0400-000019000000}">
      <text>
        <r>
          <rPr>
            <sz val="11"/>
            <rFont val="Calibri"/>
          </rPr>
          <t>iPhone and iPad must have the latest available iOS/iPadOS operating system installed.</t>
        </r>
      </text>
    </comment>
    <comment ref="J92" authorId="0" shapeId="0" xr:uid="{00000000-0006-0000-0400-00001A000000}">
      <text>
        <r>
          <rPr>
            <sz val="11"/>
            <rFont val="Calibri"/>
          </rPr>
          <t xml:space="preserve">Apple iOS/iPadOS 16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J100" authorId="0" shapeId="0" xr:uid="{00000000-0006-0000-0400-00001B000000}">
      <text>
        <r>
          <rPr>
            <sz val="11"/>
            <rFont val="Calibri"/>
          </rPr>
          <t>Apple iOS/iPadOS 16 must implement the management setting: Encrypt iTunes backups/Encrypt local backup.</t>
        </r>
      </text>
    </comment>
    <comment ref="J133" authorId="0" shapeId="0" xr:uid="{00000000-0006-0000-0400-00001C000000}">
      <text>
        <r>
          <rPr>
            <sz val="11"/>
            <rFont val="Calibri"/>
          </rPr>
          <t>Apple iOS/iPadOS 16 users must complete required training.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Apple iOS/iPadOS 16 must be configured to enable a screen-lock policy that will lock the display after a period of inactivity.</t>
        </r>
      </text>
    </comment>
    <comment ref="I2" authorId="0" shapeId="0" xr:uid="{00000000-0006-0000-0500-000004000000}">
      <text>
        <r>
          <rPr>
            <sz val="11"/>
            <rFont val="Calibri"/>
          </rPr>
          <t>Apple iOS/iPadOS 16 must be configured to lock the display after 15 minutes (or less) of inactivity.</t>
        </r>
      </text>
    </comment>
    <comment ref="J2" authorId="0" shapeId="0" xr:uid="{00000000-0006-0000-0500-000002000000}">
      <text>
        <r>
          <rPr>
            <sz val="11"/>
            <rFont val="Calibri"/>
          </rPr>
          <t>Apple iOS/iPadOS 16 must be configured to not allow more than 10 consecutive failed authentication attempts.</t>
        </r>
      </text>
    </comment>
    <comment ref="K2" authorId="0" shapeId="0" xr:uid="{00000000-0006-0000-0500-000003000000}">
      <text>
        <r>
          <rPr>
            <sz val="11"/>
            <rFont val="Calibri"/>
          </rPr>
          <t>Apple iOS/iPadOS 16 must be configured to disable Auto Unlock of the iPhone by an Apple Watch.</t>
        </r>
      </text>
    </comment>
    <comment ref="H11" authorId="0" shapeId="0" xr:uid="{00000000-0006-0000-0500-000005000000}">
      <text>
        <r>
          <rPr>
            <sz val="11"/>
            <rFont val="Calibri"/>
          </rPr>
          <t>Apple iOS/iPadOS 16 must not allow backup to remote systems (iCloud Keychain).</t>
        </r>
      </text>
    </comment>
    <comment ref="I11" authorId="0" shapeId="0" xr:uid="{00000000-0006-0000-0500-000007000000}">
      <text>
        <r>
          <rPr>
            <sz val="11"/>
            <rFont val="Calibri"/>
          </rPr>
          <t>Apple iOS/iPadOS 16 must implement the management setting: Not allow automatic completion of Safari browser passcodes.</t>
        </r>
      </text>
    </comment>
    <comment ref="J11" authorId="0" shapeId="0" xr:uid="{00000000-0006-0000-0500-000008000000}">
      <text>
        <r>
          <rPr>
            <sz val="11"/>
            <rFont val="Calibri"/>
          </rPr>
          <t>Apple iOS/iPadOS 16 must disable Password AutoFill in browsers and applications.</t>
        </r>
      </text>
    </comment>
    <comment ref="K11" authorId="0" shapeId="0" xr:uid="{00000000-0006-0000-0500-000009000000}">
      <text>
        <r>
          <rPr>
            <sz val="11"/>
            <rFont val="Calibri"/>
          </rPr>
          <t>Apple iOS/iPadOS 16 must disable password proximity requests.</t>
        </r>
      </text>
    </comment>
    <comment ref="L11" authorId="0" shapeId="0" xr:uid="{00000000-0006-0000-0500-000006000000}">
      <text>
        <r>
          <rPr>
            <sz val="11"/>
            <rFont val="Calibri"/>
          </rPr>
          <t>Apple iOS/iPadOS 16 must disable password sharing.</t>
        </r>
      </text>
    </comment>
    <comment ref="H13" authorId="0" shapeId="0" xr:uid="{00000000-0006-0000-0500-00000A000000}">
      <text>
        <r>
          <rPr>
            <sz val="11"/>
            <rFont val="Calibri"/>
          </rPr>
          <t>Apple iOS/iPadOS 16 must not allow backup to remote systems (iCloud).</t>
        </r>
      </text>
    </comment>
    <comment ref="I13" authorId="0" shapeId="0" xr:uid="{00000000-0006-0000-0500-00001A000000}">
      <text>
        <r>
          <rPr>
            <sz val="11"/>
            <rFont val="Calibri"/>
          </rPr>
          <t>Apple iOS/iPadOS 16 must not allow backup to remote systems (iCloud document and data synchronization).</t>
        </r>
      </text>
    </comment>
    <comment ref="J13" authorId="0" shapeId="0" xr:uid="{00000000-0006-0000-0500-00001B000000}">
      <text>
        <r>
          <rPr>
            <sz val="11"/>
            <rFont val="Calibri"/>
          </rPr>
          <t>Apple iOS/iPadOS 16 must not allow backup to remote systems (iCloud Keychain).</t>
        </r>
      </text>
    </comment>
    <comment ref="K13" authorId="0" shapeId="0" xr:uid="{00000000-0006-0000-0500-00001C000000}">
      <text>
        <r>
          <rPr>
            <sz val="11"/>
            <rFont val="Calibri"/>
          </rPr>
          <t>Apple iOS/iPadOS 16 must not allow backup to remote systems (My Photo Stream).</t>
        </r>
      </text>
    </comment>
    <comment ref="L13" authorId="0" shapeId="0" xr:uid="{00000000-0006-0000-0500-00001D000000}">
      <text>
        <r>
          <rPr>
            <sz val="11"/>
            <rFont val="Calibri"/>
          </rPr>
          <t>Apple iOS/iPadOS 16 must not allow backup to remote systems (iCloud Photo Sharing, also known as Shared Photo Streams).</t>
        </r>
      </text>
    </comment>
    <comment ref="M13" authorId="0" shapeId="0" xr:uid="{00000000-0006-0000-0500-00000B000000}">
      <text>
        <r>
          <rPr>
            <sz val="11"/>
            <rFont val="Calibri"/>
          </rPr>
          <t>Apple iOS/iPadOS 16 must not allow backup to remote systems (managed applications data stored in iCloud).</t>
        </r>
      </text>
    </comment>
    <comment ref="N13" authorId="0" shapeId="0" xr:uid="{00000000-0006-0000-0500-00000C000000}">
      <text>
        <r>
          <rPr>
            <sz val="11"/>
            <rFont val="Calibri"/>
          </rPr>
          <t>Apple iOS/iPadOS 16 must not allow backup to remote systems (enterprise books).</t>
        </r>
      </text>
    </comment>
    <comment ref="O13" authorId="0" shapeId="0" xr:uid="{00000000-0006-0000-0500-00000D000000}">
      <text>
        <r>
          <rPr>
            <sz val="11"/>
            <rFont val="Calibri"/>
          </rPr>
          <t>Apple iOS/iPadOS 16 must [selection: wipe protected data, wipe sensitive data] upon unenrollment from MDM.</t>
        </r>
      </text>
    </comment>
    <comment ref="P13" authorId="0" shapeId="0" xr:uid="{00000000-0006-0000-0500-00000E000000}">
      <text>
        <r>
          <rPr>
            <sz val="11"/>
            <rFont val="Calibri"/>
          </rPr>
          <t>Apple iOS/iPadOS 16 must [selection: remove Enterprise application, remove all noncore applications (any nonfactory-installed application)] upon unenrollment from MDM.</t>
        </r>
      </text>
    </comment>
    <comment ref="Q13" authorId="0" shapeId="0" xr:uid="{00000000-0006-0000-0500-00000F000000}">
      <text>
        <r>
          <rPr>
            <sz val="11"/>
            <rFont val="Calibri"/>
          </rPr>
          <t>Apple iOS/iPadOS 16 allowlist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R13" authorId="0" shapeId="0" xr:uid="{00000000-0006-0000-0500-000010000000}">
      <text>
        <r>
          <rPr>
            <sz val="11"/>
            <rFont val="Calibri"/>
          </rPr>
          <t>Apple iOS/iPadOS 16 must be configured to not allow backup of [all applications, configuration data] to locally connected systems.</t>
        </r>
      </text>
    </comment>
    <comment ref="S13" authorId="0" shapeId="0" xr:uid="{00000000-0006-0000-0500-000011000000}">
      <text>
        <r>
          <rPr>
            <sz val="11"/>
            <rFont val="Calibri"/>
          </rPr>
          <t>Apple iOS/iPadOS 16 must be configured to [selection: wipe protected data, wipe sensitive data] upon unenrollment from MDM.</t>
        </r>
      </text>
    </comment>
    <comment ref="T13" authorId="0" shapeId="0" xr:uid="{00000000-0006-0000-0500-000012000000}">
      <text>
        <r>
          <rPr>
            <sz val="11"/>
            <rFont val="Calibri"/>
          </rPr>
          <t>Apple iOS/iPadOS 16 must be configured to [selection: remove Enterprise applications, remove all noncore applications (any nonfactory installed application)] upon unenrollment from MDM.</t>
        </r>
      </text>
    </comment>
    <comment ref="U13" authorId="0" shapeId="0" xr:uid="{00000000-0006-0000-0500-000013000000}">
      <text>
        <r>
          <rPr>
            <sz val="11"/>
            <rFont val="Calibri"/>
          </rPr>
          <t>Apple iOS/iPadOS 16 must implement the management setting: not allow use of Handoff.</t>
        </r>
      </text>
    </comment>
    <comment ref="V13" authorId="0" shapeId="0" xr:uid="{00000000-0006-0000-0500-000014000000}">
      <text>
        <r>
          <rPr>
            <sz val="11"/>
            <rFont val="Calibri"/>
          </rPr>
          <t>Apple iOS/iPadOS 16 must implement the management setting: Disable Allow MailDrop.</t>
        </r>
      </text>
    </comment>
    <comment ref="W13" authorId="0" shapeId="0" xr:uid="{00000000-0006-0000-0500-000015000000}">
      <text>
        <r>
          <rPr>
            <sz val="11"/>
            <rFont val="Calibri"/>
          </rPr>
          <t>Apple iOS/iPadOS 16 must implement the management setting: Disable Allow Shared Albums.</t>
        </r>
      </text>
    </comment>
    <comment ref="X13" authorId="0" shapeId="0" xr:uid="{00000000-0006-0000-0500-000016000000}">
      <text>
        <r>
          <rPr>
            <sz val="11"/>
            <rFont val="Calibri"/>
          </rPr>
          <t>Apple iOS/iPadOS 16 must implement the management setting: Not share location data through iCloud.</t>
        </r>
      </text>
    </comment>
    <comment ref="Y13" authorId="0" shapeId="0" xr:uid="{00000000-0006-0000-0500-000017000000}">
      <text>
        <r>
          <rPr>
            <sz val="11"/>
            <rFont val="Calibri"/>
          </rPr>
          <t>The Apple iOS must be configured to disable automatic transfer of diagnostic data to an external device other than an MDM service with which the device has enrolled.</t>
        </r>
      </text>
    </comment>
    <comment ref="Z13" authorId="0" shapeId="0" xr:uid="{00000000-0006-0000-0500-000018000000}">
      <text>
        <r>
          <rPr>
            <sz val="11"/>
            <rFont val="Calibri"/>
          </rPr>
          <t>Apple iOS/iPadOS 16 must disable connections to Siri servers for the purpose of dictation.</t>
        </r>
      </text>
    </comment>
    <comment ref="AA13" authorId="0" shapeId="0" xr:uid="{00000000-0006-0000-0500-000019000000}">
      <text>
        <r>
          <rPr>
            <sz val="11"/>
            <rFont val="Calibri"/>
          </rPr>
          <t>Apple iOS/iPadOS 16 must disable connections to Siri servers for the purpose of translation.</t>
        </r>
      </text>
    </comment>
    <comment ref="H14" authorId="0" shapeId="0" xr:uid="{00000000-0006-0000-0500-00001E000000}">
      <text>
        <r>
          <rPr>
            <sz val="11"/>
            <rFont val="Calibri"/>
          </rPr>
          <t>Apple iOS/iPadOS 16 must not include applications with the following characteristics: access to Siri when the device is locked.</t>
        </r>
      </text>
    </comment>
    <comment ref="I14" authorId="0" shapeId="0" xr:uid="{00000000-0006-0000-0500-00001F000000}">
      <text>
        <r>
          <rPr>
            <sz val="11"/>
            <rFont val="Calibri"/>
          </rPr>
          <t>Apple iOS/iPadOS 16 allow list must be configured to not include applications with the following characteristics: allow voice dialing when MD is locked.</t>
        </r>
      </text>
    </comment>
    <comment ref="J14" authorId="0" shapeId="0" xr:uid="{00000000-0006-0000-0500-000020000000}">
      <text>
        <r>
          <rPr>
            <sz val="11"/>
            <rFont val="Calibri"/>
          </rPr>
          <t>Apple iOS/iPadOS 16 must be configured to not display notifications when the device is locked.</t>
        </r>
      </text>
    </comment>
    <comment ref="K14" authorId="0" shapeId="0" xr:uid="{00000000-0006-0000-0500-000021000000}">
      <text>
        <r>
          <rPr>
            <sz val="11"/>
            <rFont val="Calibri"/>
          </rPr>
          <t>Apple iOS/iPadOS 16 must not display notifications (calendar information) when the device is locked.</t>
        </r>
      </text>
    </comment>
    <comment ref="L14" authorId="0" shapeId="0" xr:uid="{00000000-0006-0000-0500-000022000000}">
      <text>
        <r>
          <rPr>
            <sz val="11"/>
            <rFont val="Calibri"/>
          </rPr>
          <t>Apple iOS/iPadOS 16 must implement the management setting: not allow use of Handoff.</t>
        </r>
      </text>
    </comment>
    <comment ref="M14" authorId="0" shapeId="0" xr:uid="{00000000-0006-0000-0500-000023000000}">
      <text>
        <r>
          <rPr>
            <sz val="11"/>
            <rFont val="Calibri"/>
          </rPr>
          <t>Apple iOS/iPadOS 16 must implement the management setting: Disable AirDrop.</t>
        </r>
      </text>
    </comment>
    <comment ref="N14" authorId="0" shapeId="0" xr:uid="{00000000-0006-0000-0500-000024000000}">
      <text>
        <r>
          <rPr>
            <sz val="11"/>
            <rFont val="Calibri"/>
          </rPr>
          <t>Apple iOS/iPadOS 16 must disable allow setting up new nearby devices.</t>
        </r>
      </text>
    </comment>
    <comment ref="O14" authorId="0" shapeId="0" xr:uid="{00000000-0006-0000-0500-000025000000}">
      <text>
        <r>
          <rPr>
            <sz val="11"/>
            <rFont val="Calibri"/>
          </rPr>
          <t>Apple iOS/iPadOS 16 must disable password proximity requests.</t>
        </r>
      </text>
    </comment>
    <comment ref="P14" authorId="0" shapeId="0" xr:uid="{00000000-0006-0000-0500-000026000000}">
      <text>
        <r>
          <rPr>
            <sz val="11"/>
            <rFont val="Calibri"/>
          </rPr>
          <t>Apple iOS/iPadOS 16 must disable password sharing.</t>
        </r>
      </text>
    </comment>
    <comment ref="Q14" authorId="0" shapeId="0" xr:uid="{00000000-0006-0000-0500-000027000000}">
      <text>
        <r>
          <rPr>
            <sz val="11"/>
            <rFont val="Calibri"/>
          </rPr>
          <t>Apple iOS/iPadOS 16 must disable Find My Friends in the Find My app.</t>
        </r>
      </text>
    </comment>
    <comment ref="R14" authorId="0" shapeId="0" xr:uid="{00000000-0006-0000-0500-000028000000}">
      <text>
        <r>
          <rPr>
            <sz val="11"/>
            <rFont val="Calibri"/>
          </rPr>
          <t>Apple iOS/iPadOS 16 must disable connections to Siri servers for the purpose of dictation.</t>
        </r>
      </text>
    </comment>
    <comment ref="S14" authorId="0" shapeId="0" xr:uid="{00000000-0006-0000-0500-000029000000}">
      <text>
        <r>
          <rPr>
            <sz val="11"/>
            <rFont val="Calibri"/>
          </rPr>
          <t>Apple iOS/iPadOS 16 must disable connections to Siri servers for the purpose of translation.</t>
        </r>
      </text>
    </comment>
    <comment ref="H16" authorId="0" shapeId="0" xr:uid="{00000000-0006-0000-0500-00002A000000}">
      <text>
        <r>
          <rPr>
            <sz val="11"/>
            <rFont val="Calibri"/>
          </rPr>
          <t>Apple iOS/iPadOS 16 must require a valid password be successfully entered before the mobile device data is unencrypted.</t>
        </r>
      </text>
    </comment>
    <comment ref="I16" authorId="0" shapeId="0" xr:uid="{00000000-0006-0000-0500-00002B000000}">
      <text>
        <r>
          <rPr>
            <sz val="11"/>
            <rFont val="Calibri"/>
          </rPr>
          <t>Apple iOS/iPadOS 16 must implement the management setting: Encrypt iTunes backups/Encrypt local backup.</t>
        </r>
      </text>
    </comment>
    <comment ref="J16" authorId="0" shapeId="0" xr:uid="{00000000-0006-0000-0500-00002C000000}">
      <text>
        <r>
          <rPr>
            <sz val="11"/>
            <rFont val="Calibri"/>
          </rPr>
          <t>Apple iOS/iPadOS 16 must implement the management setting: use SSL for Exchange ActiveSync.</t>
        </r>
      </text>
    </comment>
    <comment ref="H21" authorId="0" shapeId="0" xr:uid="{00000000-0006-0000-0500-00002D000000}">
      <text>
        <r>
          <rPr>
            <sz val="11"/>
            <rFont val="Calibri"/>
          </rPr>
          <t xml:space="preserve">Apple iOS/iPadOS 16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H22" authorId="0" shapeId="0" xr:uid="{00000000-0006-0000-0500-00002E000000}">
      <text>
        <r>
          <rPr>
            <sz val="11"/>
            <rFont val="Calibri"/>
          </rPr>
          <t>Apple iOS/iPadOS 16 must implement the management setting: Enable USB Restricted Mode.</t>
        </r>
      </text>
    </comment>
    <comment ref="I22" authorId="0" shapeId="0" xr:uid="{00000000-0006-0000-0500-00002F000000}">
      <text>
        <r>
          <rPr>
            <sz val="11"/>
            <rFont val="Calibri"/>
          </rPr>
          <t xml:space="preserve">Apple iOS/iPadOS 16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J22" authorId="0" shapeId="0" xr:uid="{00000000-0006-0000-0500-000030000000}">
      <text>
        <r>
          <rPr>
            <sz val="11"/>
            <rFont val="Calibri"/>
          </rPr>
          <t xml:space="preserve">Apple iOS/iPadOS 16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H23" authorId="0" shapeId="0" xr:uid="{00000000-0006-0000-0500-000031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 ref="I23" authorId="0" shapeId="0" xr:uid="{00000000-0006-0000-0500-000032000000}">
      <text>
        <r>
          <rPr>
            <sz val="11"/>
            <rFont val="Calibri"/>
          </rPr>
          <t>Apple iOS/iPadOS 16 allowlist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H29" authorId="0" shapeId="0" xr:uid="{00000000-0006-0000-0500-000033000000}">
      <text>
        <r>
          <rPr>
            <sz val="11"/>
            <rFont val="Calibri"/>
          </rPr>
          <t>Apple iOS/iPadOS 16 must be configured to enforce a minimum password length of six characters.</t>
        </r>
      </text>
    </comment>
    <comment ref="I29" authorId="0" shapeId="0" xr:uid="{00000000-0006-0000-0500-000034000000}">
      <text>
        <r>
          <rPr>
            <sz val="11"/>
            <rFont val="Calibri"/>
          </rPr>
          <t>Apple iOS/iPadOS 16 must be configured to not allow passwords that include more than four repeating or sequential characters.</t>
        </r>
      </text>
    </comment>
    <comment ref="H38" authorId="0" shapeId="0" xr:uid="{00000000-0006-0000-0500-000035000000}">
      <text>
        <r>
          <rPr>
            <sz val="11"/>
            <rFont val="Calibri"/>
          </rPr>
          <t>Apple iOS must implement the management setting: Not allow a user to remove Apple iOS configuration profiles that enforce DoD security requirements.</t>
        </r>
      </text>
    </comment>
    <comment ref="H41" authorId="0" shapeId="0" xr:uid="{00000000-0006-0000-0500-000036000000}">
      <text>
        <r>
          <rPr>
            <sz val="11"/>
            <rFont val="Calibri"/>
          </rPr>
          <t>iPhone and iPad must have the latest available iOS/iPadOS operating system installed.</t>
        </r>
      </text>
    </comment>
    <comment ref="H44" authorId="0" shapeId="0" xr:uid="{00000000-0006-0000-0500-000037000000}">
      <text>
        <r>
          <rPr>
            <sz val="11"/>
            <rFont val="Calibri"/>
          </rPr>
          <t>Apple iOS/iPadOS 16 users must complete required training.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Apple iOS/iPadOS 16 must be configured to disable multiuser modes.</t>
        </r>
      </text>
    </comment>
    <comment ref="J5" authorId="0" shapeId="0" xr:uid="{00000000-0006-0000-0600-000002000000}">
      <text>
        <r>
          <rPr>
            <sz val="11"/>
            <rFont val="Calibri"/>
          </rPr>
          <t>Apple iOS/iPadOS 16 must not allow non-DoD applications to access DoD data.</t>
        </r>
      </text>
    </comment>
    <comment ref="K5" authorId="0" shapeId="0" xr:uid="{00000000-0006-0000-0600-000008000000}">
      <text>
        <r>
          <rPr>
            <sz val="11"/>
            <rFont val="Calibri"/>
          </rPr>
          <t>Apple iOS/iPadOS 16 must implement the management setting: not allow messages in an ActiveSync Exchange account to be forwarded or moved to other accounts in the Apple iOS/iPadOS 16 Mail app.</t>
        </r>
      </text>
    </comment>
    <comment ref="L5" authorId="0" shapeId="0" xr:uid="{00000000-0006-0000-0600-000003000000}">
      <text>
        <r>
          <rPr>
            <sz val="11"/>
            <rFont val="Calibri"/>
          </rPr>
          <t>Apple iOS/iPadOS 16 must implement the management setting: Treat AirDrop as an unmanaged destination.</t>
        </r>
      </text>
    </comment>
    <comment ref="M5" authorId="0" shapeId="0" xr:uid="{00000000-0006-0000-0600-000004000000}">
      <text>
        <r>
          <rPr>
            <sz val="11"/>
            <rFont val="Calibri"/>
          </rPr>
          <t>A managed photo app must be used to take and store work-related photos.</t>
        </r>
      </text>
    </comment>
    <comment ref="N5" authorId="0" shapeId="0" xr:uid="{00000000-0006-0000-0600-000005000000}">
      <text>
        <r>
          <rPr>
            <sz val="11"/>
            <rFont val="Calibri"/>
          </rPr>
          <t>Apple iOS/iPadOS 16 must not allow managed apps to write contacts to unmanaged contacts accounts.</t>
        </r>
      </text>
    </comment>
    <comment ref="O5" authorId="0" shapeId="0" xr:uid="{00000000-0006-0000-0600-000006000000}">
      <text>
        <r>
          <rPr>
            <sz val="11"/>
            <rFont val="Calibri"/>
          </rPr>
          <t>Apple iOS/iPadOS 16 must not allow unmanaged apps to read contacts from managed contacts accounts.</t>
        </r>
      </text>
    </comment>
    <comment ref="P5" authorId="0" shapeId="0" xr:uid="{00000000-0006-0000-0600-000007000000}">
      <text>
        <r>
          <rPr>
            <sz val="11"/>
            <rFont val="Calibri"/>
          </rPr>
          <t>Apple iOS/iPadOS 16 must disable copy/paste of data from managed to unmanaged applications.</t>
        </r>
      </text>
    </comment>
    <comment ref="J10" authorId="0" shapeId="0" xr:uid="{00000000-0006-0000-0600-000009000000}">
      <text>
        <r>
          <rPr>
            <sz val="11"/>
            <rFont val="Calibri"/>
          </rPr>
          <t>Apple iOS/iPadOS 16 must be configured to not allow more than 10 consecutive failed authentication attempts.</t>
        </r>
      </text>
    </comment>
    <comment ref="J11" authorId="0" shapeId="0" xr:uid="{00000000-0006-0000-0600-00000A000000}">
      <text>
        <r>
          <rPr>
            <sz val="11"/>
            <rFont val="Calibri"/>
          </rPr>
          <t>Apple iOS/iPadOS 16 must be configured to display the DoD advisory warning message at startup or each time the user unlocks the device.</t>
        </r>
      </text>
    </comment>
    <comment ref="J12" authorId="0" shapeId="0" xr:uid="{00000000-0006-0000-0600-00000B000000}">
      <text>
        <r>
          <rPr>
            <sz val="11"/>
            <rFont val="Calibri"/>
          </rPr>
          <t>Apple iOS/iPadOS 16 must be configured to enable a screen-lock policy that will lock the display after a period of inactivity.</t>
        </r>
      </text>
    </comment>
    <comment ref="K12" authorId="0" shapeId="0" xr:uid="{00000000-0006-0000-0600-00000C000000}">
      <text>
        <r>
          <rPr>
            <sz val="11"/>
            <rFont val="Calibri"/>
          </rPr>
          <t>Apple iOS/iPadOS 16 must be configured to lock the display after 15 minutes (or less) of inactivity.</t>
        </r>
      </text>
    </comment>
    <comment ref="L12" authorId="0" shapeId="0" xr:uid="{00000000-0006-0000-0600-00000D000000}">
      <text>
        <r>
          <rPr>
            <sz val="11"/>
            <rFont val="Calibri"/>
          </rPr>
          <t>Apple iOS/iPadOS 16 must require a valid password be successfully entered before the mobile device data is unencrypted.</t>
        </r>
      </text>
    </comment>
    <comment ref="M12" authorId="0" shapeId="0" xr:uid="{00000000-0006-0000-0600-00000E000000}">
      <text>
        <r>
          <rPr>
            <sz val="11"/>
            <rFont val="Calibri"/>
          </rPr>
          <t>Apple iOS/iPadOS 16 must implement the management setting: Force Apple Watch wrist detection.</t>
        </r>
      </text>
    </comment>
    <comment ref="N12" authorId="0" shapeId="0" xr:uid="{00000000-0006-0000-0600-00000F000000}">
      <text>
        <r>
          <rPr>
            <sz val="11"/>
            <rFont val="Calibri"/>
          </rPr>
          <t>Apple iOS/iPadOS 16 must be configured to disable Auto Unlock of the iPhone by an Apple Watch.</t>
        </r>
      </text>
    </comment>
    <comment ref="J14" authorId="0" shapeId="0" xr:uid="{00000000-0006-0000-0600-000010000000}">
      <text>
        <r>
          <rPr>
            <sz val="11"/>
            <rFont val="Calibri"/>
          </rPr>
          <t>Apple iOS/iPadOS 16 must allow the Administrator (MDM) to perform the following management function: enable/disable VPN protection across the device and [selection: other methods].</t>
        </r>
      </text>
    </comment>
    <comment ref="J15" authorId="0" shapeId="0" xr:uid="{00000000-0006-0000-0600-000011000000}">
      <text>
        <r>
          <rPr>
            <sz val="11"/>
            <rFont val="Calibri"/>
          </rPr>
          <t>Apple iOS/iPadOS 16 must be configured to disable ad hoc wireless client-to-client connection capability.</t>
        </r>
      </text>
    </comment>
    <comment ref="K15" authorId="0" shapeId="0" xr:uid="{00000000-0006-0000-0600-000012000000}">
      <text>
        <r>
          <rPr>
            <sz val="11"/>
            <rFont val="Calibri"/>
          </rPr>
          <t>Apple iOS/iPadOS 16 must implement the management setting: require the user to enter a password when connecting to an AirPlay-enabled device for the first time.</t>
        </r>
      </text>
    </comment>
    <comment ref="L15" authorId="0" shapeId="0" xr:uid="{00000000-0006-0000-0600-000013000000}">
      <text>
        <r>
          <rPr>
            <sz val="11"/>
            <rFont val="Calibri"/>
          </rPr>
          <t>Apple iOS/iPadOS 16 must implement the management setting: Disable paired Apple Watch.</t>
        </r>
      </text>
    </comment>
    <comment ref="J16" authorId="0" shapeId="0" xr:uid="{00000000-0006-0000-0600-000014000000}">
      <text>
        <r>
          <rPr>
            <sz val="11"/>
            <rFont val="Calibri"/>
          </rPr>
          <t>Apple iOS/iPadOS 16 must implement the management setting: Disable paired Apple Watch.</t>
        </r>
      </text>
    </comment>
    <comment ref="K16" authorId="0" shapeId="0" xr:uid="{00000000-0006-0000-0600-000015000000}">
      <text>
        <r>
          <rPr>
            <sz val="11"/>
            <rFont val="Calibri"/>
          </rPr>
          <t>The Apple iOS/iPadOS 16 must be supervised by the MDM.</t>
        </r>
      </text>
    </comment>
    <comment ref="J17" authorId="0" shapeId="0" xr:uid="{00000000-0006-0000-0600-000016000000}">
      <text>
        <r>
          <rPr>
            <sz val="11"/>
            <rFont val="Calibri"/>
          </rPr>
          <t>Apple iOS/iPadOS 16 must not allow backup to remote systems (iCloud).</t>
        </r>
      </text>
    </comment>
    <comment ref="K17" authorId="0" shapeId="0" xr:uid="{00000000-0006-0000-0600-000019000000}">
      <text>
        <r>
          <rPr>
            <sz val="11"/>
            <rFont val="Calibri"/>
          </rPr>
          <t>Apple iOS/iPadOS 16 must not allow backup to remote systems (iCloud document and data synchronization).</t>
        </r>
      </text>
    </comment>
    <comment ref="L17" authorId="0" shapeId="0" xr:uid="{00000000-0006-0000-0600-00001A000000}">
      <text>
        <r>
          <rPr>
            <sz val="11"/>
            <rFont val="Calibri"/>
          </rPr>
          <t>Apple iOS/iPadOS 16 must not allow backup to remote systems (iCloud Keychain).</t>
        </r>
      </text>
    </comment>
    <comment ref="M17" authorId="0" shapeId="0" xr:uid="{00000000-0006-0000-0600-00001B000000}">
      <text>
        <r>
          <rPr>
            <sz val="11"/>
            <rFont val="Calibri"/>
          </rPr>
          <t>Apple iOS/iPadOS 16 must not allow backup to remote systems (My Photo Stream).</t>
        </r>
      </text>
    </comment>
    <comment ref="N17" authorId="0" shapeId="0" xr:uid="{00000000-0006-0000-0600-00001C000000}">
      <text>
        <r>
          <rPr>
            <sz val="11"/>
            <rFont val="Calibri"/>
          </rPr>
          <t>Apple iOS/iPadOS 16 must not allow backup to remote systems (iCloud Photo Sharing, also known as Shared Photo Streams).</t>
        </r>
      </text>
    </comment>
    <comment ref="O17" authorId="0" shapeId="0" xr:uid="{00000000-0006-0000-0600-00001D000000}">
      <text>
        <r>
          <rPr>
            <sz val="11"/>
            <rFont val="Calibri"/>
          </rPr>
          <t>Apple iOS/iPadOS 16 must not allow backup to remote systems (managed applications data stored in iCloud).</t>
        </r>
      </text>
    </comment>
    <comment ref="P17" authorId="0" shapeId="0" xr:uid="{00000000-0006-0000-0600-00001E000000}">
      <text>
        <r>
          <rPr>
            <sz val="11"/>
            <rFont val="Calibri"/>
          </rPr>
          <t>Apple iOS/iPadOS 16 must not allow backup to remote systems (enterprise books).</t>
        </r>
      </text>
    </comment>
    <comment ref="Q17" authorId="0" shapeId="0" xr:uid="{00000000-0006-0000-0600-000017000000}">
      <text>
        <r>
          <rPr>
            <sz val="11"/>
            <rFont val="Calibri"/>
          </rPr>
          <t>Apple iOS/iPadOS 16 must implement the management setting: Disable Allow MailDrop.</t>
        </r>
      </text>
    </comment>
    <comment ref="R17" authorId="0" shapeId="0" xr:uid="{00000000-0006-0000-0600-000018000000}">
      <text>
        <r>
          <rPr>
            <sz val="11"/>
            <rFont val="Calibri"/>
          </rPr>
          <t>Apple iOS/iPadOS 16 must implement the management setting: Disable Allow Shared Albums.</t>
        </r>
      </text>
    </comment>
    <comment ref="J20" authorId="0" shapeId="0" xr:uid="{00000000-0006-0000-0600-00001F000000}">
      <text>
        <r>
          <rPr>
            <sz val="11"/>
            <rFont val="Calibri"/>
          </rPr>
          <t>Apple iOS/iPadOS 16 users must complete required training.</t>
        </r>
      </text>
    </comment>
    <comment ref="J21" authorId="0" shapeId="0" xr:uid="{00000000-0006-0000-0600-000020000000}">
      <text>
        <r>
          <rPr>
            <sz val="11"/>
            <rFont val="Calibri"/>
          </rPr>
          <t>Apple iOS/iPadOS 16 users must complete required training.</t>
        </r>
      </text>
    </comment>
    <comment ref="J33" authorId="0" shapeId="0" xr:uid="{00000000-0006-0000-0600-000021000000}">
      <text>
        <r>
          <rPr>
            <sz val="11"/>
            <rFont val="Calibri"/>
          </rPr>
          <t>Apple iOS must implement the management setting: Not allow a user to remove Apple iOS configuration profiles that enforce DoD security requirements.</t>
        </r>
      </text>
    </comment>
    <comment ref="J37" authorId="0" shapeId="0" xr:uid="{00000000-0006-0000-0600-000022000000}">
      <text>
        <r>
          <rPr>
            <sz val="11"/>
            <rFont val="Calibri"/>
          </rPr>
          <t>Apple iOS/iPadOS 16 must not include applications with the following characteristics: access to Siri when the device is locked.</t>
        </r>
      </text>
    </comment>
    <comment ref="K37" authorId="0" shapeId="0" xr:uid="{00000000-0006-0000-0600-00002B000000}">
      <text>
        <r>
          <rPr>
            <sz val="11"/>
            <rFont val="Calibri"/>
          </rPr>
          <t>Apple iOS/iPadOS 16 allow list must be configured to not include applications with the following characteristics: allow voice dialing when MD is locked.</t>
        </r>
      </text>
    </comment>
    <comment ref="L37" authorId="0" shapeId="0" xr:uid="{00000000-0006-0000-0600-00002C000000}">
      <text>
        <r>
          <rPr>
            <sz val="11"/>
            <rFont val="Calibri"/>
          </rPr>
          <t>Apple iOS/iPadOS 16 must be configured to not display notifications when the device is locked.</t>
        </r>
      </text>
    </comment>
    <comment ref="M37" authorId="0" shapeId="0" xr:uid="{00000000-0006-0000-0600-00002D000000}">
      <text>
        <r>
          <rPr>
            <sz val="11"/>
            <rFont val="Calibri"/>
          </rPr>
          <t>Apple iOS/iPadOS 16 must not display notifications (calendar information) when the device is locked.</t>
        </r>
      </text>
    </comment>
    <comment ref="N37" authorId="0" shapeId="0" xr:uid="{00000000-0006-0000-0600-00002E000000}">
      <text>
        <r>
          <rPr>
            <sz val="11"/>
            <rFont val="Calibri"/>
          </rPr>
          <t>Apple iOS/iPadOS 16 must be configured to disable multiuser modes.</t>
        </r>
      </text>
    </comment>
    <comment ref="O37" authorId="0" shapeId="0" xr:uid="{00000000-0006-0000-0600-00002F000000}">
      <text>
        <r>
          <rPr>
            <sz val="11"/>
            <rFont val="Calibri"/>
          </rPr>
          <t>Apple iOS/iPadOS 16 must implement the management setting: Not allow automatic completion of Safari browser passcodes.</t>
        </r>
      </text>
    </comment>
    <comment ref="P37" authorId="0" shapeId="0" xr:uid="{00000000-0006-0000-0600-000030000000}">
      <text>
        <r>
          <rPr>
            <sz val="11"/>
            <rFont val="Calibri"/>
          </rPr>
          <t>Apple iOS/iPadOS 16 must implement the management setting: not allow use of Handoff.</t>
        </r>
      </text>
    </comment>
    <comment ref="Q37" authorId="0" shapeId="0" xr:uid="{00000000-0006-0000-0600-000031000000}">
      <text>
        <r>
          <rPr>
            <sz val="11"/>
            <rFont val="Calibri"/>
          </rPr>
          <t>Apple iOS/iPadOS 16 must implement the management setting: Not have any Family Members in Family Sharing.</t>
        </r>
      </text>
    </comment>
    <comment ref="R37" authorId="0" shapeId="0" xr:uid="{00000000-0006-0000-0600-000032000000}">
      <text>
        <r>
          <rPr>
            <sz val="11"/>
            <rFont val="Calibri"/>
          </rPr>
          <t>Apple iOS/iPadOS 16 must implement the management setting: Disable AirDrop.</t>
        </r>
      </text>
    </comment>
    <comment ref="S37" authorId="0" shapeId="0" xr:uid="{00000000-0006-0000-0600-000023000000}">
      <text>
        <r>
          <rPr>
            <sz val="11"/>
            <rFont val="Calibri"/>
          </rPr>
          <t>Apple iOS/iPadOS 16 must disable Password AutoFill in browsers and applications.</t>
        </r>
      </text>
    </comment>
    <comment ref="T37" authorId="0" shapeId="0" xr:uid="{00000000-0006-0000-0600-000024000000}">
      <text>
        <r>
          <rPr>
            <sz val="11"/>
            <rFont val="Calibri"/>
          </rPr>
          <t>Apple iOS/iPadOS 16 must disable allow setting up new nearby devices.</t>
        </r>
      </text>
    </comment>
    <comment ref="U37" authorId="0" shapeId="0" xr:uid="{00000000-0006-0000-0600-000025000000}">
      <text>
        <r>
          <rPr>
            <sz val="11"/>
            <rFont val="Calibri"/>
          </rPr>
          <t>Apple iOS/iPadOS 16 must disable password proximity requests.</t>
        </r>
      </text>
    </comment>
    <comment ref="V37" authorId="0" shapeId="0" xr:uid="{00000000-0006-0000-0600-000026000000}">
      <text>
        <r>
          <rPr>
            <sz val="11"/>
            <rFont val="Calibri"/>
          </rPr>
          <t>Apple iOS/iPadOS 16 must disable password sharing.</t>
        </r>
      </text>
    </comment>
    <comment ref="W37" authorId="0" shapeId="0" xr:uid="{00000000-0006-0000-0600-000027000000}">
      <text>
        <r>
          <rPr>
            <sz val="11"/>
            <rFont val="Calibri"/>
          </rPr>
          <t>Apple iOS/iPadOS 16 must disable Find My Friends in the Find My app.</t>
        </r>
      </text>
    </comment>
    <comment ref="X37" authorId="0" shapeId="0" xr:uid="{00000000-0006-0000-0600-000028000000}">
      <text>
        <r>
          <rPr>
            <sz val="11"/>
            <rFont val="Calibri"/>
          </rPr>
          <t>The Apple iOS must be configured to disable automatic transfer of diagnostic data to an external device other than an MDM service with which the device has enrolled.</t>
        </r>
      </text>
    </comment>
    <comment ref="Y37" authorId="0" shapeId="0" xr:uid="{00000000-0006-0000-0600-000029000000}">
      <text>
        <r>
          <rPr>
            <sz val="11"/>
            <rFont val="Calibri"/>
          </rPr>
          <t>Apple iOS/iPadOS 16 must disable connections to Siri servers for the purpose of dictation.</t>
        </r>
      </text>
    </comment>
    <comment ref="Z37" authorId="0" shapeId="0" xr:uid="{00000000-0006-0000-0600-00002A000000}">
      <text>
        <r>
          <rPr>
            <sz val="11"/>
            <rFont val="Calibri"/>
          </rPr>
          <t>Apple iOS/iPadOS 16 must disable connections to Siri servers for the purpose of translation.</t>
        </r>
      </text>
    </comment>
    <comment ref="J38" authorId="0" shapeId="0" xr:uid="{00000000-0006-0000-0600-000033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 ref="K38" authorId="0" shapeId="0" xr:uid="{00000000-0006-0000-0600-000034000000}">
      <text>
        <r>
          <rPr>
            <sz val="11"/>
            <rFont val="Calibri"/>
          </rPr>
          <t>Apple iOS/iPadOS 16 allowlist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J48" authorId="0" shapeId="0" xr:uid="{00000000-0006-0000-0600-000035000000}">
      <text>
        <r>
          <rPr>
            <sz val="11"/>
            <rFont val="Calibri"/>
          </rPr>
          <t>Apple iOS/iPadOS 16 must be configured to enforce a minimum password length of six characters.</t>
        </r>
      </text>
    </comment>
    <comment ref="K48" authorId="0" shapeId="0" xr:uid="{00000000-0006-0000-0600-000036000000}">
      <text>
        <r>
          <rPr>
            <sz val="11"/>
            <rFont val="Calibri"/>
          </rPr>
          <t>Apple iOS/iPadOS 16 must be configured to not allow passwords that include more than four repeating or sequential characters.</t>
        </r>
      </text>
    </comment>
    <comment ref="J67" authorId="0" shapeId="0" xr:uid="{00000000-0006-0000-0600-000037000000}">
      <text>
        <r>
          <rPr>
            <sz val="11"/>
            <rFont val="Calibri"/>
          </rPr>
          <t>Apple iOS/iPadOS 16 must be configured to not allow backup of [all applications, configuration data] to locally connected systems.</t>
        </r>
      </text>
    </comment>
    <comment ref="K67" authorId="0" shapeId="0" xr:uid="{00000000-0006-0000-0600-000038000000}">
      <text>
        <r>
          <rPr>
            <sz val="11"/>
            <rFont val="Calibri"/>
          </rPr>
          <t>Apple iOS/iPadOS 16 must implement the management setting: Enable USB Restricted Mode.</t>
        </r>
      </text>
    </comment>
    <comment ref="L67" authorId="0" shapeId="0" xr:uid="{00000000-0006-0000-0600-000039000000}">
      <text>
        <r>
          <rPr>
            <sz val="11"/>
            <rFont val="Calibri"/>
          </rPr>
          <t xml:space="preserve">Apple iOS/iPadOS 16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M67" authorId="0" shapeId="0" xr:uid="{00000000-0006-0000-0600-00003A000000}">
      <text>
        <r>
          <rPr>
            <sz val="11"/>
            <rFont val="Calibri"/>
          </rPr>
          <t xml:space="preserve">Apple iOS/iPadOS 16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J68" authorId="0" shapeId="0" xr:uid="{00000000-0006-0000-0600-00003B000000}">
      <text>
        <r>
          <rPr>
            <sz val="11"/>
            <rFont val="Calibri"/>
          </rPr>
          <t>Apple iOS/iPadOS 16 must implement the management setting: Encrypt iTunes backups/Encrypt local backup.</t>
        </r>
      </text>
    </comment>
    <comment ref="J71" authorId="0" shapeId="0" xr:uid="{00000000-0006-0000-0600-00003C000000}">
      <text>
        <r>
          <rPr>
            <sz val="11"/>
            <rFont val="Calibri"/>
          </rPr>
          <t>Apple iOS/iPadOS 16 must [selection: wipe protected data, wipe sensitive data] upon unenrollment from MDM.</t>
        </r>
      </text>
    </comment>
    <comment ref="K71" authorId="0" shapeId="0" xr:uid="{00000000-0006-0000-0600-00003D000000}">
      <text>
        <r>
          <rPr>
            <sz val="11"/>
            <rFont val="Calibri"/>
          </rPr>
          <t>Apple iOS/iPadOS 16 must [selection: remove Enterprise application, remove all noncore applications (any nonfactory-installed application)] upon unenrollment from MDM.</t>
        </r>
      </text>
    </comment>
    <comment ref="L71" authorId="0" shapeId="0" xr:uid="{00000000-0006-0000-0600-00003E000000}">
      <text>
        <r>
          <rPr>
            <sz val="11"/>
            <rFont val="Calibri"/>
          </rPr>
          <t>Apple iOS/iPadOS 16 must be configured to [selection: wipe protected data, wipe sensitive data] upon unenrollment from MDM.</t>
        </r>
      </text>
    </comment>
    <comment ref="M71" authorId="0" shapeId="0" xr:uid="{00000000-0006-0000-0600-00003F000000}">
      <text>
        <r>
          <rPr>
            <sz val="11"/>
            <rFont val="Calibri"/>
          </rPr>
          <t>Apple iOS/iPadOS 16 must be configured to [selection: remove Enterprise applications, remove all noncore applications (any nonfactory installed application)] upon unenrollment from MDM.</t>
        </r>
      </text>
    </comment>
    <comment ref="J91" authorId="0" shapeId="0" xr:uid="{00000000-0006-0000-0600-000040000000}">
      <text>
        <r>
          <rPr>
            <sz val="11"/>
            <rFont val="Calibri"/>
          </rPr>
          <t>Apple iOS/iPadOS 16 must implement the management setting: use SSL for Exchange ActiveSync.</t>
        </r>
      </text>
    </comment>
    <comment ref="J99" authorId="0" shapeId="0" xr:uid="{00000000-0006-0000-0600-000041000000}">
      <text>
        <r>
          <rPr>
            <sz val="11"/>
            <rFont val="Calibri"/>
          </rPr>
          <t>iPhone and iPad must have the latest available iOS/iPadOS operating system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93" authorId="0" shapeId="0" xr:uid="{00000000-0006-0000-0700-000001000000}">
      <text>
        <r>
          <rPr>
            <sz val="11"/>
            <rFont val="Calibri"/>
          </rPr>
          <t>Apple iOS/iPadOS 16 must not allow non-DoD applications to access DoD data.</t>
        </r>
      </text>
    </comment>
    <comment ref="H110" authorId="0" shapeId="0" xr:uid="{00000000-0006-0000-0700-000002000000}">
      <text>
        <r>
          <rPr>
            <sz val="11"/>
            <rFont val="Calibri"/>
          </rPr>
          <t>Apple iOS/iPadOS 16 must require a valid password be successfully entered before the mobile device data is unencrypted.</t>
        </r>
      </text>
    </comment>
    <comment ref="H111" authorId="0" shapeId="0" xr:uid="{00000000-0006-0000-0700-000003000000}">
      <text>
        <r>
          <rPr>
            <sz val="11"/>
            <rFont val="Calibri"/>
          </rPr>
          <t>Apple iOS/iPadOS 16 must implement the management setting: use SSL for Exchange ActiveSync.</t>
        </r>
      </text>
    </comment>
    <comment ref="H119" authorId="0" shapeId="0" xr:uid="{00000000-0006-0000-0700-000004000000}">
      <text>
        <r>
          <rPr>
            <sz val="11"/>
            <rFont val="Calibri"/>
          </rPr>
          <t>Apple iOS/iPadOS 16 must implement the management setting: Encrypt iTunes backups/Encrypt local backup.</t>
        </r>
      </text>
    </comment>
    <comment ref="H143" authorId="0" shapeId="0" xr:uid="{00000000-0006-0000-0700-000005000000}">
      <text>
        <r>
          <rPr>
            <sz val="11"/>
            <rFont val="Calibri"/>
          </rPr>
          <t>iPhone and iPad must have the latest available iOS/iPadOS operating system installed.</t>
        </r>
      </text>
    </comment>
    <comment ref="H146" authorId="0" shapeId="0" xr:uid="{00000000-0006-0000-0700-000006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Apple iOS/iPadOS 16 must implement the management setting: Disable AirDrop.</t>
        </r>
      </text>
    </comment>
    <comment ref="G53" authorId="0" shapeId="0" xr:uid="{00000000-0006-0000-0800-000002000000}">
      <text>
        <r>
          <rPr>
            <sz val="11"/>
            <rFont val="Calibri"/>
          </rPr>
          <t>Apple iOS/iPadOS 16 must not include applications with the following characteristics: access to Siri when the device is locked.</t>
        </r>
      </text>
    </comment>
    <comment ref="H53" authorId="0" shapeId="0" xr:uid="{00000000-0006-0000-0800-000007000000}">
      <text>
        <r>
          <rPr>
            <sz val="11"/>
            <rFont val="Calibri"/>
          </rPr>
          <t>Apple iOS/iPadOS 16 allow list must be configured to not include applications with the following characteristics: allow voice dialing when MD is locked.</t>
        </r>
      </text>
    </comment>
    <comment ref="I53" authorId="0" shapeId="0" xr:uid="{00000000-0006-0000-0800-000003000000}">
      <text>
        <r>
          <rPr>
            <sz val="11"/>
            <rFont val="Calibri"/>
          </rPr>
          <t>Apple iOS/iPadOS 16 must be configured to not display notifications when the device is locked.</t>
        </r>
      </text>
    </comment>
    <comment ref="J53" authorId="0" shapeId="0" xr:uid="{00000000-0006-0000-0800-000004000000}">
      <text>
        <r>
          <rPr>
            <sz val="11"/>
            <rFont val="Calibri"/>
          </rPr>
          <t>Apple iOS/iPadOS 16 must not display notifications (calendar information) when the device is locked.</t>
        </r>
      </text>
    </comment>
    <comment ref="K53" authorId="0" shapeId="0" xr:uid="{00000000-0006-0000-0800-000005000000}">
      <text>
        <r>
          <rPr>
            <sz val="11"/>
            <rFont val="Calibri"/>
          </rPr>
          <t>Apple iOS/iPadOS 16 must implement the management setting: Not allow automatic completion of Safari browser passcodes.</t>
        </r>
      </text>
    </comment>
    <comment ref="L53" authorId="0" shapeId="0" xr:uid="{00000000-0006-0000-0800-000006000000}">
      <text>
        <r>
          <rPr>
            <sz val="11"/>
            <rFont val="Calibri"/>
          </rPr>
          <t>Apple iOS/iPadOS 16 must disable Password AutoFill in browsers and applications.</t>
        </r>
      </text>
    </comment>
    <comment ref="G60" authorId="0" shapeId="0" xr:uid="{00000000-0006-0000-0800-000008000000}">
      <text>
        <r>
          <rPr>
            <sz val="11"/>
            <rFont val="Calibri"/>
          </rPr>
          <t>Apple iOS/iPadOS 16 must be configured to enable a screen-lock policy that will lock the display after a period of inactivity.</t>
        </r>
      </text>
    </comment>
    <comment ref="H60" authorId="0" shapeId="0" xr:uid="{00000000-0006-0000-0800-000009000000}">
      <text>
        <r>
          <rPr>
            <sz val="11"/>
            <rFont val="Calibri"/>
          </rPr>
          <t>Apple iOS/iPadOS 16 must be configured to lock the display after 15 minutes (or less) of inactivity.</t>
        </r>
      </text>
    </comment>
    <comment ref="G61" authorId="0" shapeId="0" xr:uid="{00000000-0006-0000-0800-00000A000000}">
      <text>
        <r>
          <rPr>
            <sz val="11"/>
            <rFont val="Calibri"/>
          </rPr>
          <t>Apple iOS/iPadOS 16 must require a valid password be successfully entered before the mobile device data is unencrypted.</t>
        </r>
      </text>
    </comment>
    <comment ref="G63" authorId="0" shapeId="0" xr:uid="{00000000-0006-0000-0800-00000B000000}">
      <text>
        <r>
          <rPr>
            <sz val="11"/>
            <rFont val="Calibri"/>
          </rPr>
          <t>iPhone and iPad must have the latest available iOS/iPadOS operating system installed.</t>
        </r>
      </text>
    </comment>
    <comment ref="G71" authorId="0" shapeId="0" xr:uid="{00000000-0006-0000-0800-00000C000000}">
      <text>
        <r>
          <rPr>
            <sz val="11"/>
            <rFont val="Calibri"/>
          </rPr>
          <t>iPhone and iPad must have the latest available iOS/iPadOS operating system installed.</t>
        </r>
      </text>
    </comment>
    <comment ref="G91" authorId="0" shapeId="0" xr:uid="{00000000-0006-0000-0800-00000D000000}">
      <text>
        <r>
          <rPr>
            <sz val="11"/>
            <rFont val="Calibri"/>
          </rPr>
          <t>Apple iOS/iPadOS 16 must be configured to enforce a minimum password length of six characters.</t>
        </r>
      </text>
    </comment>
    <comment ref="H91" authorId="0" shapeId="0" xr:uid="{00000000-0006-0000-0800-00000E000000}">
      <text>
        <r>
          <rPr>
            <sz val="11"/>
            <rFont val="Calibri"/>
          </rPr>
          <t>Apple iOS/iPadOS 16 must be configured to not allow passwords that include more than four repeating or sequential characters.</t>
        </r>
      </text>
    </comment>
    <comment ref="G103" authorId="0" shapeId="0" xr:uid="{00000000-0006-0000-0800-00000F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 ref="G104" authorId="0" shapeId="0" xr:uid="{00000000-0006-0000-0800-000010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9" authorId="0" shapeId="0" xr:uid="{00000000-0006-0000-0A00-000001000000}">
      <text>
        <r>
          <rPr>
            <sz val="11"/>
            <rFont val="Calibri"/>
          </rPr>
          <t>iPhone and iPad must have the latest available iOS/iPadOS operating system installed.</t>
        </r>
      </text>
    </comment>
    <comment ref="L159" authorId="0" shapeId="0" xr:uid="{00000000-0006-0000-0A00-000002000000}">
      <text>
        <r>
          <rPr>
            <sz val="11"/>
            <rFont val="Calibri"/>
          </rPr>
          <t>Apple iOS/iPadOS 16 must be configured to enable a screen-lock policy that will lock the display after a period of inactivity.</t>
        </r>
      </text>
    </comment>
    <comment ref="M159" authorId="0" shapeId="0" xr:uid="{00000000-0006-0000-0A00-000003000000}">
      <text>
        <r>
          <rPr>
            <sz val="11"/>
            <rFont val="Calibri"/>
          </rPr>
          <t>Apple iOS/iPadOS 16 must be configured to lock the display after 15 minutes (or less) of inactivity.</t>
        </r>
      </text>
    </comment>
    <comment ref="L164" authorId="0" shapeId="0" xr:uid="{00000000-0006-0000-0A00-000004000000}">
      <text>
        <r>
          <rPr>
            <sz val="11"/>
            <rFont val="Calibri"/>
          </rPr>
          <t>Apple iOS/iPadOS 16 must be configured to not allow more than 10 consecutive failed authentication attempts.</t>
        </r>
      </text>
    </comment>
    <comment ref="L166" authorId="0" shapeId="0" xr:uid="{00000000-0006-0000-0A00-000005000000}">
      <text>
        <r>
          <rPr>
            <sz val="11"/>
            <rFont val="Calibri"/>
          </rPr>
          <t>Apple iOS/iPadOS 16 must be configured to enforce a minimum password length of six characters.</t>
        </r>
      </text>
    </comment>
    <comment ref="L304" authorId="0" shapeId="0" xr:uid="{00000000-0006-0000-0A00-000006000000}">
      <text>
        <r>
          <rPr>
            <sz val="11"/>
            <rFont val="Calibri"/>
          </rPr>
          <t>Apple iOS/iPadOS 16 users must complete required training.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41" authorId="0" shapeId="0" xr:uid="{00000000-0006-0000-0B00-000001000000}">
      <text>
        <r>
          <rPr>
            <sz val="11"/>
            <rFont val="Calibri"/>
          </rPr>
          <t>Apple iOS/iPadOS 16 must not include applications with the following characteristics: access to Siri when the device is locked.</t>
        </r>
      </text>
    </comment>
    <comment ref="I241" authorId="0" shapeId="0" xr:uid="{00000000-0006-0000-0B00-00000D000000}">
      <text>
        <r>
          <rPr>
            <sz val="11"/>
            <rFont val="Calibri"/>
          </rPr>
          <t>Apple iOS/iPadOS 16 allow list must be configured to not include applications with the following characteristics: allow voice dialing when MD is locked.</t>
        </r>
      </text>
    </comment>
    <comment ref="J241" authorId="0" shapeId="0" xr:uid="{00000000-0006-0000-0B00-000002000000}">
      <text>
        <r>
          <rPr>
            <sz val="11"/>
            <rFont val="Calibri"/>
          </rPr>
          <t>Apple iOS/iPadOS 16 must be configured to not display notifications when the device is locked.</t>
        </r>
      </text>
    </comment>
    <comment ref="K241" authorId="0" shapeId="0" xr:uid="{00000000-0006-0000-0B00-000003000000}">
      <text>
        <r>
          <rPr>
            <sz val="11"/>
            <rFont val="Calibri"/>
          </rPr>
          <t>Apple iOS/iPadOS 16 must not display notifications (calendar information) when the device is locked.</t>
        </r>
      </text>
    </comment>
    <comment ref="L241" authorId="0" shapeId="0" xr:uid="{00000000-0006-0000-0B00-000004000000}">
      <text>
        <r>
          <rPr>
            <sz val="11"/>
            <rFont val="Calibri"/>
          </rPr>
          <t>Apple iOS/iPadOS 16 must implement the management setting: Not allow automatic completion of Safari browser passcodes.</t>
        </r>
      </text>
    </comment>
    <comment ref="M241" authorId="0" shapeId="0" xr:uid="{00000000-0006-0000-0B00-000005000000}">
      <text>
        <r>
          <rPr>
            <sz val="11"/>
            <rFont val="Calibri"/>
          </rPr>
          <t>Apple iOS/iPadOS 16 must implement the management setting: Disable AirDrop.</t>
        </r>
      </text>
    </comment>
    <comment ref="N241" authorId="0" shapeId="0" xr:uid="{00000000-0006-0000-0B00-000006000000}">
      <text>
        <r>
          <rPr>
            <sz val="11"/>
            <rFont val="Calibri"/>
          </rPr>
          <t>Apple iOS/iPadOS 16 must disable Password AutoFill in browsers and applications.</t>
        </r>
      </text>
    </comment>
    <comment ref="O241" authorId="0" shapeId="0" xr:uid="{00000000-0006-0000-0B00-000007000000}">
      <text>
        <r>
          <rPr>
            <sz val="11"/>
            <rFont val="Calibri"/>
          </rPr>
          <t>Apple iOS/iPadOS 16 must disable allow setting up new nearby devices.</t>
        </r>
      </text>
    </comment>
    <comment ref="P241" authorId="0" shapeId="0" xr:uid="{00000000-0006-0000-0B00-000008000000}">
      <text>
        <r>
          <rPr>
            <sz val="11"/>
            <rFont val="Calibri"/>
          </rPr>
          <t>Apple iOS/iPadOS 16 must disable password proximity requests.</t>
        </r>
      </text>
    </comment>
    <comment ref="Q241" authorId="0" shapeId="0" xr:uid="{00000000-0006-0000-0B00-000009000000}">
      <text>
        <r>
          <rPr>
            <sz val="11"/>
            <rFont val="Calibri"/>
          </rPr>
          <t>Apple iOS/iPadOS 16 must disable password sharing.</t>
        </r>
      </text>
    </comment>
    <comment ref="R241" authorId="0" shapeId="0" xr:uid="{00000000-0006-0000-0B00-00000A000000}">
      <text>
        <r>
          <rPr>
            <sz val="11"/>
            <rFont val="Calibri"/>
          </rPr>
          <t>The Apple iOS must be configured to disable automatic transfer of diagnostic data to an external device other than an MDM service with which the device has enrolled.</t>
        </r>
      </text>
    </comment>
    <comment ref="S241" authorId="0" shapeId="0" xr:uid="{00000000-0006-0000-0B00-00000B000000}">
      <text>
        <r>
          <rPr>
            <sz val="11"/>
            <rFont val="Calibri"/>
          </rPr>
          <t>Apple iOS/iPadOS 16 must disable connections to Siri servers for the purpose of dictation.</t>
        </r>
      </text>
    </comment>
    <comment ref="T241" authorId="0" shapeId="0" xr:uid="{00000000-0006-0000-0B00-00000C000000}">
      <text>
        <r>
          <rPr>
            <sz val="11"/>
            <rFont val="Calibri"/>
          </rPr>
          <t>Apple iOS/iPadOS 16 must disable connections to Siri servers for the purpose of translation.</t>
        </r>
      </text>
    </comment>
    <comment ref="H243" authorId="0" shapeId="0" xr:uid="{00000000-0006-0000-0B00-00000E000000}">
      <text>
        <r>
          <rPr>
            <sz val="11"/>
            <rFont val="Calibri"/>
          </rPr>
          <t>Apple iOS/iPadOS 16 must be configured to not allow passwords that include more than four repeating or sequential characters.</t>
        </r>
      </text>
    </comment>
    <comment ref="H245" authorId="0" shapeId="0" xr:uid="{00000000-0006-0000-0B00-00000F000000}">
      <text>
        <r>
          <rPr>
            <sz val="11"/>
            <rFont val="Calibri"/>
          </rPr>
          <t>Apple iOS/iPadOS 16 must be configured to not allow more than 10 consecutive failed authentication attempts.</t>
        </r>
      </text>
    </comment>
    <comment ref="H246" authorId="0" shapeId="0" xr:uid="{00000000-0006-0000-0B00-000010000000}">
      <text>
        <r>
          <rPr>
            <sz val="11"/>
            <rFont val="Calibri"/>
          </rPr>
          <t>Apple iOS/iPadOS 16 must be configured to enable a screen-lock policy that will lock the display after a period of inactivity.</t>
        </r>
      </text>
    </comment>
    <comment ref="I246" authorId="0" shapeId="0" xr:uid="{00000000-0006-0000-0B00-000011000000}">
      <text>
        <r>
          <rPr>
            <sz val="11"/>
            <rFont val="Calibri"/>
          </rPr>
          <t>Apple iOS/iPadOS 16 must be configured to lock the display after 15 minutes (or less) of inactivity.</t>
        </r>
      </text>
    </comment>
    <comment ref="H249" authorId="0" shapeId="0" xr:uid="{00000000-0006-0000-0B00-000012000000}">
      <text>
        <r>
          <rPr>
            <sz val="11"/>
            <rFont val="Calibri"/>
          </rPr>
          <t>Apple iOS must implement the management setting: Not allow a user to remove Apple iOS configuration profiles that enforce DoD security requirements.</t>
        </r>
      </text>
    </comment>
    <comment ref="H250" authorId="0" shapeId="0" xr:uid="{00000000-0006-0000-0B00-000013000000}">
      <text>
        <r>
          <rPr>
            <sz val="11"/>
            <rFont val="Calibri"/>
          </rPr>
          <t>Apple iOS must implement the management setting: Not allow a user to remove Apple iOS configuration profiles that enforce DoD security requirements.</t>
        </r>
      </text>
    </comment>
    <comment ref="H265" authorId="0" shapeId="0" xr:uid="{00000000-0006-0000-0B00-000014000000}">
      <text>
        <r>
          <rPr>
            <sz val="11"/>
            <rFont val="Calibri"/>
          </rPr>
          <t>Apple iOS/iPadOS 16 must allow the Administrator (MDM) to perform the following management function: enable/disable VPN protection across the device and [selection: other methods].</t>
        </r>
      </text>
    </comment>
    <comment ref="I265" authorId="0" shapeId="0" xr:uid="{00000000-0006-0000-0B00-000015000000}">
      <text>
        <r>
          <rPr>
            <sz val="11"/>
            <rFont val="Calibri"/>
          </rPr>
          <t>The Apple iOS/iPadOS 16 must be supervised by the MDM.</t>
        </r>
      </text>
    </comment>
    <comment ref="H266" authorId="0" shapeId="0" xr:uid="{00000000-0006-0000-0B00-000016000000}">
      <text>
        <r>
          <rPr>
            <sz val="11"/>
            <rFont val="Calibri"/>
          </rPr>
          <t>Apple iOS/iPadOS 16 must not allow backup to remote systems (iCloud).</t>
        </r>
      </text>
    </comment>
    <comment ref="I266" authorId="0" shapeId="0" xr:uid="{00000000-0006-0000-0B00-00001E000000}">
      <text>
        <r>
          <rPr>
            <sz val="11"/>
            <rFont val="Calibri"/>
          </rPr>
          <t>Apple iOS/iPadOS 16 must not allow backup to remote systems (iCloud document and data synchronization).</t>
        </r>
      </text>
    </comment>
    <comment ref="J266" authorId="0" shapeId="0" xr:uid="{00000000-0006-0000-0B00-00001F000000}">
      <text>
        <r>
          <rPr>
            <sz val="11"/>
            <rFont val="Calibri"/>
          </rPr>
          <t>Apple iOS/iPadOS 16 must not allow backup to remote systems (iCloud Keychain).</t>
        </r>
      </text>
    </comment>
    <comment ref="K266" authorId="0" shapeId="0" xr:uid="{00000000-0006-0000-0B00-000020000000}">
      <text>
        <r>
          <rPr>
            <sz val="11"/>
            <rFont val="Calibri"/>
          </rPr>
          <t>Apple iOS/iPadOS 16 must not allow backup to remote systems (My Photo Stream).</t>
        </r>
      </text>
    </comment>
    <comment ref="L266" authorId="0" shapeId="0" xr:uid="{00000000-0006-0000-0B00-000021000000}">
      <text>
        <r>
          <rPr>
            <sz val="11"/>
            <rFont val="Calibri"/>
          </rPr>
          <t>Apple iOS/iPadOS 16 must not allow backup to remote systems (iCloud Photo Sharing, also known as Shared Photo Streams).</t>
        </r>
      </text>
    </comment>
    <comment ref="M266" authorId="0" shapeId="0" xr:uid="{00000000-0006-0000-0B00-000022000000}">
      <text>
        <r>
          <rPr>
            <sz val="11"/>
            <rFont val="Calibri"/>
          </rPr>
          <t>Apple iOS/iPadOS 16 must not allow backup to remote systems (managed applications data stored in iCloud).</t>
        </r>
      </text>
    </comment>
    <comment ref="N266" authorId="0" shapeId="0" xr:uid="{00000000-0006-0000-0B00-000023000000}">
      <text>
        <r>
          <rPr>
            <sz val="11"/>
            <rFont val="Calibri"/>
          </rPr>
          <t>Apple iOS/iPadOS 16 must not allow backup to remote systems (enterprise books).</t>
        </r>
      </text>
    </comment>
    <comment ref="O266" authorId="0" shapeId="0" xr:uid="{00000000-0006-0000-0B00-000024000000}">
      <text>
        <r>
          <rPr>
            <sz val="11"/>
            <rFont val="Calibri"/>
          </rPr>
          <t>Apple iOS/iPadOS 16 must be configured to not allow backup of [all applications, configuration data] to locally connected systems.</t>
        </r>
      </text>
    </comment>
    <comment ref="P266" authorId="0" shapeId="0" xr:uid="{00000000-0006-0000-0B00-000025000000}">
      <text>
        <r>
          <rPr>
            <sz val="11"/>
            <rFont val="Calibri"/>
          </rPr>
          <t>Apple iOS/iPadOS 16 must not allow non-DoD applications to access DoD data.</t>
        </r>
      </text>
    </comment>
    <comment ref="Q266" authorId="0" shapeId="0" xr:uid="{00000000-0006-0000-0B00-000026000000}">
      <text>
        <r>
          <rPr>
            <sz val="11"/>
            <rFont val="Calibri"/>
          </rPr>
          <t>Apple iOS/iPadOS 16 must implement the management setting: not allow use of Handoff.</t>
        </r>
      </text>
    </comment>
    <comment ref="R266" authorId="0" shapeId="0" xr:uid="{00000000-0006-0000-0B00-000027000000}">
      <text>
        <r>
          <rPr>
            <sz val="11"/>
            <rFont val="Calibri"/>
          </rPr>
          <t>Apple iOS/iPadOS 16 must implement the management setting: Disable Allow MailDrop.</t>
        </r>
      </text>
    </comment>
    <comment ref="S266" authorId="0" shapeId="0" xr:uid="{00000000-0006-0000-0B00-000028000000}">
      <text>
        <r>
          <rPr>
            <sz val="11"/>
            <rFont val="Calibri"/>
          </rPr>
          <t>Apple iOS/iPadOS 16 must implement the management setting: Disable Allow Shared Albums.</t>
        </r>
      </text>
    </comment>
    <comment ref="T266" authorId="0" shapeId="0" xr:uid="{00000000-0006-0000-0B00-000029000000}">
      <text>
        <r>
          <rPr>
            <sz val="11"/>
            <rFont val="Calibri"/>
          </rPr>
          <t>Apple iOS/iPadOS 16 must implement the management setting: not allow messages in an ActiveSync Exchange account to be forwarded or moved to other accounts in the Apple iOS/iPadOS 16 Mail app.</t>
        </r>
      </text>
    </comment>
    <comment ref="U266" authorId="0" shapeId="0" xr:uid="{00000000-0006-0000-0B00-000017000000}">
      <text>
        <r>
          <rPr>
            <sz val="11"/>
            <rFont val="Calibri"/>
          </rPr>
          <t>Apple iOS/iPadOS 16 must implement the management setting: Treat AirDrop as an unmanaged destination.</t>
        </r>
      </text>
    </comment>
    <comment ref="V266" authorId="0" shapeId="0" xr:uid="{00000000-0006-0000-0B00-000018000000}">
      <text>
        <r>
          <rPr>
            <sz val="11"/>
            <rFont val="Calibri"/>
          </rPr>
          <t>Apple iOS/iPadOS 16 must implement the management setting: Not have any Family Members in Family Sharing.</t>
        </r>
      </text>
    </comment>
    <comment ref="W266" authorId="0" shapeId="0" xr:uid="{00000000-0006-0000-0B00-000019000000}">
      <text>
        <r>
          <rPr>
            <sz val="11"/>
            <rFont val="Calibri"/>
          </rPr>
          <t>Apple iOS/iPadOS 16 must implement the management setting: Not share location data through iCloud.</t>
        </r>
      </text>
    </comment>
    <comment ref="X266" authorId="0" shapeId="0" xr:uid="{00000000-0006-0000-0B00-00001A000000}">
      <text>
        <r>
          <rPr>
            <sz val="11"/>
            <rFont val="Calibri"/>
          </rPr>
          <t>A managed photo app must be used to take and store work-related photos.</t>
        </r>
      </text>
    </comment>
    <comment ref="Y266" authorId="0" shapeId="0" xr:uid="{00000000-0006-0000-0B00-00001B000000}">
      <text>
        <r>
          <rPr>
            <sz val="11"/>
            <rFont val="Calibri"/>
          </rPr>
          <t>Apple iOS/iPadOS 16 must not allow managed apps to write contacts to unmanaged contacts accounts.</t>
        </r>
      </text>
    </comment>
    <comment ref="Z266" authorId="0" shapeId="0" xr:uid="{00000000-0006-0000-0B00-00001C000000}">
      <text>
        <r>
          <rPr>
            <sz val="11"/>
            <rFont val="Calibri"/>
          </rPr>
          <t>Apple iOS/iPadOS 16 must not allow unmanaged apps to read contacts from managed contacts accounts.</t>
        </r>
      </text>
    </comment>
    <comment ref="AA266" authorId="0" shapeId="0" xr:uid="{00000000-0006-0000-0B00-00001D000000}">
      <text>
        <r>
          <rPr>
            <sz val="11"/>
            <rFont val="Calibri"/>
          </rPr>
          <t>Apple iOS/iPadOS 16 must disable copy/paste of data from managed to unmanaged applications.</t>
        </r>
      </text>
    </comment>
    <comment ref="H267" authorId="0" shapeId="0" xr:uid="{00000000-0006-0000-0B00-00002A000000}">
      <text>
        <r>
          <rPr>
            <sz val="11"/>
            <rFont val="Calibri"/>
          </rPr>
          <t>Apple iOS/iPadOS 16 must allow the Administrator (MDM) to perform the following management function: enable/disable VPN protection across the device and [selection: other methods].</t>
        </r>
      </text>
    </comment>
    <comment ref="I267" authorId="0" shapeId="0" xr:uid="{00000000-0006-0000-0B00-00002B000000}">
      <text>
        <r>
          <rPr>
            <sz val="11"/>
            <rFont val="Calibri"/>
          </rPr>
          <t>Apple iOS/iPadOS 16 must not allow non-DoD applications to access DoD data.</t>
        </r>
      </text>
    </comment>
    <comment ref="J267" authorId="0" shapeId="0" xr:uid="{00000000-0006-0000-0B00-00002C000000}">
      <text>
        <r>
          <rPr>
            <sz val="11"/>
            <rFont val="Calibri"/>
          </rPr>
          <t>Apple iOS/iPadOS 16 must be configured to disable multiuser modes.</t>
        </r>
      </text>
    </comment>
    <comment ref="K267" authorId="0" shapeId="0" xr:uid="{00000000-0006-0000-0B00-00002D000000}">
      <text>
        <r>
          <rPr>
            <sz val="11"/>
            <rFont val="Calibri"/>
          </rPr>
          <t>Apple iOS/iPadOS 16 must be configured to disable ad hoc wireless client-to-client connection capability.</t>
        </r>
      </text>
    </comment>
    <comment ref="L267" authorId="0" shapeId="0" xr:uid="{00000000-0006-0000-0B00-00002E000000}">
      <text>
        <r>
          <rPr>
            <sz val="11"/>
            <rFont val="Calibri"/>
          </rPr>
          <t>Apple iOS/iPadOS 16 must implement the management setting: limit Ad Tracking.</t>
        </r>
      </text>
    </comment>
    <comment ref="M267" authorId="0" shapeId="0" xr:uid="{00000000-0006-0000-0B00-00002F000000}">
      <text>
        <r>
          <rPr>
            <sz val="11"/>
            <rFont val="Calibri"/>
          </rPr>
          <t>Apple iOS/iPadOS 16 must implement the management setting: require the user to enter a password when connecting to an AirPlay-enabled device for the first time.</t>
        </r>
      </text>
    </comment>
    <comment ref="N267" authorId="0" shapeId="0" xr:uid="{00000000-0006-0000-0B00-000030000000}">
      <text>
        <r>
          <rPr>
            <sz val="11"/>
            <rFont val="Calibri"/>
          </rPr>
          <t>Apple iOS/iPadOS 16 must implement the management setting: Force Apple Watch wrist detection.</t>
        </r>
      </text>
    </comment>
    <comment ref="O267" authorId="0" shapeId="0" xr:uid="{00000000-0006-0000-0B00-000031000000}">
      <text>
        <r>
          <rPr>
            <sz val="11"/>
            <rFont val="Calibri"/>
          </rPr>
          <t>Apple iOS/iPadOS 16 must implement the management setting: Enable USB Restricted Mode.</t>
        </r>
      </text>
    </comment>
    <comment ref="P267" authorId="0" shapeId="0" xr:uid="{00000000-0006-0000-0B00-000032000000}">
      <text>
        <r>
          <rPr>
            <sz val="11"/>
            <rFont val="Calibri"/>
          </rPr>
          <t>Apple iOS/iPadOS 16 must implement the management setting: Disable paired Apple Watch.</t>
        </r>
      </text>
    </comment>
    <comment ref="Q267" authorId="0" shapeId="0" xr:uid="{00000000-0006-0000-0B00-000033000000}">
      <text>
        <r>
          <rPr>
            <sz val="11"/>
            <rFont val="Calibri"/>
          </rPr>
          <t>Apple iOS/iPadOS 16 must disable Find My Friends in the Find My app.</t>
        </r>
      </text>
    </comment>
    <comment ref="R267" authorId="0" shapeId="0" xr:uid="{00000000-0006-0000-0B00-000034000000}">
      <text>
        <r>
          <rPr>
            <sz val="11"/>
            <rFont val="Calibri"/>
          </rPr>
          <t xml:space="preserve">Apple iOS/iPadOS 16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S267" authorId="0" shapeId="0" xr:uid="{00000000-0006-0000-0B00-000035000000}">
      <text>
        <r>
          <rPr>
            <sz val="11"/>
            <rFont val="Calibri"/>
          </rPr>
          <t xml:space="preserve">Apple iOS/iPadOS 16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T267" authorId="0" shapeId="0" xr:uid="{00000000-0006-0000-0B00-000036000000}">
      <text>
        <r>
          <rPr>
            <sz val="11"/>
            <rFont val="Calibri"/>
          </rPr>
          <t>Apple iOS/iPadOS 16 must be configured to disable Auto Unlock of the iPhone by an Apple Watch.</t>
        </r>
      </text>
    </comment>
    <comment ref="H268" authorId="0" shapeId="0" xr:uid="{00000000-0006-0000-0B00-000037000000}">
      <text>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text>
    </comment>
    <comment ref="I268" authorId="0" shapeId="0" xr:uid="{00000000-0006-0000-0B00-000038000000}">
      <text>
        <r>
          <rPr>
            <sz val="11"/>
            <rFont val="Calibri"/>
          </rPr>
          <t>Apple iOS/iPadOS 16 allowlist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text>
    </comment>
    <comment ref="H269" authorId="0" shapeId="0" xr:uid="{00000000-0006-0000-0B00-000039000000}">
      <text>
        <r>
          <rPr>
            <sz val="11"/>
            <rFont val="Calibri"/>
          </rPr>
          <t>Apple iOS/iPadOS 16 must be configured to enforce a minimum password length of six characters.</t>
        </r>
      </text>
    </comment>
    <comment ref="I269" authorId="0" shapeId="0" xr:uid="{00000000-0006-0000-0B00-00003A000000}">
      <text>
        <r>
          <rPr>
            <sz val="11"/>
            <rFont val="Calibri"/>
          </rPr>
          <t>Apple iOS/iPadOS 16 must require a valid password be successfully entered before the mobile device data is unencrypted.</t>
        </r>
      </text>
    </comment>
    <comment ref="H270" authorId="0" shapeId="0" xr:uid="{00000000-0006-0000-0B00-00003B000000}">
      <text>
        <r>
          <rPr>
            <sz val="11"/>
            <rFont val="Calibri"/>
          </rPr>
          <t>iPhone and iPad must have the latest available iOS/iPadOS operating system installed.</t>
        </r>
      </text>
    </comment>
    <comment ref="H273" authorId="0" shapeId="0" xr:uid="{00000000-0006-0000-0B00-00003C000000}">
      <text>
        <r>
          <rPr>
            <sz val="11"/>
            <rFont val="Calibri"/>
          </rPr>
          <t>Apple iOS/iPadOS 16 must [selection: wipe protected data, wipe sensitive data] upon unenrollment from MDM.</t>
        </r>
      </text>
    </comment>
    <comment ref="I273" authorId="0" shapeId="0" xr:uid="{00000000-0006-0000-0B00-00003D000000}">
      <text>
        <r>
          <rPr>
            <sz val="11"/>
            <rFont val="Calibri"/>
          </rPr>
          <t>Apple iOS/iPadOS 16 must [selection: remove Enterprise application, remove all noncore applications (any nonfactory-installed application)] upon unenrollment from MDM.</t>
        </r>
      </text>
    </comment>
    <comment ref="J273" authorId="0" shapeId="0" xr:uid="{00000000-0006-0000-0B00-00003E000000}">
      <text>
        <r>
          <rPr>
            <sz val="11"/>
            <rFont val="Calibri"/>
          </rPr>
          <t>Apple iOS/iPadOS 16 must be configured to [selection: wipe protected data, wipe sensitive data] upon unenrollment from MDM.</t>
        </r>
      </text>
    </comment>
    <comment ref="K273" authorId="0" shapeId="0" xr:uid="{00000000-0006-0000-0B00-00003F000000}">
      <text>
        <r>
          <rPr>
            <sz val="11"/>
            <rFont val="Calibri"/>
          </rPr>
          <t>Apple iOS/iPadOS 16 must be configured to [selection: remove Enterprise applications, remove all noncore applications (any nonfactory installed application)] upon unenrollment from MDM.</t>
        </r>
      </text>
    </comment>
    <comment ref="H348" authorId="0" shapeId="0" xr:uid="{00000000-0006-0000-0B00-000040000000}">
      <text>
        <r>
          <rPr>
            <sz val="11"/>
            <rFont val="Calibri"/>
          </rPr>
          <t>Apple iOS/iPadOS 16 must require a valid password be successfully entered before the mobile device data is unencrypted.</t>
        </r>
      </text>
    </comment>
    <comment ref="I348" authorId="0" shapeId="0" xr:uid="{00000000-0006-0000-0B00-000041000000}">
      <text>
        <r>
          <rPr>
            <sz val="11"/>
            <rFont val="Calibri"/>
          </rPr>
          <t>Apple iOS/iPadOS 16 must implement the management setting: Encrypt iTunes backups/Encrypt local backup.</t>
        </r>
      </text>
    </comment>
    <comment ref="H349" authorId="0" shapeId="0" xr:uid="{00000000-0006-0000-0B00-000042000000}">
      <text>
        <r>
          <rPr>
            <sz val="11"/>
            <rFont val="Calibri"/>
          </rPr>
          <t>Apple iOS/iPadOS 16 must implement the management setting: use SSL for Exchange ActiveSync.</t>
        </r>
      </text>
    </comment>
  </commentList>
</comments>
</file>

<file path=xl/sharedStrings.xml><?xml version="1.0" encoding="utf-8"?>
<sst xmlns="http://schemas.openxmlformats.org/spreadsheetml/2006/main" count="11658" uniqueCount="6018">
  <si>
    <t>Id</t>
  </si>
  <si>
    <t>Title</t>
  </si>
  <si>
    <t>Severity</t>
  </si>
  <si>
    <t>MoSCoW</t>
  </si>
  <si>
    <t>OpsImpact</t>
  </si>
  <si>
    <t>Phase</t>
  </si>
  <si>
    <t>ImplStatus</t>
  </si>
  <si>
    <t>Notes</t>
  </si>
  <si>
    <t>Remediation</t>
  </si>
  <si>
    <t>Description</t>
  </si>
  <si>
    <t>Audit</t>
  </si>
  <si>
    <t>Status</t>
  </si>
  <si>
    <t>LogID</t>
  </si>
  <si>
    <t>V-254578</t>
  </si>
  <si>
    <r>
      <rPr>
        <sz val="11"/>
        <rFont val="Calibri"/>
      </rPr>
      <t>Apple iOS/iPadOS 16 must allow the Administrator (MDM) to perform the following management function: enable/disable VPN protection across the device and [selection: other methods].</t>
    </r>
  </si>
  <si>
    <t>CAT III (Low)</t>
  </si>
  <si>
    <t>Unassigned</t>
  </si>
  <si>
    <t>Unassessed</t>
  </si>
  <si>
    <t>Pending</t>
  </si>
  <si>
    <t/>
  </si>
  <si>
    <r>
      <rPr>
        <sz val="11"/>
        <color rgb="FF000000"/>
        <rFont val="Calibri"/>
      </rPr>
      <t>If a third-party unmanaged VPN app is installed on the iOS 16 device, do not configure the VPN app with a DoD network VPN profile.</t>
    </r>
  </si>
  <si>
    <r>
      <rPr>
        <sz val="11"/>
        <color rgb="FF000000"/>
        <rFont val="Calibri"/>
      </rPr>
      <t>The system administrator must have the capability to configure VPN access to meet organization-specific policies based on mission needs. Otherwise, a user could inadvertently or maliciously set up a VPN and connect to a network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FMT_SMF_EXT.1.1 #3</t>
    </r>
  </si>
  <si>
    <r>
      <rPr>
        <sz val="11"/>
        <color rgb="FF000000"/>
        <rFont val="Calibri"/>
      </rPr>
      <t xml:space="preserve">Review the list of unmanaged apps installed on the iPhone and iPad and determine if any third-party VPN clients are installed. If so, verify the VPN app is not configured with a DoD network (work) VPN profile. </t>
    </r>
    <r>
      <rPr>
        <sz val="11"/>
        <color rgb="FF000000"/>
        <rFont val="Calibri"/>
      </rPr>
      <t xml:space="preserve">
</t>
    </r>
    <r>
      <rPr>
        <sz val="11"/>
        <color rgb="FF000000"/>
        <rFont val="Calibri"/>
      </rPr>
      <t>This validation procedure is performed on the iOS device only.</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the "VPN and Device Management" line and determine if any "Personal VPN" exists.</t>
    </r>
    <r>
      <rPr>
        <sz val="11"/>
        <color rgb="FF000000"/>
        <rFont val="Calibri"/>
      </rPr>
      <t xml:space="preserve">
</t>
    </r>
    <r>
      <rPr>
        <sz val="11"/>
        <color rgb="FF000000"/>
        <rFont val="Calibri"/>
      </rPr>
      <t>4. If not, the requirement has been met.</t>
    </r>
    <r>
      <rPr>
        <sz val="11"/>
        <color rgb="FF000000"/>
        <rFont val="Calibri"/>
      </rPr>
      <t xml:space="preserve">
</t>
    </r>
    <r>
      <rPr>
        <sz val="11"/>
        <color rgb="FF000000"/>
        <rFont val="Calibri"/>
      </rPr>
      <t>5. If there are personal VPNs, open each VPN app. Review the list of VPN profiles configured on the VPN client.</t>
    </r>
    <r>
      <rPr>
        <sz val="11"/>
        <color rgb="FF000000"/>
        <rFont val="Calibri"/>
      </rPr>
      <t xml:space="preserve">
</t>
    </r>
    <r>
      <rPr>
        <sz val="11"/>
        <color rgb="FF000000"/>
        <rFont val="Calibri"/>
      </rPr>
      <t>6. Verify no DoD network VPN profiles are configured on the VPN client.</t>
    </r>
    <r>
      <rPr>
        <sz val="11"/>
        <color rgb="FF000000"/>
        <rFont val="Calibri"/>
      </rPr>
      <t xml:space="preserve">
</t>
    </r>
    <r>
      <rPr>
        <sz val="11"/>
        <color rgb="FF000000"/>
        <rFont val="Calibri"/>
      </rPr>
      <t>If any third-party unmanaged VPN apps are installed (personal VPN) and they have a DoD network VPN profile configured on the client, this is a finding.</t>
    </r>
    <r>
      <rPr>
        <sz val="11"/>
        <color rgb="FF000000"/>
        <rFont val="Calibri"/>
      </rPr>
      <t xml:space="preserve">
</t>
    </r>
    <r>
      <rPr>
        <sz val="11"/>
        <color rgb="FF000000"/>
        <rFont val="Calibri"/>
      </rPr>
      <t>Note: This setting cannot be managed by the MDM administrator and is a User-Based Enforcement (UBE) requirement.</t>
    </r>
  </si>
  <si>
    <t>V-254579</t>
  </si>
  <si>
    <r>
      <rPr>
        <sz val="11"/>
        <rFont val="Calibri"/>
      </rPr>
      <t>Apple iOS/iPadOS 16 must not allow backup to remote systems (iCloud).</t>
    </r>
  </si>
  <si>
    <t>CAT II (Medium)</t>
  </si>
  <si>
    <r>
      <rPr>
        <sz val="11"/>
        <color rgb="FF000000"/>
        <rFont val="Calibri"/>
      </rPr>
      <t>Install a configuration profile to disable iCloud backup.</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</si>
  <si>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#40</t>
    </r>
  </si>
  <si>
    <r>
      <rPr>
        <sz val="11"/>
        <color rgb="FF000000"/>
        <rFont val="Calibri"/>
      </rPr>
      <t>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t>
    </r>
    <r>
      <rPr>
        <sz val="11"/>
        <color rgb="FF000000"/>
        <rFont val="Calibri"/>
      </rPr>
      <t xml:space="preserve">
</t>
    </r>
    <r>
      <rPr>
        <sz val="11"/>
        <color rgb="FF000000"/>
        <rFont val="Calibri"/>
      </rPr>
      <t>Review configuration settings to confirm iCloud Backup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iCloud backup" is unchecked.</t>
    </r>
    <r>
      <rPr>
        <sz val="11"/>
        <color rgb="FF000000"/>
        <rFont val="Calibri"/>
      </rPr>
      <t xml:space="preserve">
</t>
    </r>
    <r>
      <rPr>
        <sz val="11"/>
        <color rgb="FF000000"/>
        <rFont val="Calibri"/>
      </rPr>
      <t>Alternatively, verify the text "&lt;key&gt;allowCloudBackup&lt;/key&gt;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"iCloud backup not allowed".</t>
    </r>
    <r>
      <rPr>
        <sz val="11"/>
        <color rgb="FF000000"/>
        <rFont val="Calibri"/>
      </rPr>
      <t xml:space="preserve">
</t>
    </r>
    <r>
      <rPr>
        <sz val="11"/>
        <color rgb="FF000000"/>
        <rFont val="Calibri"/>
      </rPr>
      <t>If "Allow iCloud backup" is checked in the Apple iOS/iPadOS management tool, "&lt;key&gt;allowCloudBackup&lt;/key&gt;&lt;true/&gt;" appears in the configuration profile, or the restrictions policy on the iPhone and iPad does not list "iCloud backup not allowed", this is a finding.</t>
    </r>
  </si>
  <si>
    <t>V-254580</t>
  </si>
  <si>
    <r>
      <rPr>
        <sz val="11"/>
        <rFont val="Calibri"/>
      </rPr>
      <t>Apple iOS/iPadOS 16 must not allow backup to remote systems (iCloud document and data synchronization).</t>
    </r>
  </si>
  <si>
    <r>
      <rPr>
        <sz val="11"/>
        <color rgb="FF000000"/>
        <rFont val="Calibri"/>
      </rPr>
      <t>Install a configuration profile to disable iCloud documents and data.</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</si>
  <si>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"Allow iCloud documents &amp; data"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iCloud documents &amp; data" is unchecked.</t>
    </r>
    <r>
      <rPr>
        <sz val="11"/>
        <color rgb="FF000000"/>
        <rFont val="Calibri"/>
      </rPr>
      <t xml:space="preserve">
</t>
    </r>
    <r>
      <rPr>
        <sz val="11"/>
        <color rgb="FF000000"/>
        <rFont val="Calibri"/>
      </rPr>
      <t>Alternatively, verify the text "&lt;key&gt;allowCloudDocumentSync&lt;/key&gt;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"Documents in the Cloud not allowed".</t>
    </r>
    <r>
      <rPr>
        <sz val="11"/>
        <color rgb="FF000000"/>
        <rFont val="Calibri"/>
      </rPr>
      <t xml:space="preserve">
</t>
    </r>
    <r>
      <rPr>
        <sz val="11"/>
        <color rgb="FF000000"/>
        <rFont val="Calibri"/>
      </rPr>
      <t>Note: This also verifies that iCloud Drive and iCloud Photo Library is disabled.</t>
    </r>
    <r>
      <rPr>
        <sz val="11"/>
        <color rgb="FF000000"/>
        <rFont val="Calibri"/>
      </rPr>
      <t xml:space="preserve">
</t>
    </r>
    <r>
      <rPr>
        <sz val="11"/>
        <color rgb="FF000000"/>
        <rFont val="Calibri"/>
      </rPr>
      <t>If "Allow iCloud documents &amp; data" is checked in the Apple iOS/iPadOS management tool, "&lt;key&gt;allowCloudDocumentSync&lt;/key&gt; &lt;true/&gt;" appears in the configuration profile, or the restrictions policy on the iPhone and iPad does not list "Documents in the Cloud not allowed", this is a finding.</t>
    </r>
  </si>
  <si>
    <t>V-254581</t>
  </si>
  <si>
    <r>
      <rPr>
        <sz val="11"/>
        <rFont val="Calibri"/>
      </rPr>
      <t>Apple iOS/iPadOS 16 must not allow backup to remote systems (iCloud Keychain).</t>
    </r>
  </si>
  <si>
    <r>
      <rPr>
        <sz val="11"/>
        <color rgb="FF000000"/>
        <rFont val="Calibri"/>
      </rPr>
      <t>Install a configuration profile to disable iCloud keychain.</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</si>
  <si>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iCloud keychain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iCloud keychain" is unchecked.</t>
    </r>
    <r>
      <rPr>
        <sz val="11"/>
        <color rgb="FF000000"/>
        <rFont val="Calibri"/>
      </rPr>
      <t xml:space="preserve">
</t>
    </r>
    <r>
      <rPr>
        <sz val="11"/>
        <color rgb="FF000000"/>
        <rFont val="Calibri"/>
      </rPr>
      <t>Alternatively, verify the text "&lt;key&gt;allowCloudKeychainSync&lt;/key&gt;&lt;false/&gt;"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Verify "iCloud Keychain not allowed" is listed.</t>
    </r>
    <r>
      <rPr>
        <sz val="11"/>
        <color rgb="FF000000"/>
        <rFont val="Calibri"/>
      </rPr>
      <t xml:space="preserve">
</t>
    </r>
    <r>
      <rPr>
        <sz val="11"/>
        <color rgb="FF000000"/>
        <rFont val="Calibri"/>
      </rPr>
      <t>If "Allow iCloud keychain" is checked in the Apple iOS/iPadOS management tool, "&lt;key&gt;allowCloudKeychainSync&lt;/key&gt;&lt;true/&gt;" appears in the configuration profile, or "iCloud Keychain not allowed" is not listed on the iPhone and iPad, this is a finding.</t>
    </r>
  </si>
  <si>
    <t>V-254582</t>
  </si>
  <si>
    <r>
      <rPr>
        <sz val="11"/>
        <rFont val="Calibri"/>
      </rPr>
      <t>Apple iOS/iPadOS 16 must not allow backup to remote systems (My Photo Stream).</t>
    </r>
  </si>
  <si>
    <r>
      <rPr>
        <sz val="11"/>
        <color rgb="FF000000"/>
        <rFont val="Calibri"/>
      </rPr>
      <t>Install a configuration profile to disable My Photo Stream.</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</si>
  <si>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"Allow My Photo Stream"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My Photo Stream" is unchecked.</t>
    </r>
    <r>
      <rPr>
        <sz val="11"/>
        <color rgb="FF000000"/>
        <rFont val="Calibri"/>
      </rPr>
      <t xml:space="preserve">
</t>
    </r>
    <r>
      <rPr>
        <sz val="11"/>
        <color rgb="FF000000"/>
        <rFont val="Calibri"/>
      </rPr>
      <t>Alternatively, verify the text "&lt;key&gt;allowPhotoStream&lt;/key&gt;&lt;false/&gt;"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"Photo Stream not allowed" is listed.</t>
    </r>
    <r>
      <rPr>
        <sz val="11"/>
        <color rgb="FF000000"/>
        <rFont val="Calibri"/>
      </rPr>
      <t xml:space="preserve">
</t>
    </r>
    <r>
      <rPr>
        <sz val="11"/>
        <color rgb="FF000000"/>
        <rFont val="Calibri"/>
      </rPr>
      <t>If "Allow Photo Stream" is checked in the Apple iOS/iPadOS management tool, "&lt;key&gt;allowPhotoStream&lt;/key&gt; &lt;true/&gt;" appears in the configuration profile, or the restrictions policy on the iPhone and iPad does not list "Photo Stream not allowed", this is a finding.</t>
    </r>
  </si>
  <si>
    <t>V-254583</t>
  </si>
  <si>
    <r>
      <rPr>
        <sz val="11"/>
        <rFont val="Calibri"/>
      </rPr>
      <t>Apple iOS/iPadOS 16 must not allow backup to remote systems (iCloud Photo Sharing, also known as Shared Photo Streams).</t>
    </r>
  </si>
  <si>
    <r>
      <rPr>
        <sz val="11"/>
        <color rgb="FF000000"/>
        <rFont val="Calibri"/>
      </rPr>
      <t>Install a configuration profile to disable "Allow iCloud Photos".</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</si>
  <si>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"Allow iCloud Photos"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iCloud Photos" is unchecked.</t>
    </r>
    <r>
      <rPr>
        <sz val="11"/>
        <color rgb="FF000000"/>
        <rFont val="Calibri"/>
      </rPr>
      <t xml:space="preserve">
</t>
    </r>
    <r>
      <rPr>
        <sz val="11"/>
        <color rgb="FF000000"/>
        <rFont val="Calibri"/>
      </rPr>
      <t>Alternatively, verify the text "&lt;key&gt;allowSharedStream&lt;/key&gt;&lt;false/&gt;"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"Shared streams not allowed" is listed.</t>
    </r>
    <r>
      <rPr>
        <sz val="11"/>
        <color rgb="FF000000"/>
        <rFont val="Calibri"/>
      </rPr>
      <t xml:space="preserve">
</t>
    </r>
    <r>
      <rPr>
        <sz val="11"/>
        <color rgb="FF000000"/>
        <rFont val="Calibri"/>
      </rPr>
      <t>If "Allow iCloud Photos" is checked in the Apple iOS/iPadOS management tool, "&lt;key&gt;allowSharedStream&lt;/key&gt;&lt;true/&gt;" appears in the configuration profile, or the restrictions policy on the iPhone and iPad does not list "Shared streams not allowed", this is a finding.</t>
    </r>
  </si>
  <si>
    <t>V-254584</t>
  </si>
  <si>
    <r>
      <rPr>
        <sz val="11"/>
        <rFont val="Calibri"/>
      </rPr>
      <t>Apple iOS/iPadOS 16 must not allow backup to remote systems (managed applications data stored in iCloud).</t>
    </r>
  </si>
  <si>
    <r>
      <rPr>
        <sz val="11"/>
        <color rgb="FF000000"/>
        <rFont val="Calibri"/>
      </rPr>
      <t>Install a configuration profile to prevent DoD applications from storing data in iCloud.</t>
    </r>
  </si>
  <si>
    <r>
      <rPr>
        <sz val="11"/>
        <color rgb="FF000000"/>
        <rFont val="Calibri"/>
      </rPr>
      <t>Review configuration settings to confirm "Allow managed apps to store data in iCloud"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managed apps to store data in iCloud" is unchecked.</t>
    </r>
    <r>
      <rPr>
        <sz val="11"/>
        <color rgb="FF000000"/>
        <rFont val="Calibri"/>
      </rPr>
      <t xml:space="preserve">
</t>
    </r>
    <r>
      <rPr>
        <sz val="11"/>
        <color rgb="FF000000"/>
        <rFont val="Calibri"/>
      </rPr>
      <t>Alternatively, verify the text "&lt;key&gt;allowManagedAppsCloudSync&lt;/key&gt;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"Managed apps cloud sync not allowed" is listed.</t>
    </r>
    <r>
      <rPr>
        <sz val="11"/>
        <color rgb="FF000000"/>
        <rFont val="Calibri"/>
      </rPr>
      <t xml:space="preserve">
</t>
    </r>
    <r>
      <rPr>
        <sz val="11"/>
        <color rgb="FF000000"/>
        <rFont val="Calibri"/>
      </rPr>
      <t>If "Allow managed apps to store data in iCloud" is checked in the Apple iOS/iPadOS management tool, "&lt;key&gt;allowManagedAppsCloudSync&lt;/key&gt; &lt;true/&gt;" appears in the configuration profile, or the restrictions policy on the iPhone and iPad does not list "Managed apps cloud sync not allowed", this is a finding.</t>
    </r>
  </si>
  <si>
    <t>V-254585</t>
  </si>
  <si>
    <r>
      <rPr>
        <sz val="11"/>
        <rFont val="Calibri"/>
      </rPr>
      <t>Apple iOS/iPadOS 16 must not allow backup to remote systems (enterprise books).</t>
    </r>
  </si>
  <si>
    <r>
      <rPr>
        <sz val="11"/>
        <color rgb="FF000000"/>
        <rFont val="Calibri"/>
      </rPr>
      <t>Install a configuration profile to prevent backup of enterprise books that could contain DoD sensitive information.</t>
    </r>
  </si>
  <si>
    <r>
      <rPr>
        <sz val="11"/>
        <color rgb="FF000000"/>
        <rFont val="Calibri"/>
      </rPr>
      <t>Review configuration settings to confirm "Allow backup of enterprise books"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backup of enterprise books" is unchecked.</t>
    </r>
    <r>
      <rPr>
        <sz val="11"/>
        <color rgb="FF000000"/>
        <rFont val="Calibri"/>
      </rPr>
      <t xml:space="preserve">
</t>
    </r>
    <r>
      <rPr>
        <sz val="11"/>
        <color rgb="FF000000"/>
        <rFont val="Calibri"/>
      </rPr>
      <t>Alternatively, verify the text "&lt;key&gt;allowEnterpriseBookBackup&lt;/key&gt;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"Backing up enterprise books not allowed" is listed.</t>
    </r>
    <r>
      <rPr>
        <sz val="11"/>
        <color rgb="FF000000"/>
        <rFont val="Calibri"/>
      </rPr>
      <t xml:space="preserve">
</t>
    </r>
    <r>
      <rPr>
        <sz val="11"/>
        <color rgb="FF000000"/>
        <rFont val="Calibri"/>
      </rPr>
      <t>If "Allow backup of enterprise books" is checked in the Apple iOS/iPadOS management tool, "&lt;key&gt;allowEnterpriseBookBackup&lt;/key&gt; &lt;true/&gt;" appears in the configuration profile, or the restrictions policy on the iPhone and iPad does not list "Backing up enterprise books not allowed", this is a finding.</t>
    </r>
  </si>
  <si>
    <t>V-254586</t>
  </si>
  <si>
    <r>
      <rPr>
        <sz val="11"/>
        <rFont val="Calibri"/>
      </rPr>
      <t>Apple iOS/iPadOS 16 must [selection: wipe protected data, wipe sensitive data] upon unenrollment from MDM.</t>
    </r>
  </si>
  <si>
    <r>
      <rPr>
        <sz val="11"/>
        <color rgb="FF000000"/>
        <rFont val="Calibri"/>
      </rPr>
      <t>Install a configuration profile to delete all managed apps upon device unenrollment.</t>
    </r>
  </si>
  <si>
    <r>
      <rPr>
        <sz val="11"/>
        <color rgb="FF000000"/>
        <rFont val="Calibri"/>
      </rPr>
      <t>When a mobile device is no longer going to be managed by MDM technologies, its protected/sensitive data must be sanitized because it will no longer be protected by the MDM software, putting it at much greater risk of unauthorized access and disclosure. At least one of the two options must be selected.</t>
    </r>
    <r>
      <rPr>
        <sz val="11"/>
        <color rgb="FF000000"/>
        <rFont val="Calibri"/>
      </rPr>
      <t xml:space="preserve">
</t>
    </r>
    <r>
      <rPr>
        <sz val="11"/>
        <color rgb="FF000000"/>
        <rFont val="Calibri"/>
      </rPr>
      <t>SFR ID: FMT_SMF_EXT.2.1</t>
    </r>
  </si>
  <si>
    <r>
      <rPr>
        <sz val="11"/>
        <color rgb="FF000000"/>
        <rFont val="Calibri"/>
      </rPr>
      <t>Note: Not all Apple iOS/iPadOS deployments involve MDM. If the site uses an authorized alternative to MDM for distribution of configuration profiles (Apple Configurator), this check procedure is not applicable.</t>
    </r>
    <r>
      <rPr>
        <sz val="11"/>
        <color rgb="FF000000"/>
        <rFont val="Calibri"/>
      </rPr>
      <t xml:space="preserve">
</t>
    </r>
    <r>
      <rPr>
        <sz val="11"/>
        <color rgb="FF000000"/>
        <rFont val="Calibri"/>
      </rPr>
      <t>This check procedure is performed on the Apple iOS/iPadOS management tool or on the iOS device.</t>
    </r>
    <r>
      <rPr>
        <sz val="11"/>
        <color rgb="FF000000"/>
        <rFont val="Calibri"/>
      </rPr>
      <t xml:space="preserve">
</t>
    </r>
    <r>
      <rPr>
        <sz val="11"/>
        <color rgb="FF000000"/>
        <rFont val="Calibri"/>
      </rPr>
      <t>In the Apple iOS/iPadOS management tool, for each managed app, verify the app is configured to be removed when the MDM profile is removed.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an app and verify "App and data will be removed when device is no longer managed" is listed.</t>
    </r>
    <r>
      <rPr>
        <sz val="11"/>
        <color rgb="FF000000"/>
        <rFont val="Calibri"/>
      </rPr>
      <t xml:space="preserve">
</t>
    </r>
    <r>
      <rPr>
        <sz val="11"/>
        <color rgb="FF000000"/>
        <rFont val="Calibri"/>
      </rPr>
      <t>Repeat steps 5 and 6 for each managed app in the list.</t>
    </r>
    <r>
      <rPr>
        <sz val="11"/>
        <color rgb="FF000000"/>
        <rFont val="Calibri"/>
      </rPr>
      <t xml:space="preserve">
</t>
    </r>
    <r>
      <rPr>
        <sz val="11"/>
        <color rgb="FF000000"/>
        <rFont val="Calibri"/>
      </rPr>
      <t>If one or more managed apps are not set to be removed upon device MDM unenrollment, this is a finding.</t>
    </r>
  </si>
  <si>
    <t>V-254587</t>
  </si>
  <si>
    <r>
      <rPr>
        <sz val="11"/>
        <rFont val="Calibri"/>
      </rPr>
      <t>Apple iOS/iPadOS 16 must [selection: remove Enterprise application, remove all noncore applications (any nonfactory-installed application)] upon unenrollment from MDM.</t>
    </r>
  </si>
  <si>
    <t>V-254588</t>
  </si>
  <si>
    <r>
      <rPr>
        <sz val="11"/>
        <rFont val="Calibri"/>
      </rPr>
      <t>Apple iOS/iPadOS 16 must be configured to enforce a minimum password length of six characters.</t>
    </r>
  </si>
  <si>
    <r>
      <rPr>
        <sz val="11"/>
        <color rgb="FF000000"/>
        <rFont val="Calibri"/>
      </rPr>
      <t>Install a configuration profile to enforce a minimum passcode length value of six or greater.</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</si>
  <si>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</si>
  <si>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configuration settings to confirm the minimum passcode length is six or more characters.</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"Minimum passcode length" value is set to six or greater.</t>
    </r>
    <r>
      <rPr>
        <sz val="11"/>
        <color rgb="FF000000"/>
        <rFont val="Calibri"/>
      </rPr>
      <t xml:space="preserve">
</t>
    </r>
    <r>
      <rPr>
        <sz val="11"/>
        <color rgb="FF000000"/>
        <rFont val="Calibri"/>
      </rPr>
      <t>Alternatively, verify the text "&lt;key&gt;minLength&lt;/key&gt; &lt;integer&gt;6&lt;/integer&gt;" appears in the configuration profile (.mobileconfig file). It also is acceptable for the integer value to be greater than six.</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"Minimum length" is listed as "six or greater".</t>
    </r>
    <r>
      <rPr>
        <sz val="11"/>
        <color rgb="FF000000"/>
        <rFont val="Calibri"/>
      </rPr>
      <t xml:space="preserve">
</t>
    </r>
    <r>
      <rPr>
        <sz val="11"/>
        <color rgb="FF000000"/>
        <rFont val="Calibri"/>
      </rPr>
      <t>If the "Minimum passcode length" is less than six characters in the iOS management tool, "&lt;key&gt;minLength&lt;/key&gt; " has an integer value of less than six, or the password policy on the iPhone and iPad from the Apple iOS/iPadOS management tool does not list "Minimum length" of six or fewer, this is a finding.</t>
    </r>
  </si>
  <si>
    <t>V-254589</t>
  </si>
  <si>
    <r>
      <rPr>
        <sz val="11"/>
        <rFont val="Calibri"/>
      </rPr>
      <t>Apple iOS/iPadOS 16 must be configured to not allow passwords that include more than four repeating or sequential characters.</t>
    </r>
  </si>
  <si>
    <r>
      <rPr>
        <sz val="11"/>
        <color rgb="FF000000"/>
        <rFont val="Calibri"/>
      </rPr>
      <t>Install a configuration profile to disallow more than four sequential or repeating numbers or letters in the device unlock password.</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</si>
  <si>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</si>
  <si>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configuration settings to confirm simple passcodes are not allowed.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simple value" is unchecked. Alternatively, verify the text "&lt;key&gt;allowSimple&lt;/key&gt; &lt;false/&gt;" appears in the configuration profile (.mobileconfig file).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&amp; Device Management" or "Profiles". </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"Simple passcodes allowed" is set to "No".</t>
    </r>
    <r>
      <rPr>
        <sz val="11"/>
        <color rgb="FF000000"/>
        <rFont val="Calibri"/>
      </rPr>
      <t xml:space="preserve">
</t>
    </r>
    <r>
      <rPr>
        <sz val="11"/>
        <color rgb="FF000000"/>
        <rFont val="Calibri"/>
      </rPr>
      <t>If "Allow simple value" is checked in the Apple iOS/iPadOS management tool, "&lt;key&gt;allowSimple&lt;/key&gt; &lt;true/&gt;" appears in the Configuration Profile, or the password policy on the iPhone and iPad does not have "Simple passcodes allowed" set to "No", this is a finding.</t>
    </r>
  </si>
  <si>
    <t>V-254590</t>
  </si>
  <si>
    <r>
      <rPr>
        <sz val="11"/>
        <rFont val="Calibri"/>
      </rPr>
      <t>Apple iOS/iPadOS 16 must be configured to enable a screen-lock policy that will lock the display after a period of inactivity.</t>
    </r>
  </si>
  <si>
    <r>
      <rPr>
        <sz val="11"/>
        <color rgb="FF000000"/>
        <rFont val="Calibri"/>
      </rPr>
      <t>Install a configuration profile to lock the device display after 15 minutes (or less) of inactivity. This is done by setting "Maximum Auto-Lock time" and "Grace Period for device lock" so the sum of their values is between 1 and 15 minutes.</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</si>
  <si>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</si>
  <si>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configuration settings to confirm the screen lock timeout is set to 15 minutes or less.</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 xml:space="preserve">In the management tool, verify the sum of the values assigned to "Maximum Auto-Lock time" and "Grace period for device lock" is between 1 and 15 minutes. </t>
    </r>
    <r>
      <rPr>
        <sz val="11"/>
        <color rgb="FF000000"/>
        <rFont val="Calibri"/>
      </rPr>
      <t xml:space="preserve">
</t>
    </r>
    <r>
      <rPr>
        <sz val="11"/>
        <color rgb="FF000000"/>
        <rFont val="Calibri"/>
      </rPr>
      <t>Alternatively, locate the text "&lt;key&gt;maxGracePeriod&lt;/key&gt;" and "&lt;key&gt;maxInactivity&lt;/key&gt;" and ensure the sum of their integer value is between 1 and 15 in the configuration profile (.mobileconfig file). For example:</t>
    </r>
    <r>
      <rPr>
        <sz val="11"/>
        <color rgb="FF000000"/>
        <rFont val="Calibri"/>
      </rPr>
      <t xml:space="preserve">
</t>
    </r>
    <r>
      <rPr>
        <sz val="11"/>
        <color rgb="FF000000"/>
        <rFont val="Calibri"/>
      </rPr>
      <t>"&lt;key&gt;maxGracePeriod&lt;/key&gt;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&lt;key&gt;maxInactivity&lt;/key&gt;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Here, 5 + 5 = 10; this meets the requirement.</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the sum of the "Max grace period" and "Max inactivity" values is less than 15 minutes.</t>
    </r>
    <r>
      <rPr>
        <sz val="11"/>
        <color rgb="FF000000"/>
        <rFont val="Calibri"/>
      </rPr>
      <t xml:space="preserve">
</t>
    </r>
    <r>
      <rPr>
        <sz val="11"/>
        <color rgb="FF000000"/>
        <rFont val="Calibri"/>
      </rPr>
      <t>Note: On some iOS/iPadOS devices, it is not possible to have a sum of exactly 15. In these cases, the sum must be less than 15. A sum of 16 does not meet the requirement.</t>
    </r>
    <r>
      <rPr>
        <sz val="11"/>
        <color rgb="FF000000"/>
        <rFont val="Calibri"/>
      </rPr>
      <t xml:space="preserve">
</t>
    </r>
    <r>
      <rPr>
        <sz val="11"/>
        <color rgb="FF000000"/>
        <rFont val="Calibri"/>
      </rPr>
      <t>On the management server, if the sum of the "Max grace period" and "Max inactivity" values is not between 1 and 15 minutes in the iOS/iPadOS management tool or the sum of the values assigned to "&lt;key&gt;maxGracePeriod&lt;/key&gt;" and "&lt;key&gt;maxInactivity&lt;/key&gt;" is not between 1 and 15 minutes in the configuration profile, or if on the iPhone/iPad, the sum of the values assigned to "Max grace period" and "Max inactivity" is not between 1 and 15 minutes, this is a finding.</t>
    </r>
  </si>
  <si>
    <t>V-254591</t>
  </si>
  <si>
    <r>
      <rPr>
        <sz val="11"/>
        <rFont val="Calibri"/>
      </rPr>
      <t>Apple iOS/iPadOS 16 must be configured to lock the display after 15 minutes (or less) of inactivity.</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</si>
  <si>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</si>
  <si>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t>V-254592</t>
  </si>
  <si>
    <r>
      <rPr>
        <sz val="11"/>
        <rFont val="Calibri"/>
      </rPr>
      <t>Apple iOS/iPadOS 16 must be configured to not allow more than 10 consecutive failed authentication attempts.</t>
    </r>
  </si>
  <si>
    <r>
      <rPr>
        <sz val="11"/>
        <color rgb="FF000000"/>
        <rFont val="Calibri"/>
      </rPr>
      <t>Install a configuration profile to allow only 10 or fewer consecutive failed authentication attempts.</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</si>
  <si>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</si>
  <si>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Review configuration settings to confirm that consecutive failed authentication attempts is set to 10 or fewer.</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"Maximum number of failed attempts" value is set to 10 or fewer.</t>
    </r>
    <r>
      <rPr>
        <sz val="11"/>
        <color rgb="FF000000"/>
        <rFont val="Calibri"/>
      </rPr>
      <t xml:space="preserve">
</t>
    </r>
    <r>
      <rPr>
        <sz val="11"/>
        <color rgb="FF000000"/>
        <rFont val="Calibri"/>
      </rPr>
      <t>Alternatively, verify the text "&lt;key&gt;maxFailedAttempts&lt;/key&gt; &lt;integer&gt;10&lt;/integer&gt;" appears in the configuration profile (.mobileconfig file). It also is acceptable for the integer value to be less than 10.</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"Max failed attempts" is listed as "10" or fewer.</t>
    </r>
    <r>
      <rPr>
        <sz val="11"/>
        <color rgb="FF000000"/>
        <rFont val="Calibri"/>
      </rPr>
      <t xml:space="preserve">
</t>
    </r>
    <r>
      <rPr>
        <sz val="11"/>
        <color rgb="FF000000"/>
        <rFont val="Calibri"/>
      </rPr>
      <t>If the "Maximum number of failed attempts" is more than 10 in the iOS management tool, "&lt;key&gt;maxFailedAttempts&lt;/key&gt; " has an integer value of more than 10, or the password policy on the iPhone and iPad does not list "Max failed attempts" of 10 or fewer, this is a finding.</t>
    </r>
  </si>
  <si>
    <t>V-254593</t>
  </si>
  <si>
    <r>
      <rPr>
        <sz val="11"/>
        <rFont val="Calibri"/>
      </rPr>
      <t>Apple iOS/iPadOS 16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</si>
  <si>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Install a configuration profile to disable "Allow Trusting New Enterprise App Authors".</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</si>
  <si>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</si>
  <si>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configuration settings to confirm "Allow Trusting New Enterprise App Authors" is disabled.</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"Allow Trusting New Enterprise App Authors" is disabled.</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"Trusting enterprise apps not allowed" is listed.</t>
    </r>
    <r>
      <rPr>
        <sz val="11"/>
        <color rgb="FF000000"/>
        <rFont val="Calibri"/>
      </rPr>
      <t xml:space="preserve">
</t>
    </r>
    <r>
      <rPr>
        <sz val="11"/>
        <color rgb="FF000000"/>
        <rFont val="Calibri"/>
      </rPr>
      <t>If "Allow Trusting New Enterprise App Authors" is not disabled in the iOS/iPadOS management tool or on the iPhone and iPad, this is a finding.</t>
    </r>
  </si>
  <si>
    <t>V-254594</t>
  </si>
  <si>
    <r>
      <rPr>
        <sz val="11"/>
        <rFont val="Calibri"/>
      </rPr>
      <t>Apple iOS/iPadOS 16 must not include applications with the following characteristics: access to Siri when the device is locked.</t>
    </r>
  </si>
  <si>
    <r>
      <rPr>
        <sz val="11"/>
        <color rgb="FF000000"/>
        <rFont val="Calibri"/>
      </rPr>
      <t>Install a configuration profile to disable Siri while the device is locked.</t>
    </r>
  </si>
  <si>
    <r>
      <rPr>
        <sz val="11"/>
        <color rgb="FF000000"/>
        <rFont val="Calibri"/>
      </rPr>
      <t>Requiring all authorized applications to be in an application allow list prevents the execution of any applications (e.g., unauthorized, malicious) that are not part of the allow list. Failure to configure an application allow 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 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</si>
  <si>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configuration settings to confirm that Siri is disabled on the Lock screen.</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Siri while device is locked" is unchecked.</t>
    </r>
    <r>
      <rPr>
        <sz val="11"/>
        <color rgb="FF000000"/>
        <rFont val="Calibri"/>
      </rPr>
      <t xml:space="preserve">
</t>
    </r>
    <r>
      <rPr>
        <sz val="11"/>
        <color rgb="FF000000"/>
        <rFont val="Calibri"/>
      </rPr>
      <t>Alternatively, verify the text "&lt;key&gt;allowAssistantWhileLocked&lt;/key&gt;&lt;false/&gt;"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"Siri while locked not allowed" is listed.</t>
    </r>
    <r>
      <rPr>
        <sz val="11"/>
        <color rgb="FF000000"/>
        <rFont val="Calibri"/>
      </rPr>
      <t xml:space="preserve">
</t>
    </r>
    <r>
      <rPr>
        <sz val="11"/>
        <color rgb="FF000000"/>
        <rFont val="Calibri"/>
      </rPr>
      <t>If "Allow Siri while device is locked" is checked in the Apple iOS/iPadOS management tool, or "&lt;key&gt;allowAssistantWhileLocked&lt;/key&gt;&lt;true/&gt;" appears in the configuration profile, or the restrictions policy on the iPhone and iPad from the Apple iOS/iPadOS management tool does not list "Siri while locked not allowed", this is a finding.</t>
    </r>
  </si>
  <si>
    <t>V-254595</t>
  </si>
  <si>
    <r>
      <rPr>
        <sz val="11"/>
        <rFont val="Calibri"/>
      </rPr>
      <t>Apple iOS/iPadOS 16 allow list must be configured to not include applications with the following characteristics: allow voice dialing when MD is locked.</t>
    </r>
  </si>
  <si>
    <r>
      <rPr>
        <sz val="11"/>
        <color rgb="FF000000"/>
        <rFont val="Calibri"/>
      </rPr>
      <t>Install a configuration profile to disable Voice Control while the device is locked.</t>
    </r>
  </si>
  <si>
    <r>
      <rPr>
        <sz val="11"/>
        <color rgb="FF000000"/>
        <rFont val="Calibri"/>
      </rPr>
      <t>Review configuration settings to confirm that "Allow Voice Dialing when locked" is disabled on the lock screen.</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voice dialing while device locked"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"Voice dialing while locked not allowed" is listed.</t>
    </r>
    <r>
      <rPr>
        <sz val="11"/>
        <color rgb="FF000000"/>
        <rFont val="Calibri"/>
      </rPr>
      <t xml:space="preserve">
</t>
    </r>
    <r>
      <rPr>
        <sz val="11"/>
        <color rgb="FF000000"/>
        <rFont val="Calibri"/>
      </rPr>
      <t>If "Allow voice dialing when locked not allowed" is checked in the Apple iOS/iPadOS management tool or the restrictions policy on the iPhone and iPad does not list "Voice dialing while locked not allowed", this is a finding.</t>
    </r>
  </si>
  <si>
    <t>V-254596</t>
  </si>
  <si>
    <r>
      <rPr>
        <sz val="11"/>
        <rFont val="Calibri"/>
      </rPr>
      <t>Apple iOS/iPadOS 16 allowlist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and - Allows unencrypted (or encrypted but not FIPS 140-2/FIPS 140-3 validated) data sharing with other MDs or printers.</t>
    </r>
  </si>
  <si>
    <r>
      <rPr>
        <sz val="11"/>
        <color rgb="FF000000"/>
        <rFont val="Calibri"/>
      </rPr>
      <t>Install a configuration profile with an allow list of approved apps (allowlistedAppBundelIDs). Ensure the allow list does not include apps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Allows unencrypted (or encrypted but not FIPS 140-2/FIPS 140-3 validated) data sharing with other MDs or printers.</t>
    </r>
  </si>
  <si>
    <r>
      <rPr>
        <sz val="11"/>
        <color rgb="FF000000"/>
        <rFont val="Calibri"/>
      </rPr>
      <t>Verify no apps with the following prohibited characteristics are included in the configuration profile:</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allows synchronization of data or applications between devices associated with user; and</t>
    </r>
    <r>
      <rPr>
        <sz val="11"/>
        <color rgb="FF000000"/>
        <rFont val="Calibri"/>
      </rPr>
      <t xml:space="preserve">
</t>
    </r>
    <r>
      <rPr>
        <sz val="11"/>
        <color rgb="FF000000"/>
        <rFont val="Calibri"/>
      </rPr>
      <t>- allows unencrypted (or encrypted but not FIPS 140-2/FIPS 140-3 validated) data sharing with other MDs or printers.</t>
    </r>
    <r>
      <rPr>
        <sz val="11"/>
        <color rgb="FF000000"/>
        <rFont val="Calibri"/>
      </rPr>
      <t xml:space="preserve">
</t>
    </r>
    <r>
      <rPr>
        <sz val="11"/>
        <color rgb="FF000000"/>
        <rFont val="Calibri"/>
      </rPr>
      <t xml:space="preserve">This check procedure is performed on the Apple iOS/iPadOS management tool.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Listed App" (allowlistedAppBundelIDs) is configured and there are no apps with prohibited characteristics.</t>
    </r>
    <r>
      <rPr>
        <sz val="11"/>
        <color rgb="FF000000"/>
        <rFont val="Calibri"/>
      </rPr>
      <t xml:space="preserve">
</t>
    </r>
    <r>
      <rPr>
        <sz val="11"/>
        <color rgb="FF000000"/>
        <rFont val="Calibri"/>
      </rPr>
      <t>If "Allow listed apps" is not configured and contains apps with prohibited characteristics, this is a finding.</t>
    </r>
  </si>
  <si>
    <t>V-254597</t>
  </si>
  <si>
    <r>
      <rPr>
        <sz val="11"/>
        <rFont val="Calibri"/>
      </rPr>
      <t>Apple iOS/iPadOS 16 must be configured to not display notifications when the device is locked.</t>
    </r>
  </si>
  <si>
    <r>
      <rPr>
        <sz val="11"/>
        <color rgb="FF000000"/>
        <rFont val="Calibri"/>
      </rPr>
      <t>Install a configuration profile to disable Notification Center from the device Lock screen.</t>
    </r>
  </si>
  <si>
    <r>
      <rPr>
        <sz val="11"/>
        <color rgb="FF000000"/>
        <rFont val="Calibri"/>
      </rPr>
      <t>Many mobile devices display notifications on the lock screen so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</si>
  <si>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Review configuration settings to confirm "Show Notification Center in Lock screen"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"Show Notification Center in Lock screen" is unchecked.</t>
    </r>
    <r>
      <rPr>
        <sz val="11"/>
        <color rgb="FF000000"/>
        <rFont val="Calibri"/>
      </rPr>
      <t xml:space="preserve">
</t>
    </r>
    <r>
      <rPr>
        <sz val="11"/>
        <color rgb="FF000000"/>
        <rFont val="Calibri"/>
      </rPr>
      <t>Alternatively, verify the text "&lt;key&gt;allowLockScreenNotificationsView&lt;/key&gt;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"Notifications view on lock screen not allowed" is present.</t>
    </r>
    <r>
      <rPr>
        <sz val="11"/>
        <color rgb="FF000000"/>
        <rFont val="Calibri"/>
      </rPr>
      <t xml:space="preserve">
</t>
    </r>
    <r>
      <rPr>
        <sz val="11"/>
        <color rgb="FF000000"/>
        <rFont val="Calibri"/>
      </rPr>
      <t>If "Show Notification Center in Lock screen" is checked in the Apple iOS/iPadOS management tool, "&lt;key&gt;allowLockScreenNotificationsView&lt;/key&gt; &lt;true/&gt;" appears in the configuration profile, or the restrictions policy on the iPhone and iPad does not list "Notifications View on lock screen not allowed", this is a finding.</t>
    </r>
  </si>
  <si>
    <t>V-254598</t>
  </si>
  <si>
    <r>
      <rPr>
        <sz val="11"/>
        <rFont val="Calibri"/>
      </rPr>
      <t>Apple iOS/iPadOS 16 must not display notifications (calendar information) when the device is locked.</t>
    </r>
  </si>
  <si>
    <r>
      <rPr>
        <sz val="11"/>
        <color rgb="FF000000"/>
        <rFont val="Calibri"/>
      </rPr>
      <t>Install a configuration profile to disable "Show Today view in Lock screen" from the device Lock screen.</t>
    </r>
  </si>
  <si>
    <r>
      <rPr>
        <sz val="11"/>
        <color rgb="FF000000"/>
        <rFont val="Calibri"/>
      </rPr>
      <t>Review configuration settings to confirm "Show Today view in Lock screen"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"Show Today view in Lock screen" is unchecked.</t>
    </r>
    <r>
      <rPr>
        <sz val="11"/>
        <color rgb="FF000000"/>
        <rFont val="Calibri"/>
      </rPr>
      <t xml:space="preserve">
</t>
    </r>
    <r>
      <rPr>
        <sz val="11"/>
        <color rgb="FF000000"/>
        <rFont val="Calibri"/>
      </rPr>
      <t>Alternatively, verify the text "&lt;key&gt;allowLockScreenTodayView&lt;/key&gt;&lt;false/&gt;"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"Today view on lock screen not allowed" is present.</t>
    </r>
    <r>
      <rPr>
        <sz val="11"/>
        <color rgb="FF000000"/>
        <rFont val="Calibri"/>
      </rPr>
      <t xml:space="preserve">
</t>
    </r>
    <r>
      <rPr>
        <sz val="11"/>
        <color rgb="FF000000"/>
        <rFont val="Calibri"/>
      </rPr>
      <t>If "Show Today view in Lock screen" is checked in the Apple iOS/iPadOS management tool, "&lt;key&gt;allowLockScreenTodayView&lt;/key&gt;&lt;true/&gt;" appears in the configuration profile, or the restrictions policy on the iPhone and iPad does not list "Today view on lock screen not allowed", this is a finding.</t>
    </r>
  </si>
  <si>
    <t>V-254599</t>
  </si>
  <si>
    <r>
      <rPr>
        <sz val="11"/>
        <rFont val="Calibri"/>
      </rPr>
      <t>Apple iOS/iPadOS 16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</si>
  <si>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iOS device user (preferred method).</t>
    </r>
    <r>
      <rPr>
        <sz val="11"/>
        <color rgb="FF000000"/>
        <rFont val="Calibri"/>
      </rPr>
      <t xml:space="preserve">
</t>
    </r>
    <r>
      <rPr>
        <sz val="11"/>
        <color rgb="FF000000"/>
        <rFont val="Calibri"/>
      </rPr>
      <t>2. By creating a background picture with the relevant information and configuring that picture as the background for the lock screen via the Apple iOS/iPadOS management tool.</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</si>
  <si>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</si>
  <si>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Discussion):</t>
    </r>
    <r>
      <rPr>
        <sz val="11"/>
        <color rgb="FF000000"/>
        <rFont val="Calibri"/>
      </rPr>
      <t xml:space="preserve">
</t>
    </r>
    <r>
      <rPr>
        <sz val="11"/>
        <color rgb="FF000000"/>
        <rFont val="Calibri"/>
      </rPr>
      <t xml:space="preserve">1. By placing the DoD warning banner text in the user agreement signed by each iPhone and iPad user (preferred method). </t>
    </r>
    <r>
      <rPr>
        <sz val="11"/>
        <color rgb="FF000000"/>
        <rFont val="Calibri"/>
      </rPr>
      <t xml:space="preserve">
</t>
    </r>
    <r>
      <rPr>
        <sz val="11"/>
        <color rgb="FF000000"/>
        <rFont val="Calibri"/>
      </rPr>
      <t>2. By creating a background picture with the relevant information and configuring that picture as the background for the lock screen via the Apple iOS/iPadOS management tool (only available for supervised devices).</t>
    </r>
    <r>
      <rPr>
        <sz val="11"/>
        <color rgb="FF000000"/>
        <rFont val="Calibri"/>
      </rPr>
      <t xml:space="preserve">
</t>
    </r>
    <r>
      <rPr>
        <sz val="11"/>
        <color rgb="FF000000"/>
        <rFont val="Calibri"/>
      </rPr>
      <t>Determine which method is used at the iOS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iOS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 In the Apple iOS/iPadOS management tool, verify a picture of the DoD warning banner text has been configured as the background for the lock screen.</t>
    </r>
    <r>
      <rPr>
        <sz val="11"/>
        <color rgb="FF000000"/>
        <rFont val="Calibri"/>
      </rPr>
      <t xml:space="preserve">
</t>
    </r>
    <r>
      <rPr>
        <sz val="11"/>
        <color rgb="FF000000"/>
        <rFont val="Calibri"/>
      </rPr>
      <t>- On the iOS device, verify a picture of the DoD warning banner text is shown as the background for the locked screen.</t>
    </r>
    <r>
      <rPr>
        <sz val="11"/>
        <color rgb="FF000000"/>
        <rFont val="Calibri"/>
      </rPr>
      <t xml:space="preserve">
</t>
    </r>
    <r>
      <rPr>
        <sz val="11"/>
        <color rgb="FF000000"/>
        <rFont val="Calibri"/>
      </rPr>
      <t>If, for Method #1, the required warning banner text is not on all signed user agreements reviewed, or for Method #2, the DoD warning banner text is not set as the locked screen background, this is a finding.</t>
    </r>
  </si>
  <si>
    <t>V-254600</t>
  </si>
  <si>
    <r>
      <rPr>
        <sz val="11"/>
        <rFont val="Calibri"/>
      </rPr>
      <t>Apple iOS/iPadOS 16 must be configured to not allow backup of [all applications, configuration data] to locally connected systems.</t>
    </r>
  </si>
  <si>
    <r>
      <rPr>
        <sz val="11"/>
        <color rgb="FF000000"/>
        <rFont val="Calibri"/>
      </rPr>
      <t>Install a configuration profile to disable backup of managed apps.</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</si>
  <si>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</si>
  <si>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configuration settings to confirm backup in management apps is disabled and "Encrypt local backup" is enabled in iTunes (for Windows computer) and in Finder on Mac. </t>
    </r>
    <r>
      <rPr>
        <sz val="11"/>
        <color rgb="FF000000"/>
        <rFont val="Calibri"/>
      </rPr>
      <t xml:space="preserve">
</t>
    </r>
    <r>
      <rPr>
        <sz val="11"/>
        <color rgb="FF000000"/>
        <rFont val="Calibri"/>
      </rPr>
      <t>Note: iTunes Backup/Finder backup is implemented by the configuration policy rule "Force encrypted backups", which is included in AIOS-16-010700 and therefore not included in the procedure below.</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 xml:space="preserve">In the Apple iOS/iPadOS management tool, verify backing up app data is disabled. </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 "managed app".</t>
    </r>
    <r>
      <rPr>
        <sz val="11"/>
        <color rgb="FF000000"/>
        <rFont val="Calibri"/>
      </rPr>
      <t xml:space="preserve">
</t>
    </r>
    <r>
      <rPr>
        <sz val="11"/>
        <color rgb="FF000000"/>
        <rFont val="Calibri"/>
      </rPr>
      <t>7. Verify "App data will not be backed up" is listed.</t>
    </r>
    <r>
      <rPr>
        <sz val="11"/>
        <color rgb="FF000000"/>
        <rFont val="Calibri"/>
      </rPr>
      <t xml:space="preserve">
</t>
    </r>
    <r>
      <rPr>
        <sz val="11"/>
        <color rgb="FF000000"/>
        <rFont val="Calibri"/>
      </rPr>
      <t>Note: Steps 6 and 7 must be performed for each managed app.</t>
    </r>
    <r>
      <rPr>
        <sz val="11"/>
        <color rgb="FF000000"/>
        <rFont val="Calibri"/>
      </rPr>
      <t xml:space="preserve">
</t>
    </r>
    <r>
      <rPr>
        <sz val="11"/>
        <color rgb="FF000000"/>
        <rFont val="Calibri"/>
      </rPr>
      <t>If backing up app data is not disabled in the Apple iOS/iPadOS management tool or "app data will not be backed up" is not listed for each managed app on the iPhone and iPad, this is a finding.</t>
    </r>
  </si>
  <si>
    <t>V-254601</t>
  </si>
  <si>
    <r>
      <rPr>
        <sz val="11"/>
        <rFont val="Calibri"/>
      </rPr>
      <t>Apple iOS/iPadOS 16 must not allow non-DoD applications to access DoD data.</t>
    </r>
  </si>
  <si>
    <r>
      <rPr>
        <sz val="11"/>
        <color rgb="FF000000"/>
        <rFont val="Calibri"/>
      </rPr>
      <t>Install a configuration profile to prevent non-DoD applications from accessing DoD data.</t>
    </r>
  </si>
  <si>
    <r>
      <rPr>
        <sz val="11"/>
        <color rgb="FF000000"/>
        <rFont val="Calibri"/>
      </rPr>
      <t>App data sharing gives apps the ability to access the data of other apps for enhanced user functionality. However, sharing also poses a significant risk that unauthorized users or apps will obtain access to sensitive DoD information. To mitigate this risk, there are data sharing restrictions.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</si>
  <si>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configuration settings to confirm "Allow documents from managed apps in unmanaged apps"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documents from managed apps in unmanaged apps" is unchecked.</t>
    </r>
    <r>
      <rPr>
        <sz val="11"/>
        <color rgb="FF000000"/>
        <rFont val="Calibri"/>
      </rPr>
      <t xml:space="preserve">
</t>
    </r>
    <r>
      <rPr>
        <sz val="11"/>
        <color rgb="FF000000"/>
        <rFont val="Calibri"/>
      </rPr>
      <t>Alternatively, verify the text "&lt;key&gt;allowOpenFromManagedToUnmanaged&lt;/key&gt;&lt;false/&gt;" appears in the configuration profile (.mobileconfig file).</t>
    </r>
    <r>
      <rPr>
        <sz val="11"/>
        <color rgb="FF000000"/>
        <rFont val="Calibri"/>
      </rPr>
      <t xml:space="preserve">
</t>
    </r>
    <r>
      <rPr>
        <sz val="11"/>
        <color rgb="FF000000"/>
        <rFont val="Calibri"/>
      </rPr>
      <t>On the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"Opening documents from managed to unmanaged apps not allowed" is listed.</t>
    </r>
    <r>
      <rPr>
        <sz val="11"/>
        <color rgb="FF000000"/>
        <rFont val="Calibri"/>
      </rPr>
      <t xml:space="preserve">
</t>
    </r>
    <r>
      <rPr>
        <sz val="11"/>
        <color rgb="FF000000"/>
        <rFont val="Calibri"/>
      </rPr>
      <t>If "Allow documents from managed apps in unmanaged apps" is checked in the iOS management tool, "&lt;key&gt;allowOpenFromManagedToUnmanaged&lt;/key&gt;&lt;true/&gt;" appears in the configuration profile, or the restrictions policy on the iPhone and iPad does not list "Opening documents from managed to unmanaged apps not allowed", this is a finding.</t>
    </r>
  </si>
  <si>
    <t>V-254602</t>
  </si>
  <si>
    <r>
      <rPr>
        <sz val="11"/>
        <rFont val="Calibri"/>
      </rPr>
      <t>Apple iOS/iPadOS 16 must be configured to disable multiuser modes.</t>
    </r>
  </si>
  <si>
    <r>
      <rPr>
        <sz val="11"/>
        <color rgb="FF000000"/>
        <rFont val="Calibri"/>
      </rPr>
      <t>Disable multiuser mode (shared iPad) in the MDM console for iPadOS devices.</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</si>
  <si>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 ID: FMT_SMF_EXT.1.1 #47a</t>
    </r>
  </si>
  <si>
    <r>
      <rPr>
        <sz val="11"/>
        <color rgb="FF000000"/>
        <rFont val="Calibri"/>
      </rPr>
      <t>Verify multiuser mode (shared iPad) is disabled in the MDM console for iPadOS devices. This requirement is not applicable for iOS devices.</t>
    </r>
    <r>
      <rPr>
        <sz val="11"/>
        <color rgb="FF000000"/>
        <rFont val="Calibri"/>
      </rPr>
      <t xml:space="preserve">
</t>
    </r>
    <r>
      <rPr>
        <sz val="11"/>
        <color rgb="FF000000"/>
        <rFont val="Calibri"/>
      </rPr>
      <t>If multiuser mode is not disabled in the MDM console for iPadOS devices, this is a finding.</t>
    </r>
  </si>
  <si>
    <t>V-254603</t>
  </si>
  <si>
    <r>
      <rPr>
        <sz val="11"/>
        <rFont val="Calibri"/>
      </rPr>
      <t>Apple iOS/iPadOS 16 must be configured to [selection: wipe protected data, wipe sensitive data] upon unenrollment from MDM.</t>
    </r>
  </si>
  <si>
    <t>V-254604</t>
  </si>
  <si>
    <r>
      <rPr>
        <sz val="11"/>
        <rFont val="Calibri"/>
      </rPr>
      <t>Apple iOS/iPadOS 16 must be configured to [selection: remove Enterprise applications, remove all noncore applications (any nonfactory installed application)] upon unenrollment from MDM.</t>
    </r>
  </si>
  <si>
    <t>V-254605</t>
  </si>
  <si>
    <r>
      <rPr>
        <sz val="11"/>
        <rFont val="Calibri"/>
      </rPr>
      <t>Apple iOS/iPadOS 16 must be configured to disable ad hoc wireless client-to-client connection capability.</t>
    </r>
  </si>
  <si>
    <r>
      <rPr>
        <sz val="11"/>
        <color rgb="FF000000"/>
        <rFont val="Calibri"/>
      </rPr>
      <t>If the AO has not approved the use of AirDrop for unmanaged data transfer, install a configuration profile to disable the AllowAirDrop control in the management tool. This a supervised-only control.</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</si>
  <si>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on the DoD mobile device.</t>
    </r>
    <r>
      <rPr>
        <sz val="11"/>
        <color rgb="FF000000"/>
        <rFont val="Calibri"/>
      </rPr>
      <t xml:space="preserve">
</t>
    </r>
    <r>
      <rPr>
        <sz val="11"/>
        <color rgb="FF000000"/>
        <rFont val="Calibri"/>
      </rPr>
      <t>SFR ID: FMT_SMF_EXT.1.1/WLAN</t>
    </r>
  </si>
  <si>
    <r>
      <rPr>
        <sz val="11"/>
        <color rgb="FF000000"/>
        <rFont val="Calibri"/>
      </rPr>
      <t>Determine if the site authorizing official (AO) has approved the use of AirDrop for unmanaged data transfer. Look for a document showing approval. If AirDrop is not approved, review configuration settings to confirm it is disabled. If AirDrop is approved, this requirement is not applicable.</t>
    </r>
    <r>
      <rPr>
        <sz val="11"/>
        <color rgb="FF000000"/>
        <rFont val="Calibri"/>
      </rPr>
      <t xml:space="preserve">
</t>
    </r>
    <r>
      <rPr>
        <sz val="11"/>
        <color rgb="FF000000"/>
        <rFont val="Calibri"/>
      </rPr>
      <t>This a supervised-only control. If the iPhone or iPad being reviewed is not supervised by the MDM, this control is automatically a finding (if the AO has not approved the use of AirDrop for unmanaged data transfer).</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AirDrop"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&amp; Device Management" or "Profiles".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"AirDrop not allowed" is listed.</t>
    </r>
    <r>
      <rPr>
        <sz val="11"/>
        <color rgb="FF000000"/>
        <rFont val="Calibri"/>
      </rPr>
      <t xml:space="preserve">
</t>
    </r>
    <r>
      <rPr>
        <sz val="11"/>
        <color rgb="FF000000"/>
        <rFont val="Calibri"/>
      </rPr>
      <t>If the AO has not approved AirDrop, and "AirDrop not allowed" is not listed in the management tool and on the Apple device, this is a finding.</t>
    </r>
  </si>
  <si>
    <t>V-254606</t>
  </si>
  <si>
    <r>
      <rPr>
        <sz val="11"/>
        <rFont val="Calibri"/>
      </rPr>
      <t>Apple iOS/iPadOS 16 must require a valid password be successfully entered before the mobile device data is unencrypted.</t>
    </r>
  </si>
  <si>
    <t>CAT I (High)</t>
  </si>
  <si>
    <r>
      <rPr>
        <sz val="11"/>
        <color rgb="FF000000"/>
        <rFont val="Calibri"/>
      </rPr>
      <t>Install a configuration profile to require a password to unlock the device.</t>
    </r>
  </si>
  <si>
    <r>
      <rPr>
        <sz val="11"/>
        <color rgb="FF000000"/>
        <rFont val="Calibri"/>
      </rPr>
      <t>Passwords provide a form of access control that prevents unauthorized individuals from accessing computing resources and sensitive data. Passwords may also be a source of entropy for generation of key encryption or data encryption keys. If a password is not required to access data, this data is accessible to any adversary who obtains physical possession of the device. Requiring that a password be successfully entered before the mobile device data is unencrypted mitigates this risk.</t>
    </r>
    <r>
      <rPr>
        <sz val="11"/>
        <color rgb="FF000000"/>
        <rFont val="Calibri"/>
      </rPr>
      <t xml:space="preserve">
</t>
    </r>
    <r>
      <rPr>
        <sz val="11"/>
        <color rgb="FF000000"/>
        <rFont val="Calibri"/>
      </rPr>
      <t>Note: MDF PP v2.0 requires a Password Authentication Factor and requires management of its length and complexity. It leaves open whether the existence of a password is subject to management. This requirement addresses the configuration to require a password, which is critical to the cybersecurity posture of the device.</t>
    </r>
    <r>
      <rPr>
        <sz val="11"/>
        <color rgb="FF000000"/>
        <rFont val="Calibri"/>
      </rPr>
      <t xml:space="preserve">
</t>
    </r>
    <r>
      <rPr>
        <sz val="11"/>
        <color rgb="FF000000"/>
        <rFont val="Calibri"/>
      </rPr>
      <t>SFR ID: FIA_UAU_EXT.1.1</t>
    </r>
  </si>
  <si>
    <r>
      <rPr>
        <sz val="11"/>
        <color rgb="FF000000"/>
        <rFont val="Calibri"/>
      </rPr>
      <t>Review configuration settings to confirm the device is set to require a passcode before use.</t>
    </r>
    <r>
      <rPr>
        <sz val="11"/>
        <color rgb="FF000000"/>
        <rFont val="Calibri"/>
      </rPr>
      <t xml:space="preserve">
</t>
    </r>
    <r>
      <rPr>
        <sz val="11"/>
        <color rgb="FF000000"/>
        <rFont val="Calibri"/>
      </rPr>
      <t>This procedure is performed on the iOS and iPadOS device.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"Passcode required" is set to "Yes".</t>
    </r>
    <r>
      <rPr>
        <sz val="11"/>
        <color rgb="FF000000"/>
        <rFont val="Calibri"/>
      </rPr>
      <t xml:space="preserve">
</t>
    </r>
    <r>
      <rPr>
        <sz val="11"/>
        <color rgb="FF000000"/>
        <rFont val="Calibri"/>
      </rPr>
      <t>If "Passcode required" is not set to "Yes", this is a finding.</t>
    </r>
  </si>
  <si>
    <t>V-254607</t>
  </si>
  <si>
    <r>
      <rPr>
        <sz val="11"/>
        <rFont val="Calibri"/>
      </rPr>
      <t>Apple iOS/iPadOS 16 must implement the management setting: limit Ad Tracking.</t>
    </r>
  </si>
  <si>
    <r>
      <rPr>
        <sz val="11"/>
        <color rgb="FF000000"/>
        <rFont val="Calibri"/>
      </rPr>
      <t>Install a configuration profile to limit advertisers' ability to track the user's web browsing preferences.</t>
    </r>
  </si>
  <si>
    <r>
      <rPr>
        <sz val="11"/>
        <color rgb="FF000000"/>
        <rFont val="Calibri"/>
      </rPr>
      <t>Ad Tracking refers to the advertisers' ability to categorize the device and spam the user with ads that are most relevant to the user's preferences. By not "Force limiting ad tracking", advertising companies are able to gather information about the user and device's browsing habits. If "Limit Ad Tracking" is not limited, a database of browsing habits of DoD devices can be gathered and stored under no supervision of the DoD. By limiting ad tracking, this setting does not completely mitigate the risk, but it limits the amount of information gathering.</t>
    </r>
    <r>
      <rPr>
        <sz val="11"/>
        <color rgb="FF000000"/>
        <rFont val="Calibri"/>
      </rPr>
      <t xml:space="preserve">
</t>
    </r>
    <r>
      <rPr>
        <sz val="11"/>
        <color rgb="FF000000"/>
        <rFont val="Calibri"/>
      </rPr>
      <t>SFR ID: FMT_SMF_EXT.1.1 #47</t>
    </r>
  </si>
  <si>
    <r>
      <rPr>
        <sz val="11"/>
        <color rgb="FF000000"/>
        <rFont val="Calibri"/>
      </rPr>
      <t>Review configuration settings to confirm "Force limited ad tracking" is checked.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"Force limited ad tracking" is checked.</t>
    </r>
    <r>
      <rPr>
        <sz val="11"/>
        <color rgb="FF000000"/>
        <rFont val="Calibri"/>
      </rPr>
      <t xml:space="preserve">
</t>
    </r>
    <r>
      <rPr>
        <sz val="11"/>
        <color rgb="FF000000"/>
        <rFont val="Calibri"/>
      </rPr>
      <t>Alternatively, verify the text "&lt;key&gt;forceLimitAdTracking&lt;/key&gt;&lt;true/&gt;"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"Limit ad tracking enforced" or "Requests to track from apps not allowed" is present.</t>
    </r>
    <r>
      <rPr>
        <sz val="11"/>
        <color rgb="FF000000"/>
        <rFont val="Calibri"/>
      </rPr>
      <t xml:space="preserve">
</t>
    </r>
    <r>
      <rPr>
        <sz val="11"/>
        <color rgb="FF000000"/>
        <rFont val="Calibri"/>
      </rPr>
      <t>If "limited ad tracking enforced" is missing in the Apple iOS/iPadOS management tool, "&lt;key&gt;forceLimitAdTracking&lt;/key&gt;&lt;false/&gt;" does not appear in the configuration profile, or the restrictions policy on the iPhone and iPad does not list "Limit ad tracking enforced", this is a finding.</t>
    </r>
  </si>
  <si>
    <t>V-254608</t>
  </si>
  <si>
    <r>
      <rPr>
        <sz val="11"/>
        <rFont val="Calibri"/>
      </rPr>
      <t>Apple iOS/iPadOS 16 must implement the management setting: Not allow automatic completion of Safari browser passcodes.</t>
    </r>
  </si>
  <si>
    <r>
      <rPr>
        <sz val="11"/>
        <color rgb="FF000000"/>
        <rFont val="Calibri"/>
      </rPr>
      <t>Install a configuration profile to disable the AutoFill capability in the Safari app.</t>
    </r>
  </si>
  <si>
    <r>
      <rPr>
        <sz val="11"/>
        <color rgb="FF000000"/>
        <rFont val="Calibri"/>
      </rPr>
      <t>The AutoFill functionality in the Safari web browser allows the user to complete a form that contains sensitive information, such as PII, without previous knowledge of the information. By allowing the use of the AutoFill functionality, an adversary who learns a user's iPhone or iPad passcode, or who otherwise is able to unlock the device, may be able to further breach other systems by relying on the AutoFill feature to provide information unknown to the adversary. By disabling the AutoFill functionality, the risk of an adversary gaining additional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</si>
  <si>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configuration settings to confirm "Enable autofill" is unchecked.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"Enable autofill" is unchecked.</t>
    </r>
    <r>
      <rPr>
        <sz val="11"/>
        <color rgb="FF000000"/>
        <rFont val="Calibri"/>
      </rPr>
      <t xml:space="preserve">
</t>
    </r>
    <r>
      <rPr>
        <sz val="11"/>
        <color rgb="FF000000"/>
        <rFont val="Calibri"/>
      </rPr>
      <t>Alternatively, verify the text "&lt;key&gt;safariAllowAutoFill&lt;/key&gt;&lt;false&gt;"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"Auto-fill in Safari not allowed" is present.</t>
    </r>
    <r>
      <rPr>
        <sz val="11"/>
        <color rgb="FF000000"/>
        <rFont val="Calibri"/>
      </rPr>
      <t xml:space="preserve">
</t>
    </r>
    <r>
      <rPr>
        <sz val="11"/>
        <color rgb="FF000000"/>
        <rFont val="Calibri"/>
      </rPr>
      <t>If "Enable autofill" is checked in the Apple iOS/iPadOS management tool, "&lt;key&gt;safariAllowAutoFill&lt;/key&gt;&lt;true&gt;" appears in the configuration profile, or the restrictions policy on the iPhone and iPad does not list "Auto-fill in Safari not allowed", this is a finding.</t>
    </r>
  </si>
  <si>
    <t>V-254609</t>
  </si>
  <si>
    <r>
      <rPr>
        <sz val="11"/>
        <rFont val="Calibri"/>
      </rPr>
      <t>Apple iOS/iPadOS 16 must implement the management setting: Encrypt iTunes backups/Encrypt local backup.</t>
    </r>
  </si>
  <si>
    <r>
      <rPr>
        <sz val="11"/>
        <color rgb="FF000000"/>
        <rFont val="Calibri"/>
      </rPr>
      <t>Install a configuration profile to force encrypted backups to iTunes.</t>
    </r>
  </si>
  <si>
    <r>
      <rPr>
        <sz val="11"/>
        <color rgb="FF000000"/>
        <rFont val="Calibri"/>
      </rPr>
      <t>When syncing an iPhone and iPad to a computer running iTunes, iTunes will prompt the user to back up the iPhone and iPad. If the performed backup is not encrypted, this could lead to the unauthorized disclosure of DoD sensitive information if non-DoD personnel are able to access that machine. By forcing the backup to be encrypted, this greatly mitigates the risk of compromising sensitive data. iTunes backup and USB connections to computers are not authorized, but this control provides defense-in-depth for cases in which a user violates policy either intentionally or inadvertently.</t>
    </r>
    <r>
      <rPr>
        <sz val="11"/>
        <color rgb="FF000000"/>
        <rFont val="Calibri"/>
      </rPr>
      <t xml:space="preserve">
</t>
    </r>
    <r>
      <rPr>
        <sz val="11"/>
        <color rgb="FF000000"/>
        <rFont val="Calibri"/>
      </rPr>
      <t>SFR ID: FMT_SMF_EXT.1.1 #47</t>
    </r>
  </si>
  <si>
    <r>
      <rPr>
        <sz val="11"/>
        <color rgb="FF000000"/>
        <rFont val="Calibri"/>
      </rPr>
      <t>Review configuration settings to confirm "Force encrypted backups" is enabled in iTunes (Windows) or Finder (Mac).</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"Encrypt local backup" is checked.</t>
    </r>
    <r>
      <rPr>
        <sz val="11"/>
        <color rgb="FF000000"/>
        <rFont val="Calibri"/>
      </rPr>
      <t xml:space="preserve">
</t>
    </r>
    <r>
      <rPr>
        <sz val="11"/>
        <color rgb="FF000000"/>
        <rFont val="Calibri"/>
      </rPr>
      <t>Alternatively, verify the text "&lt;key&gt;forceEncryptedBackup&lt;/key&gt;&lt;true/&gt;"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"Encrypt backups enforced" is listed.</t>
    </r>
    <r>
      <rPr>
        <sz val="11"/>
        <color rgb="FF000000"/>
        <rFont val="Calibri"/>
      </rPr>
      <t xml:space="preserve">
</t>
    </r>
    <r>
      <rPr>
        <sz val="11"/>
        <color rgb="FF000000"/>
        <rFont val="Calibri"/>
      </rPr>
      <t>If "Encrypt local backup" is unchecked in the Apple iOS/iPadOS management tool, "&lt;key&gt;forceEncryptedBackup&lt;/key&gt;&lt;false/&gt;" appears in the configuration profile, or the restrictions policy on the iPhone and iPad does not list "Encrypt backups enforced", this is a finding.</t>
    </r>
  </si>
  <si>
    <t>V-254610</t>
  </si>
  <si>
    <r>
      <rPr>
        <sz val="11"/>
        <rFont val="Calibri"/>
      </rPr>
      <t>Apple iOS/iPadOS 16 must implement the management setting: not allow use of Handoff.</t>
    </r>
  </si>
  <si>
    <r>
      <rPr>
        <sz val="11"/>
        <color rgb="FF000000"/>
        <rFont val="Calibri"/>
      </rPr>
      <t>Install a configuration profile to disable continuation of activities among devices and workstations.</t>
    </r>
  </si>
  <si>
    <r>
      <rPr>
        <sz val="11"/>
        <color rgb="FF000000"/>
        <rFont val="Calibri"/>
      </rPr>
      <t>Handoff permits a user of an iPhone and iPad to transition user activities from one device to another. Handoff passes sufficient information between the devices to describe the activity, but app data synchronization associated with the activity is handled though iCloud, which should be disabled on a compliant iPhone and iPad. If a user associates both DoD and personal devices to the same Apple ID, the user may improperly reveal information about the nature of the user's activities on an unprotected device. Disabling Handoff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</si>
  <si>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"Allow Handoff"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Handoff" is unchecked.</t>
    </r>
    <r>
      <rPr>
        <sz val="11"/>
        <color rgb="FF000000"/>
        <rFont val="Calibri"/>
      </rPr>
      <t xml:space="preserve">
</t>
    </r>
    <r>
      <rPr>
        <sz val="11"/>
        <color rgb="FF000000"/>
        <rFont val="Calibri"/>
      </rPr>
      <t>Alternatively, verify the text "&lt;key&gt;allowActivityContinuation&lt;/key&gt;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"Handoff not allowed" is listed.</t>
    </r>
    <r>
      <rPr>
        <sz val="11"/>
        <color rgb="FF000000"/>
        <rFont val="Calibri"/>
      </rPr>
      <t xml:space="preserve">
</t>
    </r>
    <r>
      <rPr>
        <sz val="11"/>
        <color rgb="FF000000"/>
        <rFont val="Calibri"/>
      </rPr>
      <t>If "Allow Handoff" is checked in the Apple iOS/iPadOS management tool, "&lt;key&gt;allowActivityContinuation&lt;/key&gt; &lt;true/&gt;" appears in the configuration profile, or the restrictions policy on the iPhone and iPad does not list "Handoff not allowed", this is a finding.</t>
    </r>
  </si>
  <si>
    <t>V-254611</t>
  </si>
  <si>
    <r>
      <rPr>
        <sz val="11"/>
        <rFont val="Calibri"/>
      </rPr>
      <t>Apple iOS/iPadOS 16 must implement the management setting: require the user to enter a password when connecting to an AirPlay-enabled device for the first time.</t>
    </r>
  </si>
  <si>
    <r>
      <rPr>
        <sz val="11"/>
        <color rgb="FF000000"/>
        <rFont val="Calibri"/>
      </rPr>
      <t>Install a configuration profile to require the user to enter a password when connecting to an AirPlay-enabled device for the first time.</t>
    </r>
  </si>
  <si>
    <r>
      <rPr>
        <sz val="11"/>
        <color rgb="FF000000"/>
        <rFont val="Calibri"/>
      </rPr>
      <t>When a user is allowed to use AirPlay without a password, it may mistakenly associate the iPhone and iPad with an AirPlay-enabled device other than the one intended (i.e., by choosing the wrong one from the AirPlay list displayed). This creates the potential for someone in control of a mistakenly associated device to obtain DoD sensitive information without authorization. Requiring a password before such an association mitigates this risk. Passwords do not require any administration and are not required to comply with any complexity requirements.</t>
    </r>
    <r>
      <rPr>
        <sz val="11"/>
        <color rgb="FF000000"/>
        <rFont val="Calibri"/>
      </rPr>
      <t xml:space="preserve">
</t>
    </r>
    <r>
      <rPr>
        <sz val="11"/>
        <color rgb="FF000000"/>
        <rFont val="Calibri"/>
      </rPr>
      <t>SFR ID: FMT_SMF_EXT.1.1 #40</t>
    </r>
  </si>
  <si>
    <r>
      <rPr>
        <sz val="11"/>
        <color rgb="FF000000"/>
        <rFont val="Calibri"/>
      </rPr>
      <t>Review configuration settings to confirm "Require passcode on first AirPlay pairing"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"Require passcode on first AirPlay pairing" is checked.</t>
    </r>
    <r>
      <rPr>
        <sz val="11"/>
        <color rgb="FF000000"/>
        <rFont val="Calibri"/>
      </rPr>
      <t xml:space="preserve">
</t>
    </r>
    <r>
      <rPr>
        <sz val="11"/>
        <color rgb="FF000000"/>
        <rFont val="Calibri"/>
      </rPr>
      <t>Alternatively, verify the text "&lt;key&gt;forceAirPlayOutgoingRequestsPairingPassword&lt;/key&gt;&lt;false/&gt;"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"AirPlay outgoing requests pairing password enforced" is listed.</t>
    </r>
    <r>
      <rPr>
        <sz val="11"/>
        <color rgb="FF000000"/>
        <rFont val="Calibri"/>
      </rPr>
      <t xml:space="preserve">
</t>
    </r>
    <r>
      <rPr>
        <sz val="11"/>
        <color rgb="FF000000"/>
        <rFont val="Calibri"/>
      </rPr>
      <t>If "Require passcode on first AirPlay pairing" is unchecked in the Apple iOS/iPadOS management tool, "&lt;key&gt;forceAirPlayOutgoingRequestsPairingPassword&lt;/key&gt;&lt;true/&gt;" appears in the configuration profile, or the restrictions policy on the iPhone and iPad does not list "AirPlay outgoing requests pairing password enforced", this is a finding.</t>
    </r>
  </si>
  <si>
    <t>V-254612</t>
  </si>
  <si>
    <r>
      <rPr>
        <sz val="11"/>
        <rFont val="Calibri"/>
      </rPr>
      <t>Apple iOS/iPadOS 16 must implement the management setting: Disable Allow MailDrop.</t>
    </r>
  </si>
  <si>
    <r>
      <rPr>
        <sz val="11"/>
        <color rgb="FF000000"/>
        <rFont val="Calibri"/>
      </rPr>
      <t>Configure the Apple iOS/iPadOS configuration profile to disable "Allow MailDrop".</t>
    </r>
  </si>
  <si>
    <r>
      <rPr>
        <sz val="11"/>
        <color rgb="FF000000"/>
        <rFont val="Calibri"/>
      </rPr>
      <t>MailDrop allows users to send large attachments (up to 5 GB) via iCloud. Storing data with a non-DoD cloud provider may leave the data vulnerable to breach. Disabling non-DoD cloud services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</si>
  <si>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"Allow MailDrop" is disabled.</t>
    </r>
    <r>
      <rPr>
        <sz val="11"/>
        <color rgb="FF000000"/>
        <rFont val="Calibri"/>
      </rPr>
      <t xml:space="preserve">
</t>
    </r>
    <r>
      <rPr>
        <sz val="11"/>
        <color rgb="FF000000"/>
        <rFont val="Calibri"/>
      </rPr>
      <t>This validation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MailDrop" is not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"Accounts".</t>
    </r>
    <r>
      <rPr>
        <sz val="11"/>
        <color rgb="FF000000"/>
        <rFont val="Calibri"/>
      </rPr>
      <t xml:space="preserve">
</t>
    </r>
    <r>
      <rPr>
        <sz val="11"/>
        <color rgb="FF000000"/>
        <rFont val="Calibri"/>
      </rPr>
      <t>6. Tap the mail account.</t>
    </r>
    <r>
      <rPr>
        <sz val="11"/>
        <color rgb="FF000000"/>
        <rFont val="Calibri"/>
      </rPr>
      <t xml:space="preserve">
</t>
    </r>
    <r>
      <rPr>
        <sz val="11"/>
        <color rgb="FF000000"/>
        <rFont val="Calibri"/>
      </rPr>
      <t>7. Verify "Mail Drop Enabled" is set to "No".</t>
    </r>
    <r>
      <rPr>
        <sz val="11"/>
        <color rgb="FF000000"/>
        <rFont val="Calibri"/>
      </rPr>
      <t xml:space="preserve">
</t>
    </r>
    <r>
      <rPr>
        <sz val="11"/>
        <color rgb="FF000000"/>
        <rFont val="Calibri"/>
      </rPr>
      <t>If "Allow MailDrop" is not disabled in the Apple iOS/iPadOS management tool or the restrictions policy on the iPhone and iPad lists "Mail Drop Enabled" as "Yes", this is a finding.</t>
    </r>
  </si>
  <si>
    <t>V-254613</t>
  </si>
  <si>
    <r>
      <rPr>
        <sz val="11"/>
        <rFont val="Calibri"/>
      </rPr>
      <t>Apple iOS/iPadOS 16 must implement the management setting: Disable Allow Shared Albums.</t>
    </r>
  </si>
  <si>
    <r>
      <rPr>
        <sz val="11"/>
        <color rgb="FF000000"/>
        <rFont val="Calibri"/>
      </rPr>
      <t>Configure the Apple iOS/iPadOS configuration profile to disable "Allow Shared Albums".</t>
    </r>
  </si>
  <si>
    <r>
      <rPr>
        <sz val="11"/>
        <color rgb="FF000000"/>
        <rFont val="Calibri"/>
      </rPr>
      <t>Storing data with a non-DoD cloud provider may leave the data vulnerable to breach. Disabling non-DoD cloud services mitigates this risk.</t>
    </r>
    <r>
      <rPr>
        <sz val="11"/>
        <color rgb="FF000000"/>
        <rFont val="Calibri"/>
      </rPr>
      <t xml:space="preserve">
</t>
    </r>
    <r>
      <rPr>
        <sz val="11"/>
        <color rgb="FF000000"/>
        <rFont val="Calibri"/>
      </rPr>
      <t>Note: If the authorizing official (AO) has approved the use/storage of DoD data in one or more personal (unmanaged) apps, allowing unrestricted activity by the user in downloading and installing personal (unmanaged) apps on the iOS 14 device may not be warranted due to the risk of possible loss of or unauthorized access to DoD data.</t>
    </r>
    <r>
      <rPr>
        <sz val="11"/>
        <color rgb="FF000000"/>
        <rFont val="Calibri"/>
      </rPr>
      <t xml:space="preserve">
</t>
    </r>
    <r>
      <rPr>
        <sz val="11"/>
        <color rgb="FF000000"/>
        <rFont val="Calibri"/>
      </rPr>
      <t>SFR ID: FMT_SMF_EXT.1.1 #47</t>
    </r>
  </si>
  <si>
    <r>
      <rPr>
        <sz val="11"/>
        <color rgb="FF000000"/>
        <rFont val="Calibri"/>
      </rPr>
      <t xml:space="preserve">Note: This requirement is not applicable if the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Review configuration settings to confirm "Allow Shared Albums"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Shared Albums" is not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"iCloud Photos not allowed" is listed.</t>
    </r>
    <r>
      <rPr>
        <sz val="11"/>
        <color rgb="FF000000"/>
        <rFont val="Calibri"/>
      </rPr>
      <t xml:space="preserve">
</t>
    </r>
    <r>
      <rPr>
        <sz val="11"/>
        <color rgb="FF000000"/>
        <rFont val="Calibri"/>
      </rPr>
      <t>If "Allow Shared Albums" is not disabled in the Apple iOS/iPadOS management tool or the restrictions policy on the iPhone and iPad does not list "iCloud Photos not allowed", this is a finding.</t>
    </r>
  </si>
  <si>
    <t>V-254614</t>
  </si>
  <si>
    <r>
      <rPr>
        <sz val="11"/>
        <rFont val="Calibri"/>
      </rPr>
      <t>iPhone and iPad must have the latest available iOS/iPadOS operating system installed.</t>
    </r>
  </si>
  <si>
    <r>
      <rPr>
        <sz val="11"/>
        <color rgb="FF000000"/>
        <rFont val="Calibri"/>
      </rPr>
      <t>Install the latest release version of Apple iOS/iPadOS on all managed iOS devices.</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</si>
  <si>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FMT_SMF_EXT.1.1 #47</t>
    </r>
  </si>
  <si>
    <r>
      <rPr>
        <sz val="11"/>
        <color rgb="FF000000"/>
        <rFont val="Calibri"/>
      </rPr>
      <t>Review configuration settings to confirm the most recently released version of iOS is installed.</t>
    </r>
    <r>
      <rPr>
        <sz val="11"/>
        <color rgb="FF000000"/>
        <rFont val="Calibri"/>
      </rPr>
      <t xml:space="preserve">
</t>
    </r>
    <r>
      <rPr>
        <sz val="11"/>
        <color rgb="FF000000"/>
        <rFont val="Calibri"/>
      </rPr>
      <t>This validation procedure is performed on both the Apple iOS/iPadOS management tool and the iPhone and iPad. Go to https://www.apple.com and determine the most current version of iOS released by Apple.</t>
    </r>
    <r>
      <rPr>
        <sz val="11"/>
        <color rgb="FF000000"/>
        <rFont val="Calibri"/>
      </rPr>
      <t xml:space="preserve">
</t>
    </r>
    <r>
      <rPr>
        <sz val="11"/>
        <color rgb="FF000000"/>
        <rFont val="Calibri"/>
      </rPr>
      <t>In the MDM management console, review the version of iOS installed on a sample of managed devices. This procedure will vary depending on the MDM product.</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"About" and view the installed version of iOS. </t>
    </r>
    <r>
      <rPr>
        <sz val="11"/>
        <color rgb="FF000000"/>
        <rFont val="Calibri"/>
      </rPr>
      <t xml:space="preserve">
</t>
    </r>
    <r>
      <rPr>
        <sz val="11"/>
        <color rgb="FF000000"/>
        <rFont val="Calibri"/>
      </rPr>
      <t>4. Go back to the "General" screen. Tap "Software Update" and verify the following message is shown on the screen: "Your software is up to date."</t>
    </r>
    <r>
      <rPr>
        <sz val="11"/>
        <color rgb="FF000000"/>
        <rFont val="Calibri"/>
      </rPr>
      <t xml:space="preserve">
</t>
    </r>
    <r>
      <rPr>
        <sz val="11"/>
        <color rgb="FF000000"/>
        <rFont val="Calibri"/>
      </rPr>
      <t>If the installed version of iOS on any reviewed iOS/iPadOS devices is not the latest released by Apple, this is a finding.</t>
    </r>
  </si>
  <si>
    <t>V-254615</t>
  </si>
  <si>
    <r>
      <rPr>
        <sz val="11"/>
        <rFont val="Calibri"/>
      </rPr>
      <t>Apple iOS/iPadOS 16 must implement the management setting: use SSL for Exchange ActiveSync.</t>
    </r>
  </si>
  <si>
    <r>
      <rPr>
        <sz val="11"/>
        <color rgb="FF000000"/>
        <rFont val="Calibri"/>
      </rPr>
      <t>Install a configuration profile to use SSL for Exchange ActiveSync.</t>
    </r>
  </si>
  <si>
    <r>
      <rPr>
        <sz val="11"/>
        <color rgb="FF000000"/>
        <rFont val="Calibri"/>
      </rPr>
      <t>Exchange email messages are a form of data in transit and thus are vulnerable to eavesdropping and man-in-the-middle attacks. Secure Sockets Layer (SSL), also referred to as Transport Layer Security (TLS), provides encryption and authentication services that mitigate the risk of breach.</t>
    </r>
    <r>
      <rPr>
        <sz val="11"/>
        <color rgb="FF000000"/>
        <rFont val="Calibri"/>
      </rPr>
      <t xml:space="preserve">
</t>
    </r>
    <r>
      <rPr>
        <sz val="11"/>
        <color rgb="FF000000"/>
        <rFont val="Calibri"/>
      </rPr>
      <t>SFR ID: FMT_SMF_EXT.1.1 #47</t>
    </r>
  </si>
  <si>
    <r>
      <rPr>
        <sz val="11"/>
        <color rgb="FF000000"/>
        <rFont val="Calibri"/>
      </rPr>
      <t>Review configuration settings to confirm "Use SSL" for the Exchange account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"Use SSL" is checked under the Exchange payload.</t>
    </r>
    <r>
      <rPr>
        <sz val="11"/>
        <color rgb="FF000000"/>
        <rFont val="Calibri"/>
      </rPr>
      <t xml:space="preserve">
</t>
    </r>
    <r>
      <rPr>
        <sz val="11"/>
        <color rgb="FF000000"/>
        <rFont val="Calibri"/>
      </rPr>
      <t>Alternatively, verify the text "&lt;key&gt;SSL&lt;/key&gt;&lt;true/&gt;"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"Accounts".</t>
    </r>
    <r>
      <rPr>
        <sz val="11"/>
        <color rgb="FF000000"/>
        <rFont val="Calibri"/>
      </rPr>
      <t xml:space="preserve">
</t>
    </r>
    <r>
      <rPr>
        <sz val="11"/>
        <color rgb="FF000000"/>
        <rFont val="Calibri"/>
      </rPr>
      <t xml:space="preserve">6. Tap the name of the Exchange account. </t>
    </r>
    <r>
      <rPr>
        <sz val="11"/>
        <color rgb="FF000000"/>
        <rFont val="Calibri"/>
      </rPr>
      <t xml:space="preserve">
</t>
    </r>
    <r>
      <rPr>
        <sz val="11"/>
        <color rgb="FF000000"/>
        <rFont val="Calibri"/>
      </rPr>
      <t>7. Verify "SSL" is set to "Yes".</t>
    </r>
    <r>
      <rPr>
        <sz val="11"/>
        <color rgb="FF000000"/>
        <rFont val="Calibri"/>
      </rPr>
      <t xml:space="preserve">
</t>
    </r>
    <r>
      <rPr>
        <sz val="11"/>
        <color rgb="FF000000"/>
        <rFont val="Calibri"/>
      </rPr>
      <t>If "Use SSL" is unchecked in the Apple iOS/iPadOS management tool, "&lt;key&gt;SSL&lt;/key&gt;&lt;false/&gt;" appears in the configuration profile, or the Exchange policy on the iPhone and iPad has "SSL" set to "No", this is a finding.</t>
    </r>
  </si>
  <si>
    <t>V-254616</t>
  </si>
  <si>
    <r>
      <rPr>
        <sz val="11"/>
        <rFont val="Calibri"/>
      </rPr>
      <t>Apple iOS/iPadOS 16 must implement the management setting: not allow messages in an ActiveSync Exchange account to be forwarded or moved to other accounts in the Apple iOS/iPadOS 16 Mail app.</t>
    </r>
  </si>
  <si>
    <r>
      <rPr>
        <sz val="11"/>
        <color rgb="FF000000"/>
        <rFont val="Calibri"/>
      </rPr>
      <t>Install a configuration profile to prevent Exchange messages from being moved or forwarded between email accounts.</t>
    </r>
  </si>
  <si>
    <r>
      <rPr>
        <sz val="11"/>
        <color rgb="FF000000"/>
        <rFont val="Calibri"/>
      </rPr>
      <t>The Apple iOS/iPadOS Mail app can be configured to support multiple email accounts concurrently. These email accounts are likely to involve content of varying degrees of sensitivity (e.g., both personal and enterprise messages). To prevent the unauthorized and undetected forwarding or moving of messages from one account to another, Mail ActiveSync Exchange accounts can be configured to block such behavior. While users may still send a message from the Exchange account to another account, these transactions must involve an Exchange server, enabling audit records of the transaction, filtering of mail content, and subsequent forensic analysis.</t>
    </r>
    <r>
      <rPr>
        <sz val="11"/>
        <color rgb="FF000000"/>
        <rFont val="Calibri"/>
      </rPr>
      <t xml:space="preserve">
</t>
    </r>
    <r>
      <rPr>
        <sz val="11"/>
        <color rgb="FF000000"/>
        <rFont val="Calibri"/>
      </rPr>
      <t>SFR ID: FMT_SMF_EXT.1.1 #47</t>
    </r>
  </si>
  <si>
    <r>
      <rPr>
        <sz val="11"/>
        <color rgb="FF000000"/>
        <rFont val="Calibri"/>
      </rPr>
      <t>Review configuration settings to confirm "Allow messages to be moved"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messages to be moved" is unchecked under the Exchange payload.</t>
    </r>
    <r>
      <rPr>
        <sz val="11"/>
        <color rgb="FF000000"/>
        <rFont val="Calibri"/>
      </rPr>
      <t xml:space="preserve">
</t>
    </r>
    <r>
      <rPr>
        <sz val="11"/>
        <color rgb="FF000000"/>
        <rFont val="Calibri"/>
      </rPr>
      <t>Alternatively, verify the text "&lt;key&gt;PreventMove&lt;/key&gt;&lt;true/&gt;"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"Accounts".</t>
    </r>
    <r>
      <rPr>
        <sz val="11"/>
        <color rgb="FF000000"/>
        <rFont val="Calibri"/>
      </rPr>
      <t xml:space="preserve">
</t>
    </r>
    <r>
      <rPr>
        <sz val="11"/>
        <color rgb="FF000000"/>
        <rFont val="Calibri"/>
      </rPr>
      <t>6. Tap the "name of the Exchange account".</t>
    </r>
    <r>
      <rPr>
        <sz val="11"/>
        <color rgb="FF000000"/>
        <rFont val="Calibri"/>
      </rPr>
      <t xml:space="preserve">
</t>
    </r>
    <r>
      <rPr>
        <sz val="11"/>
        <color rgb="FF000000"/>
        <rFont val="Calibri"/>
      </rPr>
      <t>7. Verify "Prevent Move" is set to "Yes".</t>
    </r>
    <r>
      <rPr>
        <sz val="11"/>
        <color rgb="FF000000"/>
        <rFont val="Calibri"/>
      </rPr>
      <t xml:space="preserve">
</t>
    </r>
    <r>
      <rPr>
        <sz val="11"/>
        <color rgb="FF000000"/>
        <rFont val="Calibri"/>
      </rPr>
      <t>If "Allow messages to be moved" is checked in the Apple iOS/iPadOS management tool, "&lt;key&gt;PreventMove&lt;/key&gt;&lt;false/&gt;" appears in the configuration profile, or the Exchange policy on the iPhone and iPad has "Prevent Move" set to "No", this is a finding.</t>
    </r>
  </si>
  <si>
    <t>V-254617</t>
  </si>
  <si>
    <r>
      <rPr>
        <sz val="11"/>
        <rFont val="Calibri"/>
      </rPr>
      <t>Apple iOS/iPadOS 16 must implement the management setting: Treat AirDrop as an unmanaged destination.</t>
    </r>
  </si>
  <si>
    <r>
      <rPr>
        <sz val="11"/>
        <color rgb="FF000000"/>
        <rFont val="Calibri"/>
      </rPr>
      <t>Install a configuration profile to treat AirDrop as an unmanaged destination.</t>
    </r>
  </si>
  <si>
    <r>
      <rPr>
        <sz val="11"/>
        <color rgb="FF000000"/>
        <rFont val="Calibri"/>
      </rPr>
      <t>AirDrop is a way to send contact information or photos to other users with AirDrop enabled. This feature enables a possible attack vector for adversaries to exploit. Once the attacker has gained access to the information broadcast by this feature, the attacker may distribute this sensitive information very quickly and without DoD's control or awareness. By disabling this feature, the risk of mass data exfiltration will be mitigated.</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 ID: FMT_SMF_EXT.1.1 #47</t>
    </r>
  </si>
  <si>
    <r>
      <rPr>
        <sz val="11"/>
        <color rgb="FF000000"/>
        <rFont val="Calibri"/>
      </rPr>
      <t>Review configuration settings to confirm "Treat AirDrop as an unmanaged destination"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"Treat AirDrop as unmanaged destination" is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"Sharing managed documents using AirDrop not allowed" is listed.</t>
    </r>
    <r>
      <rPr>
        <sz val="11"/>
        <color rgb="FF000000"/>
        <rFont val="Calibri"/>
      </rPr>
      <t xml:space="preserve">
</t>
    </r>
    <r>
      <rPr>
        <sz val="11"/>
        <color rgb="FF000000"/>
        <rFont val="Calibri"/>
      </rPr>
      <t>If "Treat AirDrop as unmanaged destination" is disabled in the Apple iOS/iPadOS management tool or the restrictions policy on the iPhone and iPad does not list "Sharing managed documents using AirDrop not allowed", this is a finding.</t>
    </r>
  </si>
  <si>
    <t>V-254618</t>
  </si>
  <si>
    <r>
      <rPr>
        <sz val="11"/>
        <rFont val="Calibri"/>
      </rPr>
      <t>Apple iOS/iPadOS 16 must implement the management setting: Not have any Family Members in Family Sharing.</t>
    </r>
  </si>
  <si>
    <r>
      <rPr>
        <sz val="11"/>
        <color rgb="FF000000"/>
        <rFont val="Calibri"/>
      </rPr>
      <t>The user must either remove all members from the Family Group on the iPhone and iPad or associate the device with an Apple ID that is not a member of a Family Group.</t>
    </r>
  </si>
  <si>
    <r>
      <rPr>
        <sz val="11"/>
        <color rgb="FF000000"/>
        <rFont val="Calibri"/>
      </rPr>
      <t>Apple's Family Sharing service allows Apple iOS/iPadOS users to create a Family Group whose members have several shared capabilities, including the ability to lock, wipe, play a sound on, or locate the iPhone and iPads of other members. Each member of the group must be invited to the group and accept that invitation. A DoD user's iPhone and iPad may be inadvertently or maliciously wiped by another member of the Family Group. This poses a risk that the user could be without a mobile device for a period of time or lose sensitive information that has not been backed up to other storage media. Configuring iPhone and iPads so their associated Apple IDs are not members of Family Groups mitigates this risk.</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 ID: FMT_SMF_EXT.1.1 #47</t>
    </r>
  </si>
  <si>
    <r>
      <rPr>
        <sz val="11"/>
        <color rgb="FF000000"/>
        <rFont val="Calibri"/>
      </rPr>
      <t>Review configuration settings to confirm Family Sharing is disabled. Note that this is a User-Based Enforcement (UBE) control, which cannot be managed by an MDM server.</t>
    </r>
    <r>
      <rPr>
        <sz val="11"/>
        <color rgb="FF000000"/>
        <rFont val="Calibri"/>
      </rPr>
      <t xml:space="preserve">
</t>
    </r>
    <r>
      <rPr>
        <sz val="11"/>
        <color rgb="FF000000"/>
        <rFont val="Calibri"/>
      </rPr>
      <t>This check procedure is performed on the iPhone and iPad.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At the top of the screen, if "Sign in to your iPhone" is listed, this requirement has been met.</t>
    </r>
    <r>
      <rPr>
        <sz val="11"/>
        <color rgb="FF000000"/>
        <rFont val="Calibri"/>
      </rPr>
      <t xml:space="preserve">
</t>
    </r>
    <r>
      <rPr>
        <sz val="11"/>
        <color rgb="FF000000"/>
        <rFont val="Calibri"/>
      </rPr>
      <t>3. If the user profile is signed into iCloud, tap the user name.</t>
    </r>
    <r>
      <rPr>
        <sz val="11"/>
        <color rgb="FF000000"/>
        <rFont val="Calibri"/>
      </rPr>
      <t xml:space="preserve">
</t>
    </r>
    <r>
      <rPr>
        <sz val="11"/>
        <color rgb="FF000000"/>
        <rFont val="Calibri"/>
      </rPr>
      <t>4. Tap "Family Sharing".</t>
    </r>
    <r>
      <rPr>
        <sz val="11"/>
        <color rgb="FF000000"/>
        <rFont val="Calibri"/>
      </rPr>
      <t xml:space="preserve">
</t>
    </r>
    <r>
      <rPr>
        <sz val="11"/>
        <color rgb="FF000000"/>
        <rFont val="Calibri"/>
      </rPr>
      <t>5. Verify no accounts are listed other than the "Organizer".</t>
    </r>
    <r>
      <rPr>
        <sz val="11"/>
        <color rgb="FF000000"/>
        <rFont val="Calibri"/>
      </rPr>
      <t xml:space="preserve">
</t>
    </r>
    <r>
      <rPr>
        <sz val="11"/>
        <color rgb="FF000000"/>
        <rFont val="Calibri"/>
      </rPr>
      <t>Note: The iPhone and iPad must be connected to the internet to conduct this validation procedure. Otherwise, the device will display the notice "Family information is not available", in which case configuration compliance cannot be determined.</t>
    </r>
    <r>
      <rPr>
        <sz val="11"/>
        <color rgb="FF000000"/>
        <rFont val="Calibri"/>
      </rPr>
      <t xml:space="preserve">
</t>
    </r>
    <r>
      <rPr>
        <sz val="11"/>
        <color rgb="FF000000"/>
        <rFont val="Calibri"/>
      </rPr>
      <t>If accounts (names or email addresses) are listed under "FAMILY MEMBERS" on the iPhone and iPad, this is a finding.</t>
    </r>
    <r>
      <rPr>
        <sz val="11"/>
        <color rgb="FF000000"/>
        <rFont val="Calibri"/>
      </rPr>
      <t xml:space="preserve">
</t>
    </r>
    <r>
      <rPr>
        <sz val="11"/>
        <color rgb="FF000000"/>
        <rFont val="Calibri"/>
      </rPr>
      <t>Note: If the site has implemented Automatic Device Enrollment, this setting can be managed via the MDM (supervised mode).</t>
    </r>
  </si>
  <si>
    <t>V-254619</t>
  </si>
  <si>
    <r>
      <rPr>
        <sz val="11"/>
        <rFont val="Calibri"/>
      </rPr>
      <t>Apple iOS/iPadOS 16 must implement the management setting: Not share location data through iCloud.</t>
    </r>
  </si>
  <si>
    <r>
      <rPr>
        <sz val="11"/>
        <color rgb="FF000000"/>
        <rFont val="Calibri"/>
      </rPr>
      <t>The user must configure Apple iOS/iPadOS to disable location sharing through iCloud.</t>
    </r>
  </si>
  <si>
    <r>
      <rPr>
        <sz val="11"/>
        <color rgb="FF000000"/>
        <rFont val="Calibri"/>
      </rPr>
      <t>Sharing of location data is an operational security (OPSEC) risk because it potentially allows an adversary to determine a DoD user's location, movements, and patterns in those movements over time. An adversary could use this information to target the user or gather intelligence on the user's likely activities. Using commercial cloud services to store and handle location data could leave the data vulnerable to breach, particularly by sophisticated adversaries. Disabling the use of such services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</si>
  <si>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"Share My Location" is disabled. Note that this is a User-Based Enforcement (UBE) control, which cannot be managed by an MDM server.</t>
    </r>
    <r>
      <rPr>
        <sz val="11"/>
        <color rgb="FF000000"/>
        <rFont val="Calibri"/>
      </rPr>
      <t xml:space="preserve">
</t>
    </r>
    <r>
      <rPr>
        <sz val="11"/>
        <color rgb="FF000000"/>
        <rFont val="Calibri"/>
      </rPr>
      <t>This check procedure is performed on the iPhone and iPad only.</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"Privacy &amp; Security".</t>
    </r>
    <r>
      <rPr>
        <sz val="11"/>
        <color rgb="FF000000"/>
        <rFont val="Calibri"/>
      </rPr>
      <t xml:space="preserve">
</t>
    </r>
    <r>
      <rPr>
        <sz val="11"/>
        <color rgb="FF000000"/>
        <rFont val="Calibri"/>
      </rPr>
      <t>3. Tap "Location Services".</t>
    </r>
    <r>
      <rPr>
        <sz val="11"/>
        <color rgb="FF000000"/>
        <rFont val="Calibri"/>
      </rPr>
      <t xml:space="preserve">
</t>
    </r>
    <r>
      <rPr>
        <sz val="11"/>
        <color rgb="FF000000"/>
        <rFont val="Calibri"/>
      </rPr>
      <t>4. If the authorizing official (AO) has not approved use of personal iCloud accounts on the device, verify "Share My Location" is grayed out (cannot be selected).</t>
    </r>
    <r>
      <rPr>
        <sz val="11"/>
        <color rgb="FF000000"/>
        <rFont val="Calibri"/>
      </rPr>
      <t xml:space="preserve">
</t>
    </r>
    <r>
      <rPr>
        <sz val="11"/>
        <color rgb="FF000000"/>
        <rFont val="Calibri"/>
      </rPr>
      <t>5. If the AO has approved the use of personal iCloud accounts on the device, tap "Share My Location".</t>
    </r>
    <r>
      <rPr>
        <sz val="11"/>
        <color rgb="FF000000"/>
        <rFont val="Calibri"/>
      </rPr>
      <t xml:space="preserve">
</t>
    </r>
    <r>
      <rPr>
        <sz val="11"/>
        <color rgb="FF000000"/>
        <rFont val="Calibri"/>
      </rPr>
      <t>6. Verify "Share My Location" is off.</t>
    </r>
    <r>
      <rPr>
        <sz val="11"/>
        <color rgb="FF000000"/>
        <rFont val="Calibri"/>
      </rPr>
      <t xml:space="preserve">
</t>
    </r>
    <r>
      <rPr>
        <sz val="11"/>
        <color rgb="FF000000"/>
        <rFont val="Calibri"/>
      </rPr>
      <t>If "Share My Location" is not grayed out (cannot be selected) when the AO has not approved use of personal iCloud accounts on the device, this is a finding.</t>
    </r>
    <r>
      <rPr>
        <sz val="11"/>
        <color rgb="FF000000"/>
        <rFont val="Calibri"/>
      </rPr>
      <t xml:space="preserve">
</t>
    </r>
    <r>
      <rPr>
        <sz val="11"/>
        <color rgb="FF000000"/>
        <rFont val="Calibri"/>
      </rPr>
      <t>If "Share My Location" is toggled to the right and appears green on the iPhone and iPad when the AO has approved the use of personal iCloud accounts, this is a finding.</t>
    </r>
  </si>
  <si>
    <t>V-254620</t>
  </si>
  <si>
    <r>
      <rPr>
        <sz val="11"/>
        <rFont val="Calibri"/>
      </rPr>
      <t>Apple iOS/iPadOS 16 must implement the management setting: Force Apple Watch wrist detection.</t>
    </r>
  </si>
  <si>
    <r>
      <rPr>
        <sz val="11"/>
        <color rgb="FF000000"/>
        <rFont val="Calibri"/>
      </rPr>
      <t>Install a configuration profile to force Apple Watch wrist detection.</t>
    </r>
  </si>
  <si>
    <r>
      <rPr>
        <sz val="11"/>
        <color rgb="FF000000"/>
        <rFont val="Calibri"/>
      </rPr>
      <t>Because Apple Watch is a personal device, it is key that any sensitive DoD data displayed on the Apple Watch cannot be viewed when the watch is not in the immediate possession of the user. This control ensures the Apple Watch screen locks when the user takes the watch off, thereby protecting sensitive DoD data from possible exposure.</t>
    </r>
    <r>
      <rPr>
        <sz val="11"/>
        <color rgb="FF000000"/>
        <rFont val="Calibri"/>
      </rPr>
      <t xml:space="preserve">
</t>
    </r>
    <r>
      <rPr>
        <sz val="11"/>
        <color rgb="FF000000"/>
        <rFont val="Calibri"/>
      </rPr>
      <t>SFR ID: FMT_SMF_EXT.1.1 #47</t>
    </r>
  </si>
  <si>
    <r>
      <rPr>
        <sz val="11"/>
        <color rgb="FF000000"/>
        <rFont val="Calibri"/>
      </rPr>
      <t>Review configuration settings to confirm "Force Apple Watch wrist detection"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"Wrist detection enforced on Apple Watch" is enforced.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"Wrist detection enforced on Apple Watch" is listed.</t>
    </r>
    <r>
      <rPr>
        <sz val="11"/>
        <color rgb="FF000000"/>
        <rFont val="Calibri"/>
      </rPr>
      <t xml:space="preserve">
</t>
    </r>
    <r>
      <rPr>
        <sz val="11"/>
        <color rgb="FF000000"/>
        <rFont val="Calibri"/>
      </rPr>
      <t>If "Wrist detection enforced on Apple Watch" is not enforced in the Apple iOS/iPadOS management tool or the restrictions policy on the iPhone and iPad does not list "Wrist detection enforced on Apple Watch", this is a finding.</t>
    </r>
  </si>
  <si>
    <t>V-254621</t>
  </si>
  <si>
    <r>
      <rPr>
        <sz val="11"/>
        <rFont val="Calibri"/>
      </rPr>
      <t>Apple iOS/iPadOS 16 users must complete required training.</t>
    </r>
  </si>
  <si>
    <r>
      <rPr>
        <sz val="11"/>
        <color rgb="FF000000"/>
        <rFont val="Calibri"/>
      </rPr>
      <t>Have all iPhone and iPad users complete training on the following topics. Users must acknowledge receipt of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 including applications using global positioning system (GPS) tracking.</t>
    </r>
    <r>
      <rPr>
        <sz val="11"/>
        <color rgb="FF000000"/>
        <rFont val="Calibri"/>
      </rPr>
      <t xml:space="preserve">
</t>
    </r>
    <r>
      <rPr>
        <sz val="11"/>
        <color rgb="FF000000"/>
        <rFont val="Calibri"/>
      </rPr>
      <t xml:space="preserve">- Must ensure no DoD data is saved in an unmanaged app or transmitted from a personal app (for example, from personal email). </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the credentials can be revoked. Upon device retirement, turn 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 How to configure the following UBE controls (users must configure the control) and other controls on the iPhone and iPad:</t>
    </r>
    <r>
      <rPr>
        <sz val="11"/>
        <color rgb="FF000000"/>
        <rFont val="Calibri"/>
      </rPr>
      <t xml:space="preserve">
</t>
    </r>
    <r>
      <rPr>
        <sz val="11"/>
        <color rgb="FF000000"/>
        <rFont val="Calibri"/>
      </rPr>
      <t xml:space="preserve">  **Remove Family Sharing</t>
    </r>
    <r>
      <rPr>
        <sz val="11"/>
        <color rgb="FF000000"/>
        <rFont val="Calibri"/>
      </rPr>
      <t xml:space="preserve">
</t>
    </r>
    <r>
      <rPr>
        <sz val="11"/>
        <color rgb="FF000000"/>
        <rFont val="Calibri"/>
      </rPr>
      <t xml:space="preserve">  **Disable Shared Location</t>
    </r>
    <r>
      <rPr>
        <sz val="11"/>
        <color rgb="FF000000"/>
        <rFont val="Calibri"/>
      </rPr>
      <t xml:space="preserve">
</t>
    </r>
    <r>
      <rPr>
        <sz val="11"/>
        <color rgb="FF000000"/>
        <rFont val="Calibri"/>
      </rPr>
      <t xml:space="preserve">  **Disable Wi-Fi Assist</t>
    </r>
    <r>
      <rPr>
        <sz val="11"/>
        <color rgb="FF000000"/>
        <rFont val="Calibri"/>
      </rPr>
      <t xml:space="preserve">
</t>
    </r>
    <r>
      <rPr>
        <sz val="11"/>
        <color rgb="FF000000"/>
        <rFont val="Calibri"/>
      </rPr>
      <t xml:space="preserve">  **Use AirPrint only with AO-approved printers and print servers (see the Multifunction Device and Network Printers STIG for requirements)</t>
    </r>
    <r>
      <rPr>
        <sz val="11"/>
        <color rgb="FF000000"/>
        <rFont val="Calibri"/>
      </rPr>
      <t xml:space="preserve">
</t>
    </r>
    <r>
      <rPr>
        <sz val="11"/>
        <color rgb="FF000000"/>
        <rFont val="Calibri"/>
      </rPr>
      <t xml:space="preserve">  **Turn off "Apps" under "AUTOMATIC DOWNLOADS" in the "iTunes &amp; App Store" section of the Settings app on the iPhone and iPad</t>
    </r>
    <r>
      <rPr>
        <sz val="11"/>
        <color rgb="FF000000"/>
        <rFont val="Calibri"/>
      </rPr>
      <t xml:space="preserve">
</t>
    </r>
    <r>
      <rPr>
        <sz val="11"/>
        <color rgb="FF000000"/>
        <rFont val="Calibri"/>
      </rPr>
      <t xml:space="preserve">  **Secure use of Calendar Alarm</t>
    </r>
    <r>
      <rPr>
        <sz val="11"/>
        <color rgb="FF000000"/>
        <rFont val="Calibri"/>
      </rPr>
      <t xml:space="preserve">
</t>
    </r>
    <r>
      <rPr>
        <sz val="11"/>
        <color rgb="FF000000"/>
        <rFont val="Calibri"/>
      </rPr>
      <t xml:space="preserve">  **Do not configure a DoD network (work) VPN profile on any third-party unmanaged VPN app </t>
    </r>
    <r>
      <rPr>
        <sz val="11"/>
        <color rgb="FF000000"/>
        <rFont val="Calibri"/>
      </rPr>
      <t xml:space="preserve">
</t>
    </r>
    <r>
      <rPr>
        <sz val="11"/>
        <color rgb="FF000000"/>
        <rFont val="Calibri"/>
      </rPr>
      <t xml:space="preserve">  **Disable iPhone and iPad radios using controls under "Settings" instead of "Control Center"</t>
    </r>
    <r>
      <rPr>
        <sz val="11"/>
        <color rgb="FF000000"/>
        <rFont val="Calibri"/>
      </rPr>
      <t xml:space="preserve">
</t>
    </r>
    <r>
      <rPr>
        <sz val="11"/>
        <color rgb="FF000000"/>
        <rFont val="Calibri"/>
      </rPr>
      <t>- AO guidance on acceptable use and restrictions, if any, on downloading and installing personal apps and data (music, photos, etc.).</t>
    </r>
  </si>
  <si>
    <r>
      <rPr>
        <sz val="11"/>
        <color rgb="FF000000"/>
        <rFont val="Calibri"/>
      </rPr>
      <t>The security posture on iOS devices requires the device user to configure several required policy rules on their device. User-Based Enforcement (UBE) is required for these controls. In addition, if the authorizing official (AO) has approved users' full access to the Apple App Store, users must receive training on risks. If a user is not aware of their responsibilities and does not comply with UBE requirements, the security posture of the iOS mobile device and DoD sensitive data may become compromised.</t>
    </r>
    <r>
      <rPr>
        <sz val="11"/>
        <color rgb="FF000000"/>
        <rFont val="Calibri"/>
      </rPr>
      <t xml:space="preserve">
</t>
    </r>
    <r>
      <rPr>
        <sz val="11"/>
        <color rgb="FF000000"/>
        <rFont val="Calibri"/>
      </rPr>
      <t>SFR ID: NA</t>
    </r>
  </si>
  <si>
    <r>
      <rPr>
        <sz val="11"/>
        <color rgb="FF000000"/>
        <rFont val="Calibri"/>
      </rPr>
      <t>Review a sample of site User Agreements for iOS device users or similar training records and training course content. Verify iPhone and iPad users have completed required training.</t>
    </r>
    <r>
      <rPr>
        <sz val="11"/>
        <color rgb="FF000000"/>
        <rFont val="Calibri"/>
      </rPr>
      <t xml:space="preserve">
</t>
    </r>
    <r>
      <rPr>
        <sz val="11"/>
        <color rgb="FF000000"/>
        <rFont val="Calibri"/>
      </rPr>
      <t>If any iPhone/iPad user has not completed required training, this is a finding.</t>
    </r>
  </si>
  <si>
    <t>V-254622</t>
  </si>
  <si>
    <r>
      <rPr>
        <sz val="11"/>
        <rFont val="Calibri"/>
      </rPr>
      <t>A managed photo app must be used to take and store work-related photos.</t>
    </r>
  </si>
  <si>
    <r>
      <rPr>
        <sz val="11"/>
        <color rgb="FF000000"/>
        <rFont val="Calibri"/>
      </rPr>
      <t>Install a managed photos app to take and manage work-related photos.</t>
    </r>
  </si>
  <si>
    <r>
      <rPr>
        <sz val="11"/>
        <color rgb="FF000000"/>
        <rFont val="Calibri"/>
      </rPr>
      <t>The iOS Photos app is unmanaged and may sync photos with a device user's personal iCloud account. Therefore, work-related photos must not be taken via the iOS camera app or stored in the Photos app. A managed photo app must be used to take and manage work-related photos.</t>
    </r>
    <r>
      <rPr>
        <sz val="11"/>
        <color rgb="FF000000"/>
        <rFont val="Calibri"/>
      </rPr>
      <t xml:space="preserve">
</t>
    </r>
    <r>
      <rPr>
        <sz val="11"/>
        <color rgb="FF000000"/>
        <rFont val="Calibri"/>
      </rPr>
      <t>SFR ID: NA</t>
    </r>
  </si>
  <si>
    <r>
      <rPr>
        <sz val="11"/>
        <color rgb="FF000000"/>
        <rFont val="Calibri"/>
      </rPr>
      <t>Review configuration settings to confirm a managed photos app is installed on the iOS device.</t>
    </r>
    <r>
      <rPr>
        <sz val="11"/>
        <color rgb="FF000000"/>
        <rFont val="Calibri"/>
      </rPr>
      <t xml:space="preserve">
</t>
    </r>
    <r>
      <rPr>
        <sz val="11"/>
        <color rgb="FF000000"/>
        <rFont val="Calibri"/>
      </rPr>
      <t>This check procedure is performed on the iPhone and iPad.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DoD Configuration Profile from the Apple iOS/iPadOS management tool.</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Verify a photo capture and management app is listed.</t>
    </r>
    <r>
      <rPr>
        <sz val="11"/>
        <color rgb="FF000000"/>
        <rFont val="Calibri"/>
      </rPr>
      <t xml:space="preserve">
</t>
    </r>
    <r>
      <rPr>
        <sz val="11"/>
        <color rgb="FF000000"/>
        <rFont val="Calibri"/>
      </rPr>
      <t>If a managed photo capture and management app is not installed on the iPhone and iPad, this is a finding.</t>
    </r>
  </si>
  <si>
    <t>V-254623</t>
  </si>
  <si>
    <r>
      <rPr>
        <sz val="11"/>
        <rFont val="Calibri"/>
      </rPr>
      <t>Apple iOS/iPadOS 16 must implement the management setting: Enable USB Restricted Mode.</t>
    </r>
  </si>
  <si>
    <r>
      <rPr>
        <sz val="11"/>
        <color rgb="FF000000"/>
        <rFont val="Calibri"/>
      </rPr>
      <t>Install a configuration profile to configure "Allow USB Restricted Mode" to "True" in the management tool. This a supervised-only control.</t>
    </r>
    <r>
      <rPr>
        <sz val="11"/>
        <color rgb="FF000000"/>
        <rFont val="Calibri"/>
      </rPr>
      <t xml:space="preserve">
</t>
    </r>
    <r>
      <rPr>
        <sz val="11"/>
        <color rgb="FF000000"/>
        <rFont val="Calibri"/>
      </rPr>
      <t>Note: The default configuration setting for "allow USB Restricted Mode" is "True" in most MDM products. This is the required setting. When set correctly, nothing will be listed in the Restrictions profile, and the user will be able to toggle USB accessories on/off.</t>
    </r>
    <r>
      <rPr>
        <sz val="11"/>
        <color rgb="FF000000"/>
        <rFont val="Calibri"/>
      </rPr>
      <t xml:space="preserve">
</t>
    </r>
    <r>
      <rPr>
        <sz val="11"/>
        <color rgb="FF000000"/>
        <rFont val="Calibri"/>
      </rPr>
      <t>Note: This control is called "Allow USB accessories while device is locked" in Apple Configurator, and the control logic is opposite to what is listed here. Ensure the MDM policy rule is set correctly (to disable USB accessory connections when the device is locked).</t>
    </r>
  </si>
  <si>
    <r>
      <rPr>
        <sz val="11"/>
        <color rgb="FF000000"/>
        <rFont val="Calibri"/>
      </rPr>
      <t>The USB lightning port on an iOS device can be used to access data on the device. The required settings ensure the Apple device password is entered before a previously trusted USB accessory can connect to the device.</t>
    </r>
    <r>
      <rPr>
        <sz val="11"/>
        <color rgb="FF000000"/>
        <rFont val="Calibri"/>
      </rPr>
      <t xml:space="preserve">
</t>
    </r>
    <r>
      <rPr>
        <sz val="11"/>
        <color rgb="FF000000"/>
        <rFont val="Calibri"/>
      </rPr>
      <t>SFR ID: FMT_SMF_EXT.1.1 #47</t>
    </r>
  </si>
  <si>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USB Restricted Mode" is enabled.</t>
    </r>
    <r>
      <rPr>
        <sz val="11"/>
        <color rgb="FF000000"/>
        <rFont val="Calibri"/>
      </rPr>
      <t xml:space="preserve">
</t>
    </r>
    <r>
      <rPr>
        <sz val="11"/>
        <color rgb="FF000000"/>
        <rFont val="Calibri"/>
      </rPr>
      <t xml:space="preserve">This check procedure is performed on both the device management tool and the iPhone and iPad device.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 management tool, verify "Allow USB Restricted Mode" is checked (set to "True").</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there is no listing for "USB Accessories while locked allowed".</t>
    </r>
    <r>
      <rPr>
        <sz val="11"/>
        <color rgb="FF000000"/>
        <rFont val="Calibri"/>
      </rPr>
      <t xml:space="preserve">
</t>
    </r>
    <r>
      <rPr>
        <sz val="11"/>
        <color rgb="FF000000"/>
        <rFont val="Calibri"/>
      </rPr>
      <t>If "Allow USB Restricted Mode" is not enabled in the management tool and there is a restriction in listed the profile on the Apple device, this is a finding.</t>
    </r>
    <r>
      <rPr>
        <sz val="11"/>
        <color rgb="FF000000"/>
        <rFont val="Calibri"/>
      </rPr>
      <t xml:space="preserve">
</t>
    </r>
    <r>
      <rPr>
        <sz val="11"/>
        <color rgb="FF000000"/>
        <rFont val="Calibri"/>
      </rPr>
      <t>Note: The default configuration setting for "allow USB Restricted Mode" is "True" in most MDM products. This is the required setting. When set correctly, nothing will be listed in the Restrictions profile, and the user will be able to toggle USB accessories on/off.</t>
    </r>
    <r>
      <rPr>
        <sz val="11"/>
        <color rgb="FF000000"/>
        <rFont val="Calibri"/>
      </rPr>
      <t xml:space="preserve">
</t>
    </r>
    <r>
      <rPr>
        <sz val="11"/>
        <color rgb="FF000000"/>
        <rFont val="Calibri"/>
      </rPr>
      <t>Note: "Allow USB Restricted Mode" may be called "Allow USB accessories while device is locked" in some MDM consoles. The required logic is to disable USB accessory connections when the device is locked.</t>
    </r>
  </si>
  <si>
    <t>V-254624</t>
  </si>
  <si>
    <r>
      <rPr>
        <sz val="11"/>
        <rFont val="Calibri"/>
      </rPr>
      <t>Apple iOS/iPadOS 16 must not allow managed apps to write contacts to unmanaged contacts accounts.</t>
    </r>
  </si>
  <si>
    <r>
      <rPr>
        <sz val="11"/>
        <color rgb="FF000000"/>
        <rFont val="Calibri"/>
      </rPr>
      <t>Install a configuration profile to prevent managed apps from writing contacts to unmanaged contacts accounts.</t>
    </r>
  </si>
  <si>
    <r>
      <rPr>
        <sz val="11"/>
        <color rgb="FF000000"/>
        <rFont val="Calibri"/>
      </rPr>
      <t>Managed apps have been approved for the handling of DoD sensitive information. Unmanaged apps are provided for productivity and morale purposes but are not approved to handle DoD sensitive information. Examples of unmanaged apps include those for news services, travel guides, maps, and social networking. If a document were to be viewed in a managed app and the user had the ability to open this same document in an unmanaged app, this could lead to the compromise of sensitive DoD data. In some cases, the unmanaged apps are connected to cloud backup or social networks that would permit dissemination of DoD sensitive information to unauthorized individuals. Not allowing data to be opened within unmanaged apps mitigates the risk of compromising sensitive data.</t>
    </r>
    <r>
      <rPr>
        <sz val="11"/>
        <color rgb="FF000000"/>
        <rFont val="Calibri"/>
      </rPr>
      <t xml:space="preserve">
</t>
    </r>
    <r>
      <rPr>
        <sz val="11"/>
        <color rgb="FF000000"/>
        <rFont val="Calibri"/>
      </rPr>
      <t>SFR ID: FMT_SMF_EXT.1.1 #42, FDP_ACF_EXT.1.2</t>
    </r>
  </si>
  <si>
    <r>
      <rPr>
        <sz val="11"/>
        <color rgb="FF000000"/>
        <rFont val="Calibri"/>
      </rPr>
      <t>Review configuration settings to confirm "Allow managed apps to write contacts to unmanaged contacts accounts" is disabled.</t>
    </r>
    <r>
      <rPr>
        <sz val="11"/>
        <color rgb="FF000000"/>
        <rFont val="Calibri"/>
      </rPr>
      <t xml:space="preserve">
</t>
    </r>
    <r>
      <rPr>
        <sz val="11"/>
        <color rgb="FF000000"/>
        <rFont val="Calibri"/>
      </rPr>
      <t>This check procedure is performed on both the Apple iOS/iPadOS management tool and the Apple iOS/iPadOS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managed apps to write contacts to unmanaged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&amp; Device Management" or "Profiles". </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managed apps to write contacts to unmanaged contacts accounts" is not listed.</t>
    </r>
    <r>
      <rPr>
        <sz val="11"/>
        <color rgb="FF000000"/>
        <rFont val="Calibri"/>
      </rPr>
      <t xml:space="preserve">
</t>
    </r>
    <r>
      <rPr>
        <sz val="11"/>
        <color rgb="FF000000"/>
        <rFont val="Calibri"/>
      </rPr>
      <t>If "Allow managed apps to write contacts to unmanaged contacts accounts" is checked in the iOS/iPadOS management tool or the restrictions policy on the iPhone and iPad lists "Allow managed apps to write contacts to unmanaged contacts accounts", this is a finding.</t>
    </r>
  </si>
  <si>
    <t>V-254625</t>
  </si>
  <si>
    <r>
      <rPr>
        <sz val="11"/>
        <rFont val="Calibri"/>
      </rPr>
      <t>Apple iOS/iPadOS 16 must not allow unmanaged apps to read contacts from managed contacts accounts.</t>
    </r>
  </si>
  <si>
    <r>
      <rPr>
        <sz val="11"/>
        <color rgb="FF000000"/>
        <rFont val="Calibri"/>
      </rPr>
      <t>Install a configuration profile to prevent unmanaged apps from reading contacts from managed contacts accounts.</t>
    </r>
  </si>
  <si>
    <r>
      <rPr>
        <sz val="11"/>
        <color rgb="FF000000"/>
        <rFont val="Calibri"/>
      </rPr>
      <t>Review configuration settings to confirm "Allow unmanaged apps to read contacts from managed contacts accounts"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unmanaged apps to read contacts from 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unmanaged apps to read contacts from managed contacts accounts" is not listed.</t>
    </r>
    <r>
      <rPr>
        <sz val="11"/>
        <color rgb="FF000000"/>
        <rFont val="Calibri"/>
      </rPr>
      <t xml:space="preserve">
</t>
    </r>
    <r>
      <rPr>
        <sz val="11"/>
        <color rgb="FF000000"/>
        <rFont val="Calibri"/>
      </rPr>
      <t>If "Allow unmanaged apps to read contacts from managed contacts accounts" is checked in the iOS/iPadOS management tool or the restrictions policy on the iPhone and iPad lists "Allow unmanaged apps to read contacts from managed contacts accounts", this is a finding.</t>
    </r>
  </si>
  <si>
    <t>V-254626</t>
  </si>
  <si>
    <r>
      <rPr>
        <sz val="11"/>
        <rFont val="Calibri"/>
      </rPr>
      <t>Apple iOS/iPadOS 16 must implement the management setting: Disable AirDrop.</t>
    </r>
  </si>
  <si>
    <r>
      <rPr>
        <sz val="11"/>
        <color rgb="FF000000"/>
        <rFont val="Calibri"/>
      </rPr>
      <t xml:space="preserve">AirDrop is a way to send contact information or photos to other users with this same feature enabled. This feature enables a possible attack vector for adversaries to exploit. Once the attacker has gained access to the information broadcast by this feature, the attacker may distribute this sensitive information very quickly and without DoD's control or awareness. By disabling this feature, the risk of mass data exfiltration will be mitigated. </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 ID: FMT_SMF_EXT.1.1 #47</t>
    </r>
  </si>
  <si>
    <r>
      <rPr>
        <sz val="11"/>
        <color rgb="FF000000"/>
        <rFont val="Calibri"/>
      </rPr>
      <t>Determine if the site authorizing official (AO) has approved the use of AirDrop for unmanaged data transfer. Look for a document showing approval. If AirDrop is not approved, review configuration settings to confirm it is disabled. If approved, this requirement is not applicable.</t>
    </r>
    <r>
      <rPr>
        <sz val="11"/>
        <color rgb="FF000000"/>
        <rFont val="Calibri"/>
      </rPr>
      <t xml:space="preserve">
</t>
    </r>
    <r>
      <rPr>
        <sz val="11"/>
        <color rgb="FF000000"/>
        <rFont val="Calibri"/>
      </rPr>
      <t>This a supervised-only control. If the iPhone or iPad being reviewed is not supervised by the MDM, this control is automatically a finding (if the AO has not approved the use of AirDrop for unmanaged data transfer).</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AirDrop"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&amp; Device Management" or "Profiles".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"AirDrop not allowed" is listed.</t>
    </r>
    <r>
      <rPr>
        <sz val="11"/>
        <color rgb="FF000000"/>
        <rFont val="Calibri"/>
      </rPr>
      <t xml:space="preserve">
</t>
    </r>
    <r>
      <rPr>
        <sz val="11"/>
        <color rgb="FF000000"/>
        <rFont val="Calibri"/>
      </rPr>
      <t>If the AO has not approved AirDrop and "AirDrop not allowed" is not listed in the management tool and on the Apple device, this is a finding.</t>
    </r>
  </si>
  <si>
    <t>V-254627</t>
  </si>
  <si>
    <r>
      <rPr>
        <sz val="11"/>
        <rFont val="Calibri"/>
      </rPr>
      <t>Apple iOS/iPadOS 16 must implement the management setting: Disable paired Apple Watch.</t>
    </r>
  </si>
  <si>
    <r>
      <rPr>
        <sz val="11"/>
        <color rgb="FF000000"/>
        <rFont val="Calibri"/>
      </rPr>
      <t>If the AO has not approved the use of Apple Watch with DoD-owned iPhones, install a configuration profile to disable the Apple Watch control in the management tool. This a supervised-only control.</t>
    </r>
  </si>
  <si>
    <r>
      <rPr>
        <sz val="11"/>
        <color rgb="FF000000"/>
        <rFont val="Calibri"/>
      </rPr>
      <t>Authorizing official (AO) approval is required before an Apple Watch (DoD-owned or personally owned) can be paired with a DoD-owned iPhone to ensure the AO has evaluated the risk in having sensitive DoD data transferred to and stored on an Apple Watch in their operational environment.</t>
    </r>
    <r>
      <rPr>
        <sz val="11"/>
        <color rgb="FF000000"/>
        <rFont val="Calibri"/>
      </rPr>
      <t xml:space="preserve">
</t>
    </r>
    <r>
      <rPr>
        <sz val="11"/>
        <color rgb="FF000000"/>
        <rFont val="Calibri"/>
      </rPr>
      <t>SFR ID: FMT_SMF_EXT.1.1 #47</t>
    </r>
  </si>
  <si>
    <r>
      <rPr>
        <sz val="11"/>
        <color rgb="FF000000"/>
        <rFont val="Calibri"/>
      </rPr>
      <t>Determine if the site AO has approved the use of Apple Watch with DoD-owned iPhones. Look for a document showing approval. If not approved, review configuration settings to confirm "Allow Paired Watch" is disabled. If approved, this requirement is not applicable.</t>
    </r>
    <r>
      <rPr>
        <sz val="11"/>
        <color rgb="FF000000"/>
        <rFont val="Calibri"/>
      </rPr>
      <t xml:space="preserve">
</t>
    </r>
    <r>
      <rPr>
        <sz val="11"/>
        <color rgb="FF000000"/>
        <rFont val="Calibri"/>
      </rPr>
      <t>This a supervised-only control. If the iPhone or iPad being reviewed is not supervised by the MDM, this control is automatically a finding (if the AO has not approved the use of Apple Watch for unmanaged data transfer).</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Paired Watch" is unchecked.</t>
    </r>
    <r>
      <rPr>
        <sz val="11"/>
        <color rgb="FF000000"/>
        <rFont val="Calibri"/>
      </rPr>
      <t xml:space="preserve">
</t>
    </r>
    <r>
      <rPr>
        <sz val="11"/>
        <color rgb="FF000000"/>
        <rFont val="Calibri"/>
      </rPr>
      <t>On the iPhone: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&amp; Device Management" or "Profiles".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"Paired Apple Watch not allowed" is listed.</t>
    </r>
    <r>
      <rPr>
        <sz val="11"/>
        <color rgb="FF000000"/>
        <rFont val="Calibri"/>
      </rPr>
      <t xml:space="preserve">
</t>
    </r>
    <r>
      <rPr>
        <sz val="11"/>
        <color rgb="FF000000"/>
        <rFont val="Calibri"/>
      </rPr>
      <t>If the AO has not approved pairing an Apple Watch with a DoD-owned iPhone and "Paired Apple Watch not allowed" is not listed both in the management tool and on the Apple device, this is a finding.</t>
    </r>
  </si>
  <si>
    <t>V-254628</t>
  </si>
  <si>
    <r>
      <rPr>
        <sz val="11"/>
        <rFont val="Calibri"/>
      </rPr>
      <t>Apple iOS/iPadOS 16 must disable Password AutoFill in browsers and applications.</t>
    </r>
  </si>
  <si>
    <r>
      <rPr>
        <sz val="11"/>
        <color rgb="FF000000"/>
        <rFont val="Calibri"/>
      </rPr>
      <t>Install a configuration profile to disable allow Password AutoFill in the management tool. This a supervised-only control.</t>
    </r>
  </si>
  <si>
    <r>
      <rPr>
        <sz val="11"/>
        <color rgb="FF000000"/>
        <rFont val="Calibri"/>
      </rPr>
      <t>The AutoFill functionality in browsers and applications allows the user to complete a form that contains sensitive information, such as PII, without previous knowledge of the information. By allowing the use of the AutoFill functionality, an adversary who learns a user's iPhone and iPad passcode,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</si>
  <si>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"Password AutoFill is not allowed" is disabled.</t>
    </r>
    <r>
      <rPr>
        <sz val="11"/>
        <color rgb="FF000000"/>
        <rFont val="Calibri"/>
      </rPr>
      <t xml:space="preserve">
</t>
    </r>
    <r>
      <rPr>
        <sz val="11"/>
        <color rgb="FF000000"/>
        <rFont val="Calibri"/>
      </rPr>
      <t>This check procedure is performed on both the iOS/iPadOS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"Password AutoFill is not allowed" is unchecked.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"Password AutoFill is not allowed" is listed.</t>
    </r>
    <r>
      <rPr>
        <sz val="11"/>
        <color rgb="FF000000"/>
        <rFont val="Calibri"/>
      </rPr>
      <t xml:space="preserve">
</t>
    </r>
    <r>
      <rPr>
        <sz val="11"/>
        <color rgb="FF000000"/>
        <rFont val="Calibri"/>
      </rPr>
      <t>If "Password AutoFill is not allowed" is not enabled both in the iOS/iPadOS management tool and on the Apple device, this is a finding.</t>
    </r>
  </si>
  <si>
    <t>V-254629</t>
  </si>
  <si>
    <r>
      <rPr>
        <sz val="11"/>
        <rFont val="Calibri"/>
      </rPr>
      <t>Apple iOS/iPadOS 16 must disable allow setting up new nearby devices.</t>
    </r>
  </si>
  <si>
    <r>
      <rPr>
        <sz val="11"/>
        <color rgb="FF000000"/>
        <rFont val="Calibri"/>
      </rPr>
      <t>Install a configuration profile to disable allow setting up new nearby devices in the management tool. This a supervised-only control.</t>
    </r>
  </si>
  <si>
    <r>
      <rPr>
        <sz val="11"/>
        <color rgb="FF000000"/>
        <rFont val="Calibri"/>
      </rPr>
      <t>This control allows Apple device users to request passwords from nearby devices. This could lead to a compromise of the device password with an unauthorized person or device. DoD Apple device passwords must not be shared.</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</si>
  <si>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setting up new nearby devices" is disabled.</t>
    </r>
    <r>
      <rPr>
        <sz val="11"/>
        <color rgb="FF000000"/>
        <rFont val="Calibri"/>
      </rPr>
      <t xml:space="preserve">
</t>
    </r>
    <r>
      <rPr>
        <sz val="11"/>
        <color rgb="FF000000"/>
        <rFont val="Calibri"/>
      </rPr>
      <t>This check procedure is performed on both the iOS/iPadOS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"Proximity setup to a new device is not allowed"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"Proximity setup to a new device is not allowed" is not listed.</t>
    </r>
    <r>
      <rPr>
        <sz val="11"/>
        <color rgb="FF000000"/>
        <rFont val="Calibri"/>
      </rPr>
      <t xml:space="preserve">
</t>
    </r>
    <r>
      <rPr>
        <sz val="11"/>
        <color rgb="FF000000"/>
        <rFont val="Calibri"/>
      </rPr>
      <t>If "Proximity setup to a new device is not allowed" is disabled in the iOS/iPadOS management tool and on the Apple device, this is a finding.</t>
    </r>
  </si>
  <si>
    <t>V-254630</t>
  </si>
  <si>
    <r>
      <rPr>
        <sz val="11"/>
        <rFont val="Calibri"/>
      </rPr>
      <t>Apple iOS/iPadOS 16 must disable password proximity requests.</t>
    </r>
  </si>
  <si>
    <r>
      <rPr>
        <sz val="11"/>
        <color rgb="FF000000"/>
        <rFont val="Calibri"/>
      </rPr>
      <t>Install a configuration profile to disable the allow password proximity requests in the management tool. This a supervised-only control.</t>
    </r>
  </si>
  <si>
    <r>
      <rPr>
        <sz val="11"/>
        <color rgb="FF000000"/>
        <rFont val="Calibri"/>
      </rPr>
      <t>This control allows one Apple device to be notified to share its password with a nearby device. This could lead to a compromise of the device password with an unauthorized person or device. DoD Apple device passwords must not be shared.</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</si>
  <si>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Password Proximity Requests"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Password Proximity Requests"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"Proximity password requests not allowed" is listed.</t>
    </r>
    <r>
      <rPr>
        <sz val="11"/>
        <color rgb="FF000000"/>
        <rFont val="Calibri"/>
      </rPr>
      <t xml:space="preserve">
</t>
    </r>
    <r>
      <rPr>
        <sz val="11"/>
        <color rgb="FF000000"/>
        <rFont val="Calibri"/>
      </rPr>
      <t>If "Proximity password requests not allowed" is not listed in the management tool and on the Apple device, this is a finding.</t>
    </r>
  </si>
  <si>
    <t>V-254631</t>
  </si>
  <si>
    <r>
      <rPr>
        <sz val="11"/>
        <rFont val="Calibri"/>
      </rPr>
      <t>Apple iOS/iPadOS 16 must disable password sharing.</t>
    </r>
  </si>
  <si>
    <r>
      <rPr>
        <sz val="11"/>
        <color rgb="FF000000"/>
        <rFont val="Calibri"/>
      </rPr>
      <t>Install a configuration profile to disable the allow password proximity sharing in the management tool. This a supervised-only control.</t>
    </r>
  </si>
  <si>
    <r>
      <rPr>
        <sz val="11"/>
        <color rgb="FF000000"/>
        <rFont val="Calibri"/>
      </rPr>
      <t>This control allows sharing passwords between Apple devices using AirDrop. This could lead to a compromise of the device password with an unauthorized person or device. DoD Apple device passwords must not be shared.</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</si>
  <si>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"Password Sharing is not allowed" is enabled.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"Password Sharing is not allowed" is 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"Password Sharing is not allowed" is listed.</t>
    </r>
    <r>
      <rPr>
        <sz val="11"/>
        <color rgb="FF000000"/>
        <rFont val="Calibri"/>
      </rPr>
      <t xml:space="preserve">
</t>
    </r>
    <r>
      <rPr>
        <sz val="11"/>
        <color rgb="FF000000"/>
        <rFont val="Calibri"/>
      </rPr>
      <t>If "Password Sharing is not allowed" is not enabled in the management tool and on the Apple device, this is a finding.</t>
    </r>
  </si>
  <si>
    <t>V-254632</t>
  </si>
  <si>
    <r>
      <rPr>
        <sz val="11"/>
        <rFont val="Calibri"/>
      </rPr>
      <t>Apple iOS/iPadOS 16 must disable Find My Friends in the Find My app.</t>
    </r>
  </si>
  <si>
    <r>
      <rPr>
        <sz val="11"/>
        <color rgb="FF000000"/>
        <rFont val="Calibri"/>
      </rPr>
      <t>Install a configuration profile to disable "Find My Friends" in the Find My app and "Allow modifying Find My Friends" in the management tool. This a supervised-only control.</t>
    </r>
  </si>
  <si>
    <r>
      <rPr>
        <sz val="11"/>
        <color rgb="FF000000"/>
        <rFont val="Calibri"/>
      </rPr>
      <t>This control does not share a DoD user's location but encourages location sharing between DoD mobile device users, which can lead to operational security (OPSEC) risks. Sharing the location of a DoD mobile device is a violation of AIOS-16-011700.</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</si>
  <si>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"Find My Friends"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"Find My Friends" and "Allow modifying Find My Friends" are unchecked.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&amp; Device Management" or "Profiles".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"Find My Friends" is not listed.</t>
    </r>
    <r>
      <rPr>
        <sz val="11"/>
        <color rgb="FF000000"/>
        <rFont val="Calibri"/>
      </rPr>
      <t xml:space="preserve">
</t>
    </r>
    <r>
      <rPr>
        <sz val="11"/>
        <color rgb="FF000000"/>
        <rFont val="Calibri"/>
      </rPr>
      <t>If "Find My Friends" and "Allow modifying Find My Friends" are not disabled in the management tool and on the Apple device, this is a finding.</t>
    </r>
  </si>
  <si>
    <t>V-254633</t>
  </si>
  <si>
    <r>
      <rPr>
        <sz val="11"/>
        <rFont val="Calibri"/>
      </rPr>
      <t>The Apple iOS/iPadOS 16 must be supervised by the MDM.</t>
    </r>
  </si>
  <si>
    <r>
      <rPr>
        <sz val="11"/>
        <color rgb="FF000000"/>
        <rFont val="Calibri"/>
      </rPr>
      <t>Use one of the following methods to supervise iOS and iPadOS devices managed by the DoD mobile service provider.</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 Register all current and new iOS and iPadOS devices in the DoD mobile service provider's Automated Device Management/Apple Business Manager (ABM) account.</t>
    </r>
    <r>
      <rPr>
        <sz val="11"/>
        <color rgb="FF000000"/>
        <rFont val="Calibri"/>
      </rPr>
      <t xml:space="preserve">
</t>
    </r>
    <r>
      <rPr>
        <sz val="11"/>
        <color rgb="FF000000"/>
        <rFont val="Calibri"/>
      </rPr>
      <t>- Enable supervision of managed iOS/iPadOS devices in the MDM.</t>
    </r>
    <r>
      <rPr>
        <sz val="11"/>
        <color rgb="FF000000"/>
        <rFont val="Calibri"/>
      </rPr>
      <t xml:space="preserve">
</t>
    </r>
    <r>
      <rPr>
        <sz val="11"/>
        <color rgb="FF000000"/>
        <rFont val="Calibri"/>
      </rPr>
      <t xml:space="preserve">Method 2: </t>
    </r>
    <r>
      <rPr>
        <sz val="11"/>
        <color rgb="FF000000"/>
        <rFont val="Calibri"/>
      </rPr>
      <t xml:space="preserve">
</t>
    </r>
    <r>
      <rPr>
        <sz val="11"/>
        <color rgb="FF000000"/>
        <rFont val="Calibri"/>
      </rPr>
      <t>- Configure each iOS/iPadOS device using the Apple Configurator tool for Supervision.</t>
    </r>
    <r>
      <rPr>
        <sz val="11"/>
        <color rgb="FF000000"/>
        <rFont val="Calibri"/>
      </rPr>
      <t xml:space="preserve">
</t>
    </r>
    <r>
      <rPr>
        <sz val="11"/>
        <color rgb="FF000000"/>
        <rFont val="Calibri"/>
      </rPr>
      <t>- This method is usually only appropriate when MDM management of the DoD Apple device is not appropriate or an older device cannot be registered in ABM.</t>
    </r>
  </si>
  <si>
    <r>
      <rPr>
        <sz val="11"/>
        <color rgb="FF000000"/>
        <rFont val="Calibri"/>
      </rPr>
      <t>When an iOS/iPadOS is not supervised, the DoD mobile service provider cannot control when new iOS/iPadOS updates are installed on site-managed devices. Most updates should be installed immediately to mitigate new security vulnerabilities, while some sites need to test each update prior to installation to ensure critical missions are not adversely impacted by the update.</t>
    </r>
    <r>
      <rPr>
        <sz val="11"/>
        <color rgb="FF000000"/>
        <rFont val="Calibri"/>
      </rPr>
      <t xml:space="preserve">
</t>
    </r>
    <r>
      <rPr>
        <sz val="11"/>
        <color rgb="FF000000"/>
        <rFont val="Calibri"/>
      </rPr>
      <t>Several password and data protection controls can be implemented only when an Apple device is supervised.</t>
    </r>
    <r>
      <rPr>
        <sz val="11"/>
        <color rgb="FF000000"/>
        <rFont val="Calibri"/>
      </rPr>
      <t xml:space="preserve">
</t>
    </r>
    <r>
      <rPr>
        <sz val="11"/>
        <color rgb="FF000000"/>
        <rFont val="Calibri"/>
      </rPr>
      <t>SFR ID: FMT_SMF_EXT.1.1 #47</t>
    </r>
  </si>
  <si>
    <r>
      <rPr>
        <sz val="11"/>
        <color rgb="FF000000"/>
        <rFont val="Calibri"/>
      </rPr>
      <t>Review configuration settings to confirm site-managed iOS/iPadOS devices are supervised.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 managed Apple devices are supervised (verification procedure will vary by MDM product).</t>
    </r>
    <r>
      <rPr>
        <sz val="11"/>
        <color rgb="FF000000"/>
        <rFont val="Calibri"/>
      </rPr>
      <t xml:space="preserve">
</t>
    </r>
    <r>
      <rPr>
        <sz val="11"/>
        <color rgb="FF000000"/>
        <rFont val="Calibri"/>
      </rPr>
      <t>Note: If the Apple device is not managed by an MDM and supervision is set up via Apple Configurator, this procedure is not applicable.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 xml:space="preserve">2. Verify a message similar to the following appears on the screen: "This iPad is supervised by (name of site DoD mobile service provider)." </t>
    </r>
    <r>
      <rPr>
        <sz val="11"/>
        <color rgb="FF000000"/>
        <rFont val="Calibri"/>
      </rPr>
      <t xml:space="preserve">
</t>
    </r>
    <r>
      <rPr>
        <sz val="11"/>
        <color rgb="FF000000"/>
        <rFont val="Calibri"/>
      </rPr>
      <t>If site-managed iOS/iPadOS devices are not supervised, this is a finding.</t>
    </r>
  </si>
  <si>
    <t>V-254634</t>
  </si>
  <si>
    <r>
      <rPr>
        <sz val="11"/>
        <rFont val="Calibri"/>
      </rPr>
      <t xml:space="preserve">Apple iOS/iPadOS 16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</si>
  <si>
    <r>
      <rPr>
        <sz val="11"/>
        <color rgb="FF000000"/>
        <rFont val="Calibri"/>
      </rPr>
      <t>If the AO has not approved the use of USB drives to load files to Apple devices, install a configuration profile to disable "Allow USB drive access in Files app".</t>
    </r>
  </si>
  <si>
    <r>
      <rPr>
        <sz val="11"/>
        <color rgb="FF000000"/>
        <rFont val="Calibri"/>
      </rPr>
      <t>Unauthorized use of USB storage drives could lead to the introduction of malware or unauthorized software into the DoD IT infrastructure and compromise of sensitive DoD information and systems.</t>
    </r>
    <r>
      <rPr>
        <sz val="11"/>
        <color rgb="FF000000"/>
        <rFont val="Calibri"/>
      </rPr>
      <t xml:space="preserve">
</t>
    </r>
    <r>
      <rPr>
        <sz val="11"/>
        <color rgb="FF000000"/>
        <rFont val="Calibri"/>
      </rPr>
      <t>SFR ID: FMT_SMF_EXT.1.1 #47</t>
    </r>
  </si>
  <si>
    <r>
      <rPr>
        <sz val="11"/>
        <color rgb="FF000000"/>
        <rFont val="Calibri"/>
      </rPr>
      <t>This requirement is not applicable if the AO has approved the use of USB drives to load files to Apple devices. The approval must be in writing and include which USB storage devices are approved for use.</t>
    </r>
    <r>
      <rPr>
        <sz val="11"/>
        <color rgb="FF000000"/>
        <rFont val="Calibri"/>
      </rPr>
      <t xml:space="preserve">
</t>
    </r>
    <r>
      <rPr>
        <sz val="11"/>
        <color rgb="FF000000"/>
        <rFont val="Calibri"/>
      </rPr>
      <t>If the AO has not approved the use of USB drives to load files to Apple devices, use the following procedures to verify compliance.</t>
    </r>
    <r>
      <rPr>
        <sz val="11"/>
        <color rgb="FF000000"/>
        <rFont val="Calibri"/>
      </rPr>
      <t xml:space="preserve">
</t>
    </r>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USB drive access in Files app"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USB drive access in Files app"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"USB drives not accessible in Files app" is listed.</t>
    </r>
    <r>
      <rPr>
        <sz val="11"/>
        <color rgb="FF000000"/>
        <rFont val="Calibri"/>
      </rPr>
      <t xml:space="preserve">
</t>
    </r>
    <r>
      <rPr>
        <sz val="11"/>
        <color rgb="FF000000"/>
        <rFont val="Calibri"/>
      </rPr>
      <t>If "Allow USB drive access in Files app" is not disabled in the management tool and "USB drives not accessible in Files app" is not listed in the Restrictions profile on the Apple device, this is a finding.</t>
    </r>
  </si>
  <si>
    <t>V-254635</t>
  </si>
  <si>
    <r>
      <rPr>
        <sz val="11"/>
        <rFont val="Calibri"/>
      </rPr>
      <t>The Apple iOS must be configured to disable automatic transfer of diagnostic data to an external device other than an MDM service with which the device has enrolled.</t>
    </r>
  </si>
  <si>
    <r>
      <rPr>
        <sz val="11"/>
        <color rgb="FF000000"/>
        <rFont val="Calibri"/>
      </rPr>
      <t>Install a configuration profile to disable sending diagnostic data to an organization other than DoD.</t>
    </r>
  </si>
  <si>
    <r>
      <rPr>
        <sz val="11"/>
        <color rgb="FF000000"/>
        <rFont val="Calibri"/>
      </rPr>
      <t>Many software systems automatically send diagnostic data to the manufacturer or a third party. This data enables the developers to understand real-world field behavior and improve the product based on that information. Unfortunately, it can also reveal information about what DoD users are doing with the systems and what causes them to fail. An adversary embedded within the software development team or elsewhere could use the information acquired to breach mobile operating system security. Disabling automatic transfer of such information mitigates this risk.</t>
    </r>
    <r>
      <rPr>
        <sz val="11"/>
        <color rgb="FF000000"/>
        <rFont val="Calibri"/>
      </rPr>
      <t xml:space="preserve">
</t>
    </r>
    <r>
      <rPr>
        <sz val="11"/>
        <color rgb="FF000000"/>
        <rFont val="Calibri"/>
      </rPr>
      <t>SFR ID: FMT_SMF_EXT.1.1 #47a</t>
    </r>
  </si>
  <si>
    <r>
      <rPr>
        <sz val="11"/>
        <color rgb="FF000000"/>
        <rFont val="Calibri"/>
      </rPr>
      <t>Review configuration settings to confirm "Allow sending diagnostic and usage data to Apple" is disabled.</t>
    </r>
    <r>
      <rPr>
        <sz val="11"/>
        <color rgb="FF000000"/>
        <rFont val="Calibri"/>
      </rPr>
      <t xml:space="preserve">
</t>
    </r>
    <r>
      <rPr>
        <sz val="11"/>
        <color rgb="FF000000"/>
        <rFont val="Calibri"/>
      </rPr>
      <t>This check procedure is performed on both the iOS management tool and the iOS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 management tool, verify "Allow sending diagnostic and usage data to Apple" is unchecked.</t>
    </r>
    <r>
      <rPr>
        <sz val="11"/>
        <color rgb="FF000000"/>
        <rFont val="Calibri"/>
      </rPr>
      <t xml:space="preserve">
</t>
    </r>
    <r>
      <rPr>
        <sz val="11"/>
        <color rgb="FF000000"/>
        <rFont val="Calibri"/>
      </rPr>
      <t>Alternatively, verify the text "&lt;key&gt;allowDiagnosticSubmission&lt;/key&gt;&lt;false/&gt;" appears in the configuration profile (.mobileconfig file).</t>
    </r>
    <r>
      <rPr>
        <sz val="11"/>
        <color rgb="FF000000"/>
        <rFont val="Calibri"/>
      </rPr>
      <t xml:space="preserve">
</t>
    </r>
    <r>
      <rPr>
        <sz val="11"/>
        <color rgb="FF000000"/>
        <rFont val="Calibri"/>
      </rPr>
      <t xml:space="preserve">On the Apple iOS device: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"Diagnostic submission not allowed".</t>
    </r>
    <r>
      <rPr>
        <sz val="11"/>
        <color rgb="FF000000"/>
        <rFont val="Calibri"/>
      </rPr>
      <t xml:space="preserve">
</t>
    </r>
    <r>
      <rPr>
        <sz val="11"/>
        <color rgb="FF000000"/>
        <rFont val="Calibri"/>
      </rPr>
      <t>Note: This setting also disables "Share With App Developers".</t>
    </r>
    <r>
      <rPr>
        <sz val="11"/>
        <color rgb="FF000000"/>
        <rFont val="Calibri"/>
      </rPr>
      <t xml:space="preserve">
</t>
    </r>
    <r>
      <rPr>
        <sz val="11"/>
        <color rgb="FF000000"/>
        <rFont val="Calibri"/>
      </rPr>
      <t>If "Allow sending diagnostic and usage data to Apple" is checked in the iOS management tool, "&lt;key&gt;allowDiagnosticSubmission&lt;/key&gt;&lt;true/&gt;" appears in the configuration profile, or the restrictions policy on the Apple iOS device from the Apple iOS management tool does not list "Diagnostic submission not allowed", this is a finding.</t>
    </r>
  </si>
  <si>
    <t>V-254636</t>
  </si>
  <si>
    <r>
      <rPr>
        <sz val="11"/>
        <rFont val="Calibri"/>
      </rPr>
      <t>Apple iOS must implement the management setting: Not allow a user to remove Apple iOS configuration profiles that enforce DoD security requirements.</t>
    </r>
  </si>
  <si>
    <r>
      <rPr>
        <sz val="11"/>
        <color rgb="FF000000"/>
        <rFont val="Calibri"/>
      </rPr>
      <t>Configure the Apple iOS configuration profile such that it can never be removed.</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When using Apple Configurator, under "General Security", configure "Security" to "Never" and "Automatically Remove Profile" to "Never".</t>
    </r>
  </si>
  <si>
    <r>
      <rPr>
        <sz val="11"/>
        <color rgb="FF000000"/>
        <rFont val="Calibri"/>
      </rPr>
      <t>Configuration profiles define security policies on Apple iOS devices. If a user is able to remove a configuration profile, the user can then change the configuration that had been enforced by that policy. Relaxing security policies may introduce vulnerabilities the profiles had mitigated. Configuring a profile to never be removed mitigates this risk.</t>
    </r>
    <r>
      <rPr>
        <sz val="11"/>
        <color rgb="FF000000"/>
        <rFont val="Calibri"/>
      </rPr>
      <t xml:space="preserve">
</t>
    </r>
    <r>
      <rPr>
        <sz val="11"/>
        <color rgb="FF000000"/>
        <rFont val="Calibri"/>
      </rPr>
      <t>SFR ID: FMT_SMF_EXT.1.1 #47</t>
    </r>
  </si>
  <si>
    <r>
      <rPr>
        <sz val="11"/>
        <color rgb="FF000000"/>
        <rFont val="Calibri"/>
      </rPr>
      <t>Review configuration settings to confirm configuration profiles are not removable.</t>
    </r>
    <r>
      <rPr>
        <sz val="11"/>
        <color rgb="FF000000"/>
        <rFont val="Calibri"/>
      </rPr>
      <t xml:space="preserve">
</t>
    </r>
    <r>
      <rPr>
        <sz val="11"/>
        <color rgb="FF000000"/>
        <rFont val="Calibri"/>
      </rPr>
      <t>This check procedure is performed on both the Apple iOS management tool and the Apple iOS device. The procedures below assume the site is not enrolled in Apple's Automatic Device Enrollment and are not applicable to devices under MDM management.</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 management tool, verify "Security" is set to "Never" and "Automatically Remove Profile" is set to "Never".</t>
    </r>
    <r>
      <rPr>
        <sz val="11"/>
        <color rgb="FF000000"/>
        <rFont val="Calibri"/>
      </rPr>
      <t xml:space="preserve">
</t>
    </r>
    <r>
      <rPr>
        <sz val="11"/>
        <color rgb="FF000000"/>
        <rFont val="Calibri"/>
      </rPr>
      <t>On the Apple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"Profiles &amp; Device Management" or "Profiles". </t>
    </r>
    <r>
      <rPr>
        <sz val="11"/>
        <color rgb="FF000000"/>
        <rFont val="Calibri"/>
      </rPr>
      <t xml:space="preserve">
</t>
    </r>
    <r>
      <rPr>
        <sz val="11"/>
        <color rgb="FF000000"/>
        <rFont val="Calibri"/>
      </rPr>
      <t>4. Tap each Configuration Profile from the Apple iOS management tool that contains the restrictions for the device.</t>
    </r>
    <r>
      <rPr>
        <sz val="11"/>
        <color rgb="FF000000"/>
        <rFont val="Calibri"/>
      </rPr>
      <t xml:space="preserve">
</t>
    </r>
    <r>
      <rPr>
        <sz val="11"/>
        <color rgb="FF000000"/>
        <rFont val="Calibri"/>
      </rPr>
      <t>5. Verify the "Remove Profile" button is not present.</t>
    </r>
    <r>
      <rPr>
        <sz val="11"/>
        <color rgb="FF000000"/>
        <rFont val="Calibri"/>
      </rPr>
      <t xml:space="preserve">
</t>
    </r>
    <r>
      <rPr>
        <sz val="11"/>
        <color rgb="FF000000"/>
        <rFont val="Calibri"/>
      </rPr>
      <t>If on the Apple iOS management tool or the iOS device the "Remove Profile" button is available on the configuration profile, this is a finding.</t>
    </r>
  </si>
  <si>
    <t>V-254637</t>
  </si>
  <si>
    <r>
      <rPr>
        <sz val="11"/>
        <rFont val="Calibri"/>
      </rPr>
      <t xml:space="preserve">Apple iOS/iPadOS 16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</si>
  <si>
    <r>
      <rPr>
        <sz val="11"/>
        <color rgb="FF000000"/>
        <rFont val="Calibri"/>
      </rPr>
      <t>Install a configuration profile to disable "Allow network drive access in Files access".</t>
    </r>
  </si>
  <si>
    <r>
      <rPr>
        <sz val="11"/>
        <color rgb="FF000000"/>
        <rFont val="Calibri"/>
      </rPr>
      <t>Allowing network drive access by the Files app could lead to the introduction of malware or unauthorized software into the DoD IT infrastructure and compromise of sensitive DoD information and systems.</t>
    </r>
    <r>
      <rPr>
        <sz val="11"/>
        <color rgb="FF000000"/>
        <rFont val="Calibri"/>
      </rPr>
      <t xml:space="preserve">
</t>
    </r>
    <r>
      <rPr>
        <sz val="11"/>
        <color rgb="FF000000"/>
        <rFont val="Calibri"/>
      </rPr>
      <t>SFR ID: FMT_SMF_EXT.1.1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</si>
  <si>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network drive access in Files access"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"Network drives not accessible in Files app" is listed.</t>
    </r>
    <r>
      <rPr>
        <sz val="11"/>
        <color rgb="FF000000"/>
        <rFont val="Calibri"/>
      </rPr>
      <t xml:space="preserve">
</t>
    </r>
    <r>
      <rPr>
        <sz val="11"/>
        <color rgb="FF000000"/>
        <rFont val="Calibri"/>
      </rPr>
      <t>If "Allow network drive access in Files access" is not disabled in the management tool and "Network drives not accessible in Files app" is not listed in Profile Restrictions on the Apple device, this is a finding.</t>
    </r>
  </si>
  <si>
    <t>V-254638</t>
  </si>
  <si>
    <r>
      <rPr>
        <sz val="11"/>
        <rFont val="Calibri"/>
      </rPr>
      <t>Apple iOS/iPadOS 16 must disable connections to Siri servers for the purpose of dictation.</t>
    </r>
  </si>
  <si>
    <r>
      <rPr>
        <sz val="11"/>
        <color rgb="FF000000"/>
        <rFont val="Calibri"/>
      </rPr>
      <t>Configure the Apple iOS configuration profile to disable connections to Siri servers for the purpose of dictation. This a supervised-only control.</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select "disable connections to Siri servers for the purpose of dictation".</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</si>
  <si>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 Dictation information could contain sensitive DoD information and therefore should not leave the DoD control.</t>
    </r>
    <r>
      <rPr>
        <sz val="11"/>
        <color rgb="FF000000"/>
        <rFont val="Calibri"/>
      </rPr>
      <t xml:space="preserve">
</t>
    </r>
    <r>
      <rPr>
        <sz val="11"/>
        <color rgb="FF000000"/>
        <rFont val="Calibri"/>
      </rPr>
      <t>SFR ID: FMT_SMF_EXT.1.1 #47</t>
    </r>
  </si>
  <si>
    <r>
      <rPr>
        <sz val="11"/>
        <color rgb="FF000000"/>
        <rFont val="Calibri"/>
      </rPr>
      <t>If the iPhone or iPad being reviewed is supervised by the MDM, review configuration settings to confirm "Disable connections to Siri servers for the purpose of dictation" is disabled.</t>
    </r>
    <r>
      <rPr>
        <sz val="11"/>
        <color rgb="FF000000"/>
        <rFont val="Calibri"/>
      </rPr>
      <t xml:space="preserve">
</t>
    </r>
    <r>
      <rPr>
        <sz val="11"/>
        <color rgb="FF000000"/>
        <rFont val="Calibri"/>
      </rPr>
      <t>This check procedure is performed on the device management tool.</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"Disable connections to Siri servers for the purpose of dictation" is checked.</t>
    </r>
    <r>
      <rPr>
        <sz val="11"/>
        <color rgb="FF000000"/>
        <rFont val="Calibri"/>
      </rPr>
      <t xml:space="preserve">
</t>
    </r>
    <r>
      <rPr>
        <sz val="11"/>
        <color rgb="FF000000"/>
        <rFont val="Calibri"/>
      </rPr>
      <t>If connections to Siri servers are not disabled for dictation, this is a finding.</t>
    </r>
  </si>
  <si>
    <t>V-254639</t>
  </si>
  <si>
    <r>
      <rPr>
        <sz val="11"/>
        <rFont val="Calibri"/>
      </rPr>
      <t>Apple iOS/iPadOS 16 must disable connections to Siri servers for the purpose of translation.</t>
    </r>
  </si>
  <si>
    <r>
      <rPr>
        <sz val="11"/>
        <color rgb="FF000000"/>
        <rFont val="Calibri"/>
      </rPr>
      <t xml:space="preserve">Configure the Apple iOS configuration profile to disable connections to Siri servers for the purpose of translation. </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select "disable connections to Siri servers for the purpose of translation".</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</si>
  <si>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 Translation information could contain sensitive DoD information and therefore should not leave the DoD control.</t>
    </r>
    <r>
      <rPr>
        <sz val="11"/>
        <color rgb="FF000000"/>
        <rFont val="Calibri"/>
      </rPr>
      <t xml:space="preserve">
</t>
    </r>
    <r>
      <rPr>
        <sz val="11"/>
        <color rgb="FF000000"/>
        <rFont val="Calibri"/>
      </rPr>
      <t>SFR ID: FMT_SMF_EXT.1.1 #47</t>
    </r>
  </si>
  <si>
    <r>
      <rPr>
        <sz val="11"/>
        <color rgb="FF000000"/>
        <rFont val="Calibri"/>
      </rPr>
      <t>This check procedure is performed on the device management tool.</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"Disable connections to Siri servers for the purpose of translation" is checked.</t>
    </r>
    <r>
      <rPr>
        <sz val="11"/>
        <color rgb="FF000000"/>
        <rFont val="Calibri"/>
      </rPr>
      <t xml:space="preserve">
</t>
    </r>
    <r>
      <rPr>
        <sz val="11"/>
        <color rgb="FF000000"/>
        <rFont val="Calibri"/>
      </rPr>
      <t>If connections to Siri servers are not disabled for translation, this is a finding.</t>
    </r>
  </si>
  <si>
    <t>V-254640</t>
  </si>
  <si>
    <r>
      <rPr>
        <sz val="11"/>
        <rFont val="Calibri"/>
      </rPr>
      <t>Apple iOS/iPadOS 16 must disable copy/paste of data from managed to unmanaged applications.</t>
    </r>
  </si>
  <si>
    <r>
      <rPr>
        <sz val="11"/>
        <color rgb="FF000000"/>
        <rFont val="Calibri"/>
      </rPr>
      <t>Configure the Apple iOS configuration profile to disable copy/paste of data from managed to unmanaged applications.</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set "Require managed pasteboard" to "True".</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</si>
  <si>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FMT_SMF_EXT.1.1 #47</t>
    </r>
  </si>
  <si>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"Require managed pasteboard" is set to "True".</t>
    </r>
    <r>
      <rPr>
        <sz val="11"/>
        <color rgb="FF000000"/>
        <rFont val="Calibri"/>
      </rPr>
      <t xml:space="preserve">
</t>
    </r>
    <r>
      <rPr>
        <sz val="11"/>
        <color rgb="FF000000"/>
        <rFont val="Calibri"/>
      </rPr>
      <t>If "Require managed pasteboard" is not set to "True", this is a finding.</t>
    </r>
  </si>
  <si>
    <t>V-254641</t>
  </si>
  <si>
    <r>
      <rPr>
        <sz val="11"/>
        <rFont val="Calibri"/>
      </rPr>
      <t>Apple iOS/iPadOS 16 must be configured to disable Auto Unlock of the iPhone by an Apple Watch.</t>
    </r>
  </si>
  <si>
    <r>
      <rPr>
        <sz val="11"/>
        <color rgb="FF000000"/>
        <rFont val="Calibri"/>
      </rPr>
      <t>If the AO has not approved the use of Apple Watch with DOD-owned iPhones, configure the Apple iOS configuration profile to disable "Allow auto unlock".</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set "Allow auto unlock" to "False".</t>
    </r>
  </si>
  <si>
    <r>
      <rPr>
        <sz val="11"/>
        <color rgb="FF000000"/>
        <rFont val="Calibri"/>
      </rPr>
      <t>Auto Unlock allows an Apple Watch to automatically unlock an iPhone or Mac when in close proximity (not available for iPad). This feature allows the iPhone/Mac to be unlocked without the user entering the device passcode, which may lead to unauthorized users access to the iPhone/Mac and sensitive DOD data. This control is not applicable if the authorizing official (AO) has approved the use of Apple Watches.</t>
    </r>
    <r>
      <rPr>
        <sz val="11"/>
        <color rgb="FF000000"/>
        <rFont val="Calibri"/>
      </rPr>
      <t xml:space="preserve">
</t>
    </r>
    <r>
      <rPr>
        <sz val="11"/>
        <color rgb="FF000000"/>
        <rFont val="Calibri"/>
      </rPr>
      <t>SFR ID: FMT_MOF_EXT.1.2 #47</t>
    </r>
  </si>
  <si>
    <r>
      <rPr>
        <sz val="11"/>
        <color rgb="FF000000"/>
        <rFont val="Calibri"/>
      </rPr>
      <t>Determine if the site AO has approved the use of Apple Watch with DOD-owned iPhones. Look for a document showing approval. If not approved, review configuration settings to confirm "Allow Auto Unlock" is disabled. If approved, this requirement is not applicable.</t>
    </r>
    <r>
      <rPr>
        <sz val="11"/>
        <color rgb="FF000000"/>
        <rFont val="Calibri"/>
      </rPr>
      <t xml:space="preserve">
</t>
    </r>
    <r>
      <rPr>
        <sz val="11"/>
        <color rgb="FF000000"/>
        <rFont val="Calibri"/>
      </rPr>
      <t>This check procedure is performed on the device management tool.</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auto unlock" is not checked.</t>
    </r>
    <r>
      <rPr>
        <sz val="11"/>
        <color rgb="FF000000"/>
        <rFont val="Calibri"/>
      </rPr>
      <t xml:space="preserve">
</t>
    </r>
    <r>
      <rPr>
        <sz val="11"/>
        <color rgb="FF000000"/>
        <rFont val="Calibri"/>
      </rPr>
      <t>If Allow auto unlock is enabled,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</si>
  <si>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</si>
  <si>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</si>
  <si>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</si>
  <si>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</si>
  <si>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</si>
  <si>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</si>
  <si>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</si>
  <si>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</si>
  <si>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</si>
  <si>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</si>
  <si>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</si>
  <si>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</si>
  <si>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</si>
  <si>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</si>
  <si>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</si>
  <si>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</si>
  <si>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</si>
  <si>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</si>
  <si>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</si>
  <si>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</si>
  <si>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</si>
  <si>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</si>
  <si>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</si>
  <si>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</si>
  <si>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</si>
  <si>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</si>
  <si>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</si>
  <si>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</si>
  <si>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</si>
  <si>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iOS-iPadOS 16 Security Technical Implementation Guide V2R1</t>
  </si>
  <si>
    <t>Developed By:</t>
  </si>
  <si>
    <t>Apple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</si>
  <si>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</si>
  <si>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24 July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64</t>
    </r>
  </si>
  <si>
    <t>Download Url:</t>
  </si>
  <si>
    <t>https://www.cyber.mil/stigs</t>
  </si>
  <si>
    <t>Guide Overview:</t>
  </si>
  <si>
    <r>
      <rPr>
        <sz val="11"/>
        <color rgb="FF000000"/>
        <rFont val="Calibri"/>
      </rPr>
      <t>The Apple iOS/iPadOS 16 Security Technical Implementation Guide (STIG) provides the technical security policies, requirements, and implementation details for applying security concepts to Apple devices running iOS/iPadOS 16 that process, store, or transmit unclassified data marked as Controlled Unclassified Information (CUI) or below. The STIG is based on the Protection Profile for Mobile Device Fundamentals (MDFPP) version 3.2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The scope of this STIG covers only the Corporate Owned Personally Enabled (COPE) and Corporate Owned Business Only (COBO) 1 use cases. The items addressed in the STIG are not specific to an iOS/iPadOS hardware type/model; rather, they are tied to the version of the operating system running on the iPhone or iPad (e.g., iOS 16 or iPadOS 16).</t>
    </r>
    <r>
      <rPr>
        <sz val="11"/>
        <color rgb="FF000000"/>
        <rFont val="Calibri"/>
      </rPr>
      <t xml:space="preserve">
</t>
    </r>
    <r>
      <rPr>
        <sz val="11"/>
        <color rgb="FF000000"/>
        <rFont val="Calibri"/>
      </rPr>
      <t>This STIG assumes that for the COPE use case, the technology used for data separation between work apps, data and personal apps, and data that has been certified by the National Information Assurance Partnership (NIAP) is compliant with the data separation requirements of the MDFPP2. As of the publication date of this STIG, the only data separation technology or application that is NIAP-certified for an Apple iOS/iPadOS device is the native iOS/iPadOS managed/unmanaged application technology.</t>
    </r>
    <r>
      <rPr>
        <sz val="11"/>
        <color rgb="FF000000"/>
        <rFont val="Calibri"/>
      </rPr>
      <t xml:space="preserve">
</t>
    </r>
    <r>
      <rPr>
        <sz val="11"/>
        <color rgb="FF000000"/>
        <rFont val="Calibri"/>
      </rPr>
      <t>The configuration requirements and controls implemented by this STIG allow unrestricted activity by the user in downloading and installing personal (unmanaged) apps and data (music, photos, etc.) with authorizing official (AO) approval and within any restrictions imposed by the AO.</t>
    </r>
    <r>
      <rPr>
        <sz val="11"/>
        <color rgb="FF000000"/>
        <rFont val="Calibri"/>
      </rPr>
      <t xml:space="preserve">
</t>
    </r>
    <r>
      <rPr>
        <sz val="11"/>
        <color rgb="FF000000"/>
        <rFont val="Calibri"/>
      </rPr>
      <t>Note: If the AO has approved the use/storage of DOD data in one or more personal (unmanaged) apps, allowing unrestricted activity by the user in downloading and installing personal (unmanaged) apps on the iOS/iPadOS 16 device may not be warranted due to the risk of possible loss of or unauthorized access to DOD data.</t>
    </r>
    <r>
      <rPr>
        <sz val="11"/>
        <color rgb="FF000000"/>
        <rFont val="Calibri"/>
      </rPr>
      <t xml:space="preserve">
</t>
    </r>
    <r>
      <rPr>
        <sz val="11"/>
        <color rgb="FF000000"/>
        <rFont val="Calibri"/>
      </rPr>
      <t>This STIG assumes that if a DOD Wi-Fi network allows an iOS/iPadOS mobile device to connect to a DOD network, the Wi-Fi network complies with the Network Infrastructure STIG; for example, wireless access points and bridges must not be connected directly to the enclave network.</t>
    </r>
    <r>
      <rPr>
        <sz val="11"/>
        <color rgb="FF000000"/>
        <rFont val="Calibri"/>
      </rPr>
      <t xml:space="preserve">
</t>
    </r>
    <r>
      <rPr>
        <sz val="11"/>
        <color rgb="FF000000"/>
        <rFont val="Calibri"/>
      </rPr>
      <t>Supervision of iOS devices, which Apple introduced with iOS 5 and provide the administrator more control of an iOS/iPadOS device than is available for an unsupervised device, is required for all DOD iPhone and iPad deployments. Supervised mode is intended for institutionally owned devices. Supervised mode provides the DOD more control over managed iOS/iPadOS devices by providing access to additional device management controls, including disabling a user from modifying installed accounts, removing the management profile (MDM profile), accessing the Apple App Store, and installing new versions of iOS and iPadOS.</t>
    </r>
    <r>
      <rPr>
        <sz val="11"/>
        <color rgb="FF000000"/>
        <rFont val="Calibri"/>
      </rPr>
      <t xml:space="preserve">
</t>
    </r>
    <r>
      <rPr>
        <sz val="11"/>
        <color rgb="FF000000"/>
        <rFont val="Calibri"/>
      </rPr>
      <t>1 Work data/apps only – no personal data/apps. 2 The primary Protection Profile requirement is FDP_ACF_EXT.1.2. UNCLASSIFIED Apple iOS/iPadOS 16 STIG Overview, V2R1 DISA 24 July 2024 Developed by Apple and DISA for the DOD</t>
    </r>
    <r>
      <rPr>
        <sz val="11"/>
        <color rgb="FF000000"/>
        <rFont val="Calibri"/>
      </rPr>
      <t xml:space="preserve">
</t>
    </r>
    <r>
      <rPr>
        <sz val="11"/>
        <color rgb="FF000000"/>
        <rFont val="Calibri"/>
      </rPr>
      <t>2 UNCLASSIFIED</t>
    </r>
    <r>
      <rPr>
        <sz val="11"/>
        <color rgb="FF000000"/>
        <rFont val="Calibri"/>
      </rPr>
      <t xml:space="preserve">
</t>
    </r>
    <r>
      <rPr>
        <sz val="11"/>
        <color rgb="FF000000"/>
        <rFont val="Calibri"/>
      </rPr>
      <t>A device can be supervised using one of two methods: First, it can be enrolled in Apple’s Automated Device Enrollment/Apple Business Management (ABM) and supervised during the activation of the device. Second, an iOS/iPadOS device can be placed in supervised mode by using the Apple Configurator (AC2) tool. Automated Device Enrollment registration of an iPhone and iPad can occur if the device is purchased directly from Apple (Apple Government Team or Apple’s Retail Business Team), an Apple authorized reseller, or manually via AC2. The DOD procurement office must provide the third-party reseller with the agency’s ABM customer number, which can be obtained by applying at http://deploy.apple.com as a business.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</si>
  <si>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</si>
  <si>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</si>
  <si>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</si>
  <si>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</si>
  <si>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</si>
  <si>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</si>
  <si>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</si>
  <si>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</si>
  <si>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</si>
  <si>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</si>
  <si>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</si>
  <si>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</si>
  <si>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</si>
  <si>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</si>
  <si>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</si>
  <si>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</si>
  <si>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</si>
  <si>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</si>
  <si>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</si>
  <si>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</si>
  <si>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</si>
  <si>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</si>
  <si>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</si>
  <si>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</si>
  <si>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</si>
  <si>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</si>
  <si>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</si>
  <si>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</si>
  <si>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</si>
  <si>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</si>
  <si>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</si>
  <si>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</si>
  <si>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</si>
  <si>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</si>
  <si>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</si>
  <si>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</si>
  <si>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</si>
  <si>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</si>
  <si>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</si>
  <si>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</si>
  <si>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</si>
  <si>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</si>
  <si>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</si>
  <si>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</si>
  <si>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</si>
  <si>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</si>
  <si>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</si>
  <si>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Apple iOS-iPadOS 16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</si>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</sst>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83F-47B9-8BEF-B50B02F7483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83F-47B9-8BEF-B50B02F7483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64</c:v>
                </c:pt>
              </c:numCache>
            </c:numRef>
          </c:val>
          <c:extLst>
            <c:ext xmlns:c16="http://schemas.microsoft.com/office/drawing/2014/chart" uri="{C3380CC4-5D6E-409C-BE32-E72D297353CC}">
              <c16:uniqueId val="{00000002-883F-47B9-8BEF-B50B02F7483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55E-4DC1-BD11-22DF91FEAF0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55E-4DC1-BD11-22DF91FEAF0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64</c:v>
                </c:pt>
              </c:numCache>
            </c:numRef>
          </c:val>
          <c:extLst>
            <c:ext xmlns:c16="http://schemas.microsoft.com/office/drawing/2014/chart" uri="{C3380CC4-5D6E-409C-BE32-E72D297353CC}">
              <c16:uniqueId val="{00000002-755E-4DC1-BD11-22DF91FEAF0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D398-490B-A41D-999B737FB69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D398-490B-A41D-999B737FB69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c:v>
                </c:pt>
                <c:pt idx="1">
                  <c:v>49</c:v>
                </c:pt>
                <c:pt idx="2">
                  <c:v>13</c:v>
                </c:pt>
              </c:numCache>
            </c:numRef>
          </c:val>
          <c:extLst>
            <c:ext xmlns:c16="http://schemas.microsoft.com/office/drawing/2014/chart" uri="{C3380CC4-5D6E-409C-BE32-E72D297353CC}">
              <c16:uniqueId val="{00000002-D398-490B-A41D-999B737FB69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F11-413B-B764-850C89170CF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F11-413B-B764-850C89170CF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64</c:v>
                </c:pt>
              </c:numCache>
            </c:numRef>
          </c:val>
          <c:extLst>
            <c:ext xmlns:c16="http://schemas.microsoft.com/office/drawing/2014/chart" uri="{C3380CC4-5D6E-409C-BE32-E72D297353CC}">
              <c16:uniqueId val="{00000002-EF11-413B-B764-850C89170C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DF1-43FD-98F9-9AE5892A6D8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DF1-43FD-98F9-9AE5892A6D8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64</c:v>
                </c:pt>
              </c:numCache>
            </c:numRef>
          </c:val>
          <c:extLst>
            <c:ext xmlns:c16="http://schemas.microsoft.com/office/drawing/2014/chart" uri="{C3380CC4-5D6E-409C-BE32-E72D297353CC}">
              <c16:uniqueId val="{00000002-EDF1-43FD-98F9-9AE5892A6D8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568-49B3-BCA8-0E4E05282FAF}"/>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568-49B3-BCA8-0E4E05282FAF}"/>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568-49B3-BCA8-0E4E05282FAF}"/>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568-49B3-BCA8-0E4E05282FA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9BE-490B-9ACB-54748E04EE7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0kpc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mhguw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skic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ktnak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iw1bm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ndfgh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kmgzu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5">
  <autoFilter ref="A1:M6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319</v>
      </c>
    </row>
    <row r="3" spans="2:3" ht="15" customHeight="1" x14ac:dyDescent="0.35"/>
    <row r="4" spans="2:3" ht="58" x14ac:dyDescent="0.35">
      <c r="B4" s="18" t="s">
        <v>320</v>
      </c>
      <c r="C4" s="19" t="s">
        <v>321</v>
      </c>
    </row>
    <row r="5" spans="2:3" x14ac:dyDescent="0.35">
      <c r="C5" s="19" t="s">
        <v>322</v>
      </c>
    </row>
    <row r="6" spans="2:3" x14ac:dyDescent="0.35">
      <c r="C6" s="16" t="s">
        <v>323</v>
      </c>
    </row>
    <row r="7" spans="2:3" ht="10" customHeight="1" x14ac:dyDescent="0.35"/>
    <row r="8" spans="2:3" ht="232" x14ac:dyDescent="0.35">
      <c r="B8" s="20" t="s">
        <v>324</v>
      </c>
      <c r="C8" s="19" t="s">
        <v>325</v>
      </c>
    </row>
    <row r="9" spans="2:3" ht="10" customHeight="1" x14ac:dyDescent="0.35"/>
    <row r="10" spans="2:3" ht="35" customHeight="1" x14ac:dyDescent="0.35">
      <c r="B10" s="20" t="s">
        <v>326</v>
      </c>
      <c r="C10" s="19" t="s">
        <v>327</v>
      </c>
    </row>
    <row r="11" spans="2:3" ht="75" customHeight="1" x14ac:dyDescent="0.35">
      <c r="B11" s="16" t="s">
        <v>19</v>
      </c>
      <c r="C11" s="19" t="s">
        <v>328</v>
      </c>
    </row>
    <row r="12" spans="2:3" ht="47" customHeight="1" x14ac:dyDescent="0.35">
      <c r="B12" s="16" t="s">
        <v>19</v>
      </c>
      <c r="C12" s="19" t="s">
        <v>329</v>
      </c>
    </row>
    <row r="13" spans="2:3" ht="35" customHeight="1" x14ac:dyDescent="0.35">
      <c r="B13" s="16" t="s">
        <v>19</v>
      </c>
      <c r="C13" s="19" t="s">
        <v>330</v>
      </c>
    </row>
    <row r="14" spans="2:3" ht="32" customHeight="1" x14ac:dyDescent="0.35">
      <c r="B14" s="16" t="s">
        <v>19</v>
      </c>
      <c r="C14" s="19" t="s">
        <v>331</v>
      </c>
    </row>
    <row r="15" spans="2:3" ht="30" customHeight="1" x14ac:dyDescent="0.35">
      <c r="B15" s="16" t="s">
        <v>19</v>
      </c>
      <c r="C15" s="19" t="s">
        <v>332</v>
      </c>
    </row>
    <row r="16" spans="2:3" ht="10" customHeight="1" x14ac:dyDescent="0.35"/>
    <row r="17" spans="1:3" ht="145" customHeight="1" x14ac:dyDescent="0.35">
      <c r="B17" s="20" t="s">
        <v>333</v>
      </c>
      <c r="C17" s="19" t="s">
        <v>334</v>
      </c>
    </row>
    <row r="18" spans="1:3" ht="10" customHeight="1" x14ac:dyDescent="0.35"/>
    <row r="19" spans="1:3" ht="3" customHeight="1" x14ac:dyDescent="0.35">
      <c r="B19" s="21"/>
      <c r="C19" s="21"/>
    </row>
    <row r="20" spans="1:3" ht="12" customHeight="1" x14ac:dyDescent="0.35"/>
    <row r="21" spans="1:3" ht="35" customHeight="1" x14ac:dyDescent="0.35">
      <c r="A21" s="23"/>
      <c r="B21" s="24" t="s">
        <v>335</v>
      </c>
      <c r="C21" s="25" t="s">
        <v>336</v>
      </c>
    </row>
    <row r="22" spans="1:3" ht="18" customHeight="1" x14ac:dyDescent="0.35">
      <c r="A22" s="23"/>
      <c r="B22" s="23" t="s">
        <v>19</v>
      </c>
      <c r="C22" s="25" t="s">
        <v>337</v>
      </c>
    </row>
    <row r="23" spans="1:3" ht="18" customHeight="1" x14ac:dyDescent="0.35">
      <c r="A23" s="23"/>
      <c r="B23" s="23" t="s">
        <v>19</v>
      </c>
      <c r="C23" s="25" t="s">
        <v>338</v>
      </c>
    </row>
    <row r="24" spans="1:3" ht="18" customHeight="1" x14ac:dyDescent="0.35">
      <c r="A24" s="23"/>
      <c r="B24" s="23" t="s">
        <v>19</v>
      </c>
      <c r="C24" s="25" t="s">
        <v>339</v>
      </c>
    </row>
    <row r="25" spans="1:3" ht="18" customHeight="1" x14ac:dyDescent="0.35">
      <c r="A25" s="23"/>
      <c r="B25" s="23" t="s">
        <v>19</v>
      </c>
      <c r="C25" s="25" t="s">
        <v>340</v>
      </c>
    </row>
    <row r="26" spans="1:3" ht="18" customHeight="1" x14ac:dyDescent="0.35">
      <c r="A26" s="23"/>
      <c r="B26" s="23" t="s">
        <v>19</v>
      </c>
      <c r="C26" s="25" t="s">
        <v>341</v>
      </c>
    </row>
    <row r="27" spans="1:3" ht="18" customHeight="1" x14ac:dyDescent="0.35">
      <c r="A27" s="23"/>
      <c r="B27" s="23" t="s">
        <v>19</v>
      </c>
      <c r="C27" s="25" t="s">
        <v>342</v>
      </c>
    </row>
    <row r="28" spans="1:3" ht="18" customHeight="1" x14ac:dyDescent="0.35">
      <c r="A28" s="23"/>
      <c r="B28" s="23" t="s">
        <v>19</v>
      </c>
      <c r="C28" s="25" t="s">
        <v>343</v>
      </c>
    </row>
    <row r="29" spans="1:3" ht="18" customHeight="1" x14ac:dyDescent="0.35">
      <c r="A29" s="23"/>
      <c r="B29" s="23" t="s">
        <v>19</v>
      </c>
      <c r="C29" s="25" t="s">
        <v>344</v>
      </c>
    </row>
    <row r="30" spans="1:3" ht="44" customHeight="1" x14ac:dyDescent="0.35">
      <c r="A30" s="23"/>
      <c r="B30" s="23" t="s">
        <v>19</v>
      </c>
      <c r="C30" s="26" t="s">
        <v>345</v>
      </c>
    </row>
    <row r="31" spans="1:3" ht="10" customHeight="1" x14ac:dyDescent="0.35"/>
    <row r="32" spans="1:3" ht="3" customHeight="1" x14ac:dyDescent="0.35">
      <c r="B32" s="21"/>
      <c r="C32" s="21"/>
    </row>
    <row r="33" spans="2:3" ht="12" customHeight="1" x14ac:dyDescent="0.35"/>
    <row r="34" spans="2:3" ht="24" customHeight="1" x14ac:dyDescent="0.35">
      <c r="B34" s="27" t="s">
        <v>346</v>
      </c>
      <c r="C34" s="28" t="s">
        <v>347</v>
      </c>
    </row>
    <row r="35" spans="2:3" ht="18.5" x14ac:dyDescent="0.35">
      <c r="B35" s="27" t="s">
        <v>348</v>
      </c>
      <c r="C35" s="29" t="s">
        <v>349</v>
      </c>
    </row>
    <row r="36" spans="2:3" ht="27" customHeight="1" x14ac:dyDescent="0.35">
      <c r="B36" s="30" t="s">
        <v>350</v>
      </c>
      <c r="C36" s="22" t="s">
        <v>351</v>
      </c>
    </row>
    <row r="37" spans="2:3" x14ac:dyDescent="0.35">
      <c r="B37" s="27" t="s">
        <v>352</v>
      </c>
      <c r="C37" s="31" t="s">
        <v>353</v>
      </c>
    </row>
    <row r="38" spans="2:3" ht="10" customHeight="1" x14ac:dyDescent="0.35"/>
    <row r="39" spans="2:3" ht="220" customHeight="1" x14ac:dyDescent="0.35">
      <c r="B39" s="27" t="s">
        <v>354</v>
      </c>
      <c r="C39" s="32" t="s">
        <v>355</v>
      </c>
    </row>
    <row r="40" spans="2:3" ht="10" customHeight="1" x14ac:dyDescent="0.35"/>
    <row r="41" spans="2:3" ht="43.5" x14ac:dyDescent="0.35">
      <c r="B41" s="27" t="s">
        <v>356</v>
      </c>
      <c r="C41" s="19" t="s">
        <v>357</v>
      </c>
    </row>
    <row r="42" spans="2:3" ht="10" customHeight="1" x14ac:dyDescent="0.35"/>
    <row r="43" spans="2:3" ht="15.5" x14ac:dyDescent="0.35">
      <c r="C43" s="33" t="s">
        <v>141</v>
      </c>
    </row>
    <row r="44" spans="2:3" ht="29" x14ac:dyDescent="0.35">
      <c r="C44" s="19" t="s">
        <v>358</v>
      </c>
    </row>
    <row r="45" spans="2:3" ht="10" customHeight="1" x14ac:dyDescent="0.35"/>
    <row r="46" spans="2:3" ht="15.5" x14ac:dyDescent="0.35">
      <c r="C46" s="34" t="s">
        <v>25</v>
      </c>
    </row>
    <row r="47" spans="2:3" ht="29" x14ac:dyDescent="0.35">
      <c r="C47" s="19" t="s">
        <v>359</v>
      </c>
    </row>
    <row r="48" spans="2:3" ht="10" customHeight="1" x14ac:dyDescent="0.35"/>
    <row r="49" spans="2:3" ht="15.5" x14ac:dyDescent="0.35">
      <c r="C49" s="35" t="s">
        <v>15</v>
      </c>
    </row>
    <row r="50" spans="2:3" ht="29" x14ac:dyDescent="0.35">
      <c r="C50" s="19" t="s">
        <v>360</v>
      </c>
    </row>
    <row r="51" spans="2:3" ht="10" customHeight="1" x14ac:dyDescent="0.35"/>
    <row r="52" spans="2:3" ht="3" customHeight="1" x14ac:dyDescent="0.35">
      <c r="B52" s="21"/>
      <c r="C52" s="21"/>
    </row>
    <row r="53" spans="2:3" ht="12" customHeight="1" x14ac:dyDescent="0.35"/>
    <row r="54" spans="2:3" ht="130.5" x14ac:dyDescent="0.35">
      <c r="B54" s="18" t="s">
        <v>361</v>
      </c>
      <c r="C54" s="19" t="s">
        <v>362</v>
      </c>
    </row>
    <row r="55" spans="2:3" ht="6" customHeight="1" x14ac:dyDescent="0.35"/>
    <row r="56" spans="2:3" ht="217.5" x14ac:dyDescent="0.35">
      <c r="C56" s="19" t="s">
        <v>363</v>
      </c>
    </row>
    <row r="57" spans="2:3" ht="6" customHeight="1" x14ac:dyDescent="0.35"/>
    <row r="58" spans="2:3" ht="43.5" x14ac:dyDescent="0.35">
      <c r="C58" s="19" t="s">
        <v>364</v>
      </c>
    </row>
    <row r="59" spans="2:3" ht="10" customHeight="1" x14ac:dyDescent="0.35"/>
    <row r="60" spans="2:3" ht="3" customHeight="1" x14ac:dyDescent="0.35">
      <c r="B60" s="21"/>
      <c r="C60" s="21"/>
    </row>
    <row r="61" spans="2:3" ht="12" customHeight="1" x14ac:dyDescent="0.35"/>
    <row r="62" spans="2:3" ht="145" x14ac:dyDescent="0.35">
      <c r="B62" s="18" t="s">
        <v>365</v>
      </c>
      <c r="C62" s="19" t="s">
        <v>366</v>
      </c>
    </row>
    <row r="63" spans="2:3" ht="6" customHeight="1" x14ac:dyDescent="0.35"/>
    <row r="64" spans="2:3" ht="203" x14ac:dyDescent="0.35">
      <c r="C64" s="19" t="s">
        <v>367</v>
      </c>
    </row>
    <row r="65" spans="2:3" ht="6" customHeight="1" x14ac:dyDescent="0.35"/>
    <row r="66" spans="2:3" ht="43.5" x14ac:dyDescent="0.35">
      <c r="C66" s="19" t="s">
        <v>368</v>
      </c>
    </row>
    <row r="67" spans="2:3" ht="10" customHeight="1" x14ac:dyDescent="0.35"/>
    <row r="68" spans="2:3" ht="3" customHeight="1" x14ac:dyDescent="0.35">
      <c r="B68" s="21"/>
      <c r="C68" s="21"/>
    </row>
    <row r="69" spans="2:3" ht="12" customHeight="1" x14ac:dyDescent="0.35"/>
    <row r="70" spans="2:3" ht="101.5" x14ac:dyDescent="0.35">
      <c r="B70" s="18" t="s">
        <v>369</v>
      </c>
      <c r="C70" s="19" t="s">
        <v>370</v>
      </c>
    </row>
    <row r="71" spans="2:3" ht="6" customHeight="1" x14ac:dyDescent="0.35"/>
    <row r="72" spans="2:3" ht="145" x14ac:dyDescent="0.35">
      <c r="C72" s="19" t="s">
        <v>371</v>
      </c>
    </row>
    <row r="73" spans="2:3" ht="6" customHeight="1" x14ac:dyDescent="0.35"/>
    <row r="74" spans="2:3" ht="43.5" x14ac:dyDescent="0.35">
      <c r="C74" s="19" t="s">
        <v>372</v>
      </c>
    </row>
    <row r="75" spans="2:3" ht="10" customHeight="1" x14ac:dyDescent="0.35"/>
    <row r="76" spans="2:3" ht="3" customHeight="1" x14ac:dyDescent="0.35">
      <c r="B76" s="21"/>
      <c r="C76" s="21"/>
    </row>
    <row r="77" spans="2:3" ht="12" customHeight="1" x14ac:dyDescent="0.35"/>
    <row r="78" spans="2:3" ht="26" customHeight="1" x14ac:dyDescent="0.35">
      <c r="B78" s="36" t="s">
        <v>373</v>
      </c>
    </row>
    <row r="79" spans="2:3" ht="8" customHeight="1" x14ac:dyDescent="0.35"/>
    <row r="80" spans="2:3" ht="20" customHeight="1" x14ac:dyDescent="0.35">
      <c r="B80" s="27" t="s">
        <v>374</v>
      </c>
      <c r="C80" s="37" t="s">
        <v>375</v>
      </c>
    </row>
    <row r="81" spans="2:3" ht="116" x14ac:dyDescent="0.35">
      <c r="C81" s="19" t="s">
        <v>376</v>
      </c>
    </row>
    <row r="82" spans="2:3" ht="10" customHeight="1" x14ac:dyDescent="0.35"/>
    <row r="83" spans="2:3" ht="20" customHeight="1" x14ac:dyDescent="0.35">
      <c r="B83" s="27" t="s">
        <v>377</v>
      </c>
      <c r="C83" s="37" t="s">
        <v>378</v>
      </c>
    </row>
    <row r="84" spans="2:3" ht="116" x14ac:dyDescent="0.35">
      <c r="C84" s="19" t="s">
        <v>379</v>
      </c>
    </row>
    <row r="85" spans="2:3" ht="10" customHeight="1" x14ac:dyDescent="0.35"/>
    <row r="86" spans="2:3" ht="20" customHeight="1" x14ac:dyDescent="0.35">
      <c r="B86" s="27" t="s">
        <v>380</v>
      </c>
      <c r="C86" s="37" t="s">
        <v>381</v>
      </c>
    </row>
    <row r="87" spans="2:3" ht="130.5" x14ac:dyDescent="0.35">
      <c r="C87" s="19" t="s">
        <v>382</v>
      </c>
    </row>
    <row r="88" spans="2:3" ht="10" customHeight="1" x14ac:dyDescent="0.35"/>
    <row r="89" spans="2:3" ht="20" customHeight="1" x14ac:dyDescent="0.35">
      <c r="B89" s="27" t="s">
        <v>383</v>
      </c>
      <c r="C89" s="37" t="s">
        <v>384</v>
      </c>
    </row>
    <row r="90" spans="2:3" ht="130.5" x14ac:dyDescent="0.35">
      <c r="C90" s="19" t="s">
        <v>385</v>
      </c>
    </row>
    <row r="91" spans="2:3" ht="10" customHeight="1" x14ac:dyDescent="0.35"/>
    <row r="92" spans="2:3" ht="20" customHeight="1" x14ac:dyDescent="0.35">
      <c r="B92" s="27" t="s">
        <v>386</v>
      </c>
      <c r="C92" s="37" t="s">
        <v>387</v>
      </c>
    </row>
    <row r="93" spans="2:3" ht="116" x14ac:dyDescent="0.35">
      <c r="C93" s="19" t="s">
        <v>388</v>
      </c>
    </row>
    <row r="94" spans="2:3" ht="10" customHeight="1" x14ac:dyDescent="0.35"/>
    <row r="95" spans="2:3" ht="20" customHeight="1" x14ac:dyDescent="0.35">
      <c r="B95" s="27" t="s">
        <v>389</v>
      </c>
      <c r="C95" s="37" t="s">
        <v>390</v>
      </c>
    </row>
    <row r="96" spans="2:3" ht="116" x14ac:dyDescent="0.35">
      <c r="C96" s="19" t="s">
        <v>391</v>
      </c>
    </row>
    <row r="97" spans="2:3" ht="10" customHeight="1" x14ac:dyDescent="0.35"/>
    <row r="98" spans="2:3" ht="20" customHeight="1" x14ac:dyDescent="0.35">
      <c r="B98" s="27" t="s">
        <v>392</v>
      </c>
      <c r="C98" s="37" t="s">
        <v>393</v>
      </c>
    </row>
    <row r="99" spans="2:3" ht="130.5" x14ac:dyDescent="0.35">
      <c r="C99" s="19" t="s">
        <v>394</v>
      </c>
    </row>
    <row r="100" spans="2:3" ht="10" customHeight="1" x14ac:dyDescent="0.35"/>
    <row r="101" spans="2:3" ht="20" customHeight="1" x14ac:dyDescent="0.35">
      <c r="B101" s="27" t="s">
        <v>395</v>
      </c>
      <c r="C101" s="37" t="s">
        <v>396</v>
      </c>
    </row>
    <row r="102" spans="2:3" ht="203" x14ac:dyDescent="0.35">
      <c r="C102" s="19" t="s">
        <v>397</v>
      </c>
    </row>
    <row r="103" spans="2:3" ht="10" customHeight="1" x14ac:dyDescent="0.35"/>
    <row r="106" spans="2:3" ht="32" customHeight="1" x14ac:dyDescent="0.35">
      <c r="B106" s="288" t="s">
        <v>318</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3080</v>
      </c>
      <c r="B1" s="230" t="s">
        <v>0</v>
      </c>
      <c r="C1" s="230" t="s">
        <v>557</v>
      </c>
      <c r="D1" s="230" t="s">
        <v>558</v>
      </c>
      <c r="E1" s="230" t="s">
        <v>563</v>
      </c>
      <c r="F1" s="230" t="s">
        <v>564</v>
      </c>
      <c r="G1" s="230" t="s">
        <v>565</v>
      </c>
      <c r="H1" s="230" t="s">
        <v>566</v>
      </c>
      <c r="I1" s="230" t="s">
        <v>567</v>
      </c>
      <c r="J1" s="230" t="s">
        <v>568</v>
      </c>
      <c r="K1" s="230" t="s">
        <v>569</v>
      </c>
      <c r="L1" s="230" t="s">
        <v>570</v>
      </c>
      <c r="M1" s="230" t="s">
        <v>571</v>
      </c>
      <c r="N1" s="230" t="s">
        <v>572</v>
      </c>
      <c r="O1" s="230" t="s">
        <v>573</v>
      </c>
      <c r="P1" s="230" t="s">
        <v>574</v>
      </c>
      <c r="Q1" s="230" t="s">
        <v>575</v>
      </c>
      <c r="R1" s="230" t="s">
        <v>576</v>
      </c>
      <c r="S1" s="230" t="s">
        <v>577</v>
      </c>
      <c r="T1" s="230" t="s">
        <v>578</v>
      </c>
      <c r="U1" s="230" t="s">
        <v>579</v>
      </c>
      <c r="V1" s="230" t="s">
        <v>580</v>
      </c>
      <c r="W1" s="230" t="s">
        <v>581</v>
      </c>
      <c r="X1" s="230" t="s">
        <v>582</v>
      </c>
      <c r="Y1" s="230" t="s">
        <v>583</v>
      </c>
      <c r="Z1" s="230" t="s">
        <v>584</v>
      </c>
      <c r="AA1" s="230" t="s">
        <v>585</v>
      </c>
      <c r="AB1" s="230" t="s">
        <v>586</v>
      </c>
      <c r="AC1" s="230" t="s">
        <v>587</v>
      </c>
      <c r="AD1" s="230" t="s">
        <v>588</v>
      </c>
      <c r="AE1" s="230" t="s">
        <v>589</v>
      </c>
      <c r="AF1" s="230" t="s">
        <v>590</v>
      </c>
      <c r="AG1" s="230" t="s">
        <v>591</v>
      </c>
      <c r="AH1" s="230" t="s">
        <v>592</v>
      </c>
      <c r="AI1" s="230" t="s">
        <v>593</v>
      </c>
      <c r="AJ1" s="230" t="s">
        <v>594</v>
      </c>
      <c r="AK1" s="230" t="s">
        <v>595</v>
      </c>
      <c r="AL1" s="230" t="s">
        <v>596</v>
      </c>
      <c r="AM1" s="230" t="s">
        <v>597</v>
      </c>
      <c r="AN1" s="230" t="s">
        <v>598</v>
      </c>
      <c r="AO1" s="230" t="s">
        <v>599</v>
      </c>
      <c r="AP1" s="230" t="s">
        <v>600</v>
      </c>
      <c r="AQ1" s="230" t="s">
        <v>601</v>
      </c>
      <c r="AR1" s="230" t="s">
        <v>602</v>
      </c>
      <c r="AS1" s="231" t="s">
        <v>603</v>
      </c>
    </row>
    <row r="2" spans="1:45" ht="60" customHeight="1" outlineLevel="1" x14ac:dyDescent="0.35">
      <c r="A2" s="223" t="s">
        <v>3081</v>
      </c>
      <c r="B2" s="210" t="s">
        <v>3082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3081</v>
      </c>
      <c r="B3" s="211" t="s">
        <v>3083</v>
      </c>
      <c r="C3" s="212" t="s">
        <v>3084</v>
      </c>
      <c r="D3" s="214" t="s">
        <v>3085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3081</v>
      </c>
      <c r="B4" s="211" t="s">
        <v>3086</v>
      </c>
      <c r="C4" s="212" t="s">
        <v>3087</v>
      </c>
      <c r="D4" s="214" t="s">
        <v>3088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3081</v>
      </c>
      <c r="B5" s="211" t="s">
        <v>3089</v>
      </c>
      <c r="C5" s="212" t="s">
        <v>3090</v>
      </c>
      <c r="D5" s="214" t="s">
        <v>3091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3081</v>
      </c>
      <c r="B6" s="211" t="s">
        <v>3092</v>
      </c>
      <c r="C6" s="212" t="s">
        <v>3093</v>
      </c>
      <c r="D6" s="214" t="s">
        <v>3094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3081</v>
      </c>
      <c r="B7" s="211" t="s">
        <v>3095</v>
      </c>
      <c r="C7" s="212" t="s">
        <v>3096</v>
      </c>
      <c r="D7" s="214" t="s">
        <v>3097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3081</v>
      </c>
      <c r="B8" s="211" t="s">
        <v>3098</v>
      </c>
      <c r="C8" s="212" t="s">
        <v>3099</v>
      </c>
      <c r="D8" s="214" t="s">
        <v>3100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3081</v>
      </c>
      <c r="B9" s="211" t="s">
        <v>3101</v>
      </c>
      <c r="C9" s="212" t="s">
        <v>3102</v>
      </c>
      <c r="D9" s="214" t="s">
        <v>3103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3081</v>
      </c>
      <c r="B10" s="211" t="s">
        <v>3104</v>
      </c>
      <c r="C10" s="212" t="s">
        <v>3105</v>
      </c>
      <c r="D10" s="214" t="s">
        <v>3106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3081</v>
      </c>
      <c r="B11" s="211" t="s">
        <v>3107</v>
      </c>
      <c r="C11" s="212" t="s">
        <v>3108</v>
      </c>
      <c r="D11" s="214" t="s">
        <v>3109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3081</v>
      </c>
      <c r="B12" s="211" t="s">
        <v>3110</v>
      </c>
      <c r="C12" s="212" t="s">
        <v>3111</v>
      </c>
      <c r="D12" s="214" t="s">
        <v>3112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3081</v>
      </c>
      <c r="B13" s="211" t="s">
        <v>3113</v>
      </c>
      <c r="C13" s="212" t="s">
        <v>3114</v>
      </c>
      <c r="D13" s="214" t="s">
        <v>3115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3081</v>
      </c>
      <c r="B14" s="211" t="s">
        <v>3116</v>
      </c>
      <c r="C14" s="212" t="s">
        <v>3117</v>
      </c>
      <c r="D14" s="214" t="s">
        <v>3118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3081</v>
      </c>
      <c r="B15" s="211" t="s">
        <v>3119</v>
      </c>
      <c r="C15" s="212" t="s">
        <v>3120</v>
      </c>
      <c r="D15" s="214" t="s">
        <v>3121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3081</v>
      </c>
      <c r="B16" s="211" t="s">
        <v>3122</v>
      </c>
      <c r="C16" s="212" t="s">
        <v>3123</v>
      </c>
      <c r="D16" s="214" t="s">
        <v>3124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3081</v>
      </c>
      <c r="B17" s="211" t="s">
        <v>3125</v>
      </c>
      <c r="C17" s="212" t="s">
        <v>3126</v>
      </c>
      <c r="D17" s="214" t="s">
        <v>3127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3081</v>
      </c>
      <c r="B18" s="211" t="s">
        <v>3128</v>
      </c>
      <c r="C18" s="212" t="s">
        <v>3129</v>
      </c>
      <c r="D18" s="214" t="s">
        <v>3130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3081</v>
      </c>
      <c r="B19" s="211" t="s">
        <v>3131</v>
      </c>
      <c r="C19" s="212" t="s">
        <v>3132</v>
      </c>
      <c r="D19" s="214" t="s">
        <v>3133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3081</v>
      </c>
      <c r="B20" s="211" t="s">
        <v>3134</v>
      </c>
      <c r="C20" s="212" t="s">
        <v>3135</v>
      </c>
      <c r="D20" s="214" t="s">
        <v>3136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3081</v>
      </c>
      <c r="B21" s="211" t="s">
        <v>3137</v>
      </c>
      <c r="C21" s="212" t="s">
        <v>3138</v>
      </c>
      <c r="D21" s="214" t="s">
        <v>3139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3081</v>
      </c>
      <c r="B22" s="211" t="s">
        <v>3140</v>
      </c>
      <c r="C22" s="212" t="s">
        <v>3141</v>
      </c>
      <c r="D22" s="214" t="s">
        <v>3142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3081</v>
      </c>
      <c r="B23" s="211" t="s">
        <v>3143</v>
      </c>
      <c r="C23" s="212" t="s">
        <v>3144</v>
      </c>
      <c r="D23" s="214" t="s">
        <v>3145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3081</v>
      </c>
      <c r="B24" s="211" t="s">
        <v>3146</v>
      </c>
      <c r="C24" s="212" t="s">
        <v>3147</v>
      </c>
      <c r="D24" s="214" t="s">
        <v>3148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3081</v>
      </c>
      <c r="B25" s="211" t="s">
        <v>3149</v>
      </c>
      <c r="C25" s="212" t="s">
        <v>3150</v>
      </c>
      <c r="D25" s="214" t="s">
        <v>3151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3081</v>
      </c>
      <c r="B26" s="211" t="s">
        <v>3152</v>
      </c>
      <c r="C26" s="212" t="s">
        <v>3153</v>
      </c>
      <c r="D26" s="214" t="s">
        <v>3154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3081</v>
      </c>
      <c r="B27" s="211" t="s">
        <v>3155</v>
      </c>
      <c r="C27" s="212" t="s">
        <v>3156</v>
      </c>
      <c r="D27" s="214" t="s">
        <v>3157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3081</v>
      </c>
      <c r="B28" s="211" t="s">
        <v>3158</v>
      </c>
      <c r="C28" s="212" t="s">
        <v>3159</v>
      </c>
      <c r="D28" s="214" t="s">
        <v>3160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3081</v>
      </c>
      <c r="B29" s="211" t="s">
        <v>3161</v>
      </c>
      <c r="C29" s="212" t="s">
        <v>3162</v>
      </c>
      <c r="D29" s="214" t="s">
        <v>3163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3081</v>
      </c>
      <c r="B30" s="211" t="s">
        <v>3164</v>
      </c>
      <c r="C30" s="212" t="s">
        <v>3165</v>
      </c>
      <c r="D30" s="214" t="s">
        <v>3166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3081</v>
      </c>
      <c r="B31" s="211" t="s">
        <v>3167</v>
      </c>
      <c r="C31" s="212" t="s">
        <v>3168</v>
      </c>
      <c r="D31" s="214" t="s">
        <v>3169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3081</v>
      </c>
      <c r="B32" s="211" t="s">
        <v>3170</v>
      </c>
      <c r="C32" s="212" t="s">
        <v>3171</v>
      </c>
      <c r="D32" s="214" t="s">
        <v>3172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3081</v>
      </c>
      <c r="B33" s="211" t="s">
        <v>3173</v>
      </c>
      <c r="C33" s="212" t="s">
        <v>3174</v>
      </c>
      <c r="D33" s="214" t="s">
        <v>3175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3081</v>
      </c>
      <c r="B34" s="211" t="s">
        <v>3176</v>
      </c>
      <c r="C34" s="212" t="s">
        <v>3177</v>
      </c>
      <c r="D34" s="214" t="s">
        <v>3178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3081</v>
      </c>
      <c r="B35" s="211" t="s">
        <v>3179</v>
      </c>
      <c r="C35" s="212" t="s">
        <v>3180</v>
      </c>
      <c r="D35" s="214" t="s">
        <v>3181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3081</v>
      </c>
      <c r="B36" s="211" t="s">
        <v>3182</v>
      </c>
      <c r="C36" s="212" t="s">
        <v>3183</v>
      </c>
      <c r="D36" s="214" t="s">
        <v>3184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3081</v>
      </c>
      <c r="B37" s="211" t="s">
        <v>3185</v>
      </c>
      <c r="C37" s="212" t="s">
        <v>3186</v>
      </c>
      <c r="D37" s="214" t="s">
        <v>3187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3081</v>
      </c>
      <c r="B38" s="211" t="s">
        <v>3188</v>
      </c>
      <c r="C38" s="212" t="s">
        <v>3189</v>
      </c>
      <c r="D38" s="214" t="s">
        <v>3190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3081</v>
      </c>
      <c r="B39" s="211" t="s">
        <v>3191</v>
      </c>
      <c r="C39" s="212" t="s">
        <v>3192</v>
      </c>
      <c r="D39" s="214" t="s">
        <v>3193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3194</v>
      </c>
      <c r="B40" s="210" t="s">
        <v>3195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3194</v>
      </c>
      <c r="B41" s="211" t="s">
        <v>3196</v>
      </c>
      <c r="C41" s="212" t="s">
        <v>3197</v>
      </c>
      <c r="D41" s="214" t="s">
        <v>3198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3194</v>
      </c>
      <c r="B42" s="211" t="s">
        <v>3199</v>
      </c>
      <c r="C42" s="212" t="s">
        <v>3200</v>
      </c>
      <c r="D42" s="214" t="s">
        <v>3201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3194</v>
      </c>
      <c r="B43" s="211" t="s">
        <v>3202</v>
      </c>
      <c r="C43" s="212" t="s">
        <v>3203</v>
      </c>
      <c r="D43" s="214" t="s">
        <v>3204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3194</v>
      </c>
      <c r="B44" s="211" t="s">
        <v>3205</v>
      </c>
      <c r="C44" s="212" t="s">
        <v>3206</v>
      </c>
      <c r="D44" s="214" t="s">
        <v>3207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3194</v>
      </c>
      <c r="B45" s="211" t="s">
        <v>3208</v>
      </c>
      <c r="C45" s="212" t="s">
        <v>3209</v>
      </c>
      <c r="D45" s="214" t="s">
        <v>3210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3194</v>
      </c>
      <c r="B46" s="211" t="s">
        <v>3211</v>
      </c>
      <c r="C46" s="212" t="s">
        <v>3212</v>
      </c>
      <c r="D46" s="214" t="s">
        <v>3213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3194</v>
      </c>
      <c r="B47" s="211" t="s">
        <v>3214</v>
      </c>
      <c r="C47" s="212" t="s">
        <v>3215</v>
      </c>
      <c r="D47" s="214" t="s">
        <v>3216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3194</v>
      </c>
      <c r="B48" s="211" t="s">
        <v>3217</v>
      </c>
      <c r="C48" s="212" t="s">
        <v>3218</v>
      </c>
      <c r="D48" s="214" t="s">
        <v>3219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3220</v>
      </c>
      <c r="B49" s="210" t="s">
        <v>3221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3220</v>
      </c>
      <c r="B50" s="211" t="s">
        <v>3222</v>
      </c>
      <c r="C50" s="212" t="s">
        <v>3223</v>
      </c>
      <c r="D50" s="214" t="s">
        <v>3224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3220</v>
      </c>
      <c r="B51" s="211" t="s">
        <v>3225</v>
      </c>
      <c r="C51" s="212" t="s">
        <v>3226</v>
      </c>
      <c r="D51" s="214" t="s">
        <v>3227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3220</v>
      </c>
      <c r="B52" s="211" t="s">
        <v>3228</v>
      </c>
      <c r="C52" s="212" t="s">
        <v>3229</v>
      </c>
      <c r="D52" s="214" t="s">
        <v>3230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3220</v>
      </c>
      <c r="B53" s="211" t="s">
        <v>3231</v>
      </c>
      <c r="C53" s="212" t="s">
        <v>3232</v>
      </c>
      <c r="D53" s="214" t="s">
        <v>3233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3220</v>
      </c>
      <c r="B54" s="211" t="s">
        <v>3234</v>
      </c>
      <c r="C54" s="212" t="s">
        <v>3235</v>
      </c>
      <c r="D54" s="214" t="s">
        <v>3236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3220</v>
      </c>
      <c r="B55" s="211" t="s">
        <v>3237</v>
      </c>
      <c r="C55" s="212" t="s">
        <v>3238</v>
      </c>
      <c r="D55" s="214" t="s">
        <v>3239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3220</v>
      </c>
      <c r="B56" s="211" t="s">
        <v>3240</v>
      </c>
      <c r="C56" s="212" t="s">
        <v>3241</v>
      </c>
      <c r="D56" s="214" t="s">
        <v>3242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3220</v>
      </c>
      <c r="B57" s="211" t="s">
        <v>3243</v>
      </c>
      <c r="C57" s="212" t="s">
        <v>3244</v>
      </c>
      <c r="D57" s="214" t="s">
        <v>3245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3220</v>
      </c>
      <c r="B58" s="211" t="s">
        <v>3246</v>
      </c>
      <c r="C58" s="212" t="s">
        <v>3247</v>
      </c>
      <c r="D58" s="214" t="s">
        <v>3248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3220</v>
      </c>
      <c r="B59" s="211" t="s">
        <v>3249</v>
      </c>
      <c r="C59" s="212" t="s">
        <v>3250</v>
      </c>
      <c r="D59" s="214" t="s">
        <v>3251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3220</v>
      </c>
      <c r="B60" s="211" t="s">
        <v>3252</v>
      </c>
      <c r="C60" s="212" t="s">
        <v>3253</v>
      </c>
      <c r="D60" s="214" t="s">
        <v>3254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3220</v>
      </c>
      <c r="B61" s="211" t="s">
        <v>3255</v>
      </c>
      <c r="C61" s="212" t="s">
        <v>3256</v>
      </c>
      <c r="D61" s="214" t="s">
        <v>3257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3220</v>
      </c>
      <c r="B62" s="211" t="s">
        <v>3258</v>
      </c>
      <c r="C62" s="212" t="s">
        <v>3259</v>
      </c>
      <c r="D62" s="214" t="s">
        <v>3260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3220</v>
      </c>
      <c r="B63" s="211" t="s">
        <v>3261</v>
      </c>
      <c r="C63" s="212" t="s">
        <v>3262</v>
      </c>
      <c r="D63" s="214" t="s">
        <v>3263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3264</v>
      </c>
      <c r="B64" s="210" t="s">
        <v>3265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3264</v>
      </c>
      <c r="B65" s="211" t="s">
        <v>3266</v>
      </c>
      <c r="C65" s="212" t="s">
        <v>3267</v>
      </c>
      <c r="D65" s="214" t="s">
        <v>3268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3264</v>
      </c>
      <c r="B66" s="211" t="s">
        <v>3269</v>
      </c>
      <c r="C66" s="212" t="s">
        <v>3270</v>
      </c>
      <c r="D66" s="214" t="s">
        <v>3271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3264</v>
      </c>
      <c r="B67" s="211" t="s">
        <v>3272</v>
      </c>
      <c r="C67" s="212" t="s">
        <v>3273</v>
      </c>
      <c r="D67" s="214" t="s">
        <v>3274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3264</v>
      </c>
      <c r="B68" s="211" t="s">
        <v>3275</v>
      </c>
      <c r="C68" s="212" t="s">
        <v>3276</v>
      </c>
      <c r="D68" s="214" t="s">
        <v>3277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3264</v>
      </c>
      <c r="B69" s="211" t="s">
        <v>3278</v>
      </c>
      <c r="C69" s="212" t="s">
        <v>3279</v>
      </c>
      <c r="D69" s="214" t="s">
        <v>3280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3264</v>
      </c>
      <c r="B70" s="211" t="s">
        <v>3281</v>
      </c>
      <c r="C70" s="212" t="s">
        <v>3282</v>
      </c>
      <c r="D70" s="214" t="s">
        <v>3283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3264</v>
      </c>
      <c r="B71" s="211" t="s">
        <v>3284</v>
      </c>
      <c r="C71" s="212" t="s">
        <v>3285</v>
      </c>
      <c r="D71" s="214" t="s">
        <v>3286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3264</v>
      </c>
      <c r="B72" s="211" t="s">
        <v>3287</v>
      </c>
      <c r="C72" s="212" t="s">
        <v>3288</v>
      </c>
      <c r="D72" s="214" t="s">
        <v>3289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3264</v>
      </c>
      <c r="B73" s="211" t="s">
        <v>3290</v>
      </c>
      <c r="C73" s="212" t="s">
        <v>3291</v>
      </c>
      <c r="D73" s="214" t="s">
        <v>3292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3264</v>
      </c>
      <c r="B74" s="211" t="s">
        <v>3293</v>
      </c>
      <c r="C74" s="212" t="s">
        <v>3294</v>
      </c>
      <c r="D74" s="214" t="s">
        <v>3295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3264</v>
      </c>
      <c r="B75" s="211" t="s">
        <v>3296</v>
      </c>
      <c r="C75" s="212" t="s">
        <v>3297</v>
      </c>
      <c r="D75" s="214" t="s">
        <v>3298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3264</v>
      </c>
      <c r="B76" s="211" t="s">
        <v>3299</v>
      </c>
      <c r="C76" s="212" t="s">
        <v>3300</v>
      </c>
      <c r="D76" s="214" t="s">
        <v>3301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3264</v>
      </c>
      <c r="B77" s="211" t="s">
        <v>3302</v>
      </c>
      <c r="C77" s="212" t="s">
        <v>3303</v>
      </c>
      <c r="D77" s="214" t="s">
        <v>3304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3264</v>
      </c>
      <c r="B78" s="211" t="s">
        <v>3305</v>
      </c>
      <c r="C78" s="212" t="s">
        <v>3306</v>
      </c>
      <c r="D78" s="214" t="s">
        <v>3307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3264</v>
      </c>
      <c r="B79" s="211" t="s">
        <v>3308</v>
      </c>
      <c r="C79" s="212" t="s">
        <v>3309</v>
      </c>
      <c r="D79" s="214" t="s">
        <v>3310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3264</v>
      </c>
      <c r="B80" s="211" t="s">
        <v>3311</v>
      </c>
      <c r="C80" s="212" t="s">
        <v>3312</v>
      </c>
      <c r="D80" s="214" t="s">
        <v>3313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3264</v>
      </c>
      <c r="B81" s="211" t="s">
        <v>3314</v>
      </c>
      <c r="C81" s="212" t="s">
        <v>3315</v>
      </c>
      <c r="D81" s="214" t="s">
        <v>3316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3264</v>
      </c>
      <c r="B82" s="211" t="s">
        <v>3317</v>
      </c>
      <c r="C82" s="212" t="s">
        <v>3318</v>
      </c>
      <c r="D82" s="214" t="s">
        <v>3319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3264</v>
      </c>
      <c r="B83" s="211" t="s">
        <v>3320</v>
      </c>
      <c r="C83" s="212" t="s">
        <v>3321</v>
      </c>
      <c r="D83" s="214" t="s">
        <v>3322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3264</v>
      </c>
      <c r="B84" s="211" t="s">
        <v>3323</v>
      </c>
      <c r="C84" s="212" t="s">
        <v>3324</v>
      </c>
      <c r="D84" s="214" t="s">
        <v>3325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3264</v>
      </c>
      <c r="B85" s="211" t="s">
        <v>3326</v>
      </c>
      <c r="C85" s="212" t="s">
        <v>3327</v>
      </c>
      <c r="D85" s="214" t="s">
        <v>3328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3264</v>
      </c>
      <c r="B86" s="211" t="s">
        <v>3329</v>
      </c>
      <c r="C86" s="212" t="s">
        <v>3330</v>
      </c>
      <c r="D86" s="214" t="s">
        <v>3331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3264</v>
      </c>
      <c r="B87" s="211" t="s">
        <v>3332</v>
      </c>
      <c r="C87" s="212" t="s">
        <v>3333</v>
      </c>
      <c r="D87" s="214" t="s">
        <v>3334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3264</v>
      </c>
      <c r="B88" s="211" t="s">
        <v>3335</v>
      </c>
      <c r="C88" s="212" t="s">
        <v>3336</v>
      </c>
      <c r="D88" s="214" t="s">
        <v>3337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3264</v>
      </c>
      <c r="B89" s="211" t="s">
        <v>3338</v>
      </c>
      <c r="C89" s="212" t="s">
        <v>3339</v>
      </c>
      <c r="D89" s="214" t="s">
        <v>3340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3264</v>
      </c>
      <c r="B90" s="211" t="s">
        <v>3341</v>
      </c>
      <c r="C90" s="212" t="s">
        <v>3342</v>
      </c>
      <c r="D90" s="214" t="s">
        <v>3343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3264</v>
      </c>
      <c r="B91" s="211" t="s">
        <v>3344</v>
      </c>
      <c r="C91" s="212" t="s">
        <v>3345</v>
      </c>
      <c r="D91" s="214" t="s">
        <v>3346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3264</v>
      </c>
      <c r="B92" s="211" t="s">
        <v>3347</v>
      </c>
      <c r="C92" s="212" t="s">
        <v>3348</v>
      </c>
      <c r="D92" s="214" t="s">
        <v>3349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3264</v>
      </c>
      <c r="B93" s="211" t="s">
        <v>3350</v>
      </c>
      <c r="C93" s="212" t="s">
        <v>3351</v>
      </c>
      <c r="D93" s="214" t="s">
        <v>3352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3264</v>
      </c>
      <c r="B94" s="211" t="s">
        <v>3353</v>
      </c>
      <c r="C94" s="212" t="s">
        <v>3354</v>
      </c>
      <c r="D94" s="214" t="s">
        <v>3355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3264</v>
      </c>
      <c r="B95" s="211" t="s">
        <v>3356</v>
      </c>
      <c r="C95" s="212" t="s">
        <v>3357</v>
      </c>
      <c r="D95" s="214" t="s">
        <v>3358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3264</v>
      </c>
      <c r="B96" s="211" t="s">
        <v>3359</v>
      </c>
      <c r="C96" s="212" t="s">
        <v>3360</v>
      </c>
      <c r="D96" s="214" t="s">
        <v>3361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3264</v>
      </c>
      <c r="B97" s="211" t="s">
        <v>3362</v>
      </c>
      <c r="C97" s="212" t="s">
        <v>3363</v>
      </c>
      <c r="D97" s="214" t="s">
        <v>3364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3264</v>
      </c>
      <c r="B98" s="218" t="s">
        <v>3365</v>
      </c>
      <c r="C98" s="219" t="s">
        <v>3366</v>
      </c>
      <c r="D98" s="220" t="s">
        <v>3367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318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IFERROR(INDEX('Recommendations'!$G$2:$G$65, MATCH(F2,'Recommendations'!$A$2:$A$65,0))="Implemented", FALSE))</xm:f>
            <x14:dxf>
              <font>
                <color rgb="FF000000"/>
              </font>
              <fill>
                <patternFill>
                  <bgColor rgb="FF3C7D22"/>
                </patternFill>
              </fill>
            </x14:dxf>
          </x14:cfRule>
          <x14:cfRule type="expression" priority="2" id="{00000000-000E-0000-0900-000002000000}">
            <xm:f>AND(F2&lt;&gt;"", IFERROR(INDEX('Recommendations'!$G$2:$G$65, MATCH(F2,'Recommendations'!$A$2:$A$65,0))="Compensated", FALSE))</xm:f>
            <x14:dxf>
              <font>
                <color rgb="FF000000"/>
              </font>
              <fill>
                <patternFill>
                  <bgColor rgb="FFC6E0B4"/>
                </patternFill>
              </fill>
            </x14:dxf>
          </x14:cfRule>
          <x14:cfRule type="expression" priority="3" id="{00000000-000E-0000-0900-000003000000}">
            <xm:f>AND(F2&lt;&gt;"", IFERROR(INDEX('Recommendations'!$G$2:$G$65, MATCH(F2,'Recommendations'!$A$2:$A$65,0))="Testing", FALSE))</xm:f>
            <x14:dxf>
              <font>
                <color rgb="FF000000"/>
              </font>
              <fill>
                <patternFill>
                  <bgColor rgb="FFFFC000"/>
                </patternFill>
              </fill>
            </x14:dxf>
          </x14:cfRule>
          <x14:cfRule type="expression" priority="4" id="{00000000-000E-0000-0900-000004000000}">
            <xm:f>AND(F2&lt;&gt;"", IFERROR(INDEX('Recommendations'!$G$2:$G$65, MATCH(F2,'Recommendations'!$A$2:$A$65,0))="Failed", FALSE))</xm:f>
            <x14:dxf>
              <font>
                <color rgb="FF000000"/>
              </font>
              <fill>
                <patternFill>
                  <bgColor rgb="FFD82891"/>
                </patternFill>
              </fill>
            </x14:dxf>
          </x14:cfRule>
          <x14:cfRule type="expression" priority="5" id="{00000000-000E-0000-0900-000005000000}">
            <xm:f>AND(F2&lt;&gt;"", IFERROR(INDEX('Recommendations'!$G$2:$G$65, MATCH(F2,'Recommendations'!$A$2:$A$65,0))="Risk Accepted", FALSE))</xm:f>
            <x14:dxf>
              <font>
                <color rgb="FF000000"/>
              </font>
              <fill>
                <patternFill>
                  <bgColor rgb="FFD9D9D9"/>
                </patternFill>
              </fill>
            </x14:dxf>
          </x14:cfRule>
          <x14:cfRule type="expression" priority="6" id="{00000000-000E-0000-0900-000006000000}">
            <xm:f>AND(F2&lt;&gt;"", IFERROR(INDEX('Recommendations'!$G$2:$G$65, MATCH(F2,'Recommendations'!$A$2:$A$65,0))="N/A",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3368</v>
      </c>
      <c r="C1" s="253" t="s">
        <v>3369</v>
      </c>
      <c r="D1" s="253" t="s">
        <v>3370</v>
      </c>
      <c r="E1" s="253" t="s">
        <v>3371</v>
      </c>
      <c r="F1" s="253" t="s">
        <v>2197</v>
      </c>
      <c r="G1" s="253" t="s">
        <v>3372</v>
      </c>
      <c r="H1" s="253" t="s">
        <v>3373</v>
      </c>
      <c r="I1" s="253" t="s">
        <v>3374</v>
      </c>
      <c r="J1" s="253" t="s">
        <v>10</v>
      </c>
      <c r="K1" s="253" t="s">
        <v>563</v>
      </c>
      <c r="L1" s="253" t="s">
        <v>564</v>
      </c>
      <c r="M1" s="253" t="s">
        <v>565</v>
      </c>
      <c r="N1" s="253" t="s">
        <v>566</v>
      </c>
      <c r="O1" s="253" t="s">
        <v>567</v>
      </c>
      <c r="P1" s="253" t="s">
        <v>568</v>
      </c>
      <c r="Q1" s="253" t="s">
        <v>569</v>
      </c>
      <c r="R1" s="253" t="s">
        <v>570</v>
      </c>
      <c r="S1" s="253" t="s">
        <v>571</v>
      </c>
      <c r="T1" s="253" t="s">
        <v>572</v>
      </c>
      <c r="U1" s="253" t="s">
        <v>573</v>
      </c>
      <c r="V1" s="253" t="s">
        <v>574</v>
      </c>
      <c r="W1" s="253" t="s">
        <v>575</v>
      </c>
      <c r="X1" s="253" t="s">
        <v>576</v>
      </c>
      <c r="Y1" s="253" t="s">
        <v>577</v>
      </c>
      <c r="Z1" s="253" t="s">
        <v>578</v>
      </c>
      <c r="AA1" s="253" t="s">
        <v>579</v>
      </c>
      <c r="AB1" s="253" t="s">
        <v>580</v>
      </c>
      <c r="AC1" s="253" t="s">
        <v>581</v>
      </c>
      <c r="AD1" s="253" t="s">
        <v>582</v>
      </c>
      <c r="AE1" s="253" t="s">
        <v>583</v>
      </c>
      <c r="AF1" s="253" t="s">
        <v>584</v>
      </c>
      <c r="AG1" s="253" t="s">
        <v>585</v>
      </c>
      <c r="AH1" s="253" t="s">
        <v>586</v>
      </c>
      <c r="AI1" s="253" t="s">
        <v>587</v>
      </c>
      <c r="AJ1" s="253" t="s">
        <v>588</v>
      </c>
      <c r="AK1" s="253" t="s">
        <v>589</v>
      </c>
      <c r="AL1" s="253" t="s">
        <v>590</v>
      </c>
      <c r="AM1" s="253" t="s">
        <v>591</v>
      </c>
      <c r="AN1" s="253" t="s">
        <v>592</v>
      </c>
      <c r="AO1" s="253" t="s">
        <v>593</v>
      </c>
      <c r="AP1" s="253" t="s">
        <v>594</v>
      </c>
      <c r="AQ1" s="253" t="s">
        <v>595</v>
      </c>
      <c r="AR1" s="253" t="s">
        <v>596</v>
      </c>
      <c r="AS1" s="253" t="s">
        <v>597</v>
      </c>
      <c r="AT1" s="253" t="s">
        <v>598</v>
      </c>
      <c r="AU1" s="253" t="s">
        <v>599</v>
      </c>
      <c r="AV1" s="253" t="s">
        <v>600</v>
      </c>
      <c r="AW1" s="253" t="s">
        <v>601</v>
      </c>
      <c r="AX1" s="253" t="s">
        <v>602</v>
      </c>
      <c r="AY1" s="254" t="s">
        <v>603</v>
      </c>
    </row>
    <row r="2" spans="1:51" ht="60" customHeight="1" outlineLevel="1" x14ac:dyDescent="0.35">
      <c r="A2" s="244" t="s">
        <v>3375</v>
      </c>
      <c r="B2" s="232" t="s">
        <v>3376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606</v>
      </c>
      <c r="B3" s="233" t="s">
        <v>3377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3378</v>
      </c>
      <c r="B4" s="234" t="s">
        <v>3379</v>
      </c>
      <c r="C4" s="234" t="s">
        <v>3380</v>
      </c>
      <c r="D4" s="234" t="s">
        <v>3381</v>
      </c>
      <c r="E4" s="234" t="s">
        <v>3382</v>
      </c>
      <c r="F4" s="234" t="s">
        <v>19</v>
      </c>
      <c r="G4" s="234" t="s">
        <v>19</v>
      </c>
      <c r="H4" s="234" t="s">
        <v>3383</v>
      </c>
      <c r="I4" s="234" t="s">
        <v>19</v>
      </c>
      <c r="J4" s="234" t="s">
        <v>3384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3385</v>
      </c>
      <c r="B5" s="234" t="s">
        <v>3386</v>
      </c>
      <c r="C5" s="234" t="s">
        <v>3387</v>
      </c>
      <c r="D5" s="234" t="s">
        <v>3388</v>
      </c>
      <c r="E5" s="234" t="s">
        <v>3389</v>
      </c>
      <c r="F5" s="234" t="s">
        <v>3390</v>
      </c>
      <c r="G5" s="234" t="s">
        <v>19</v>
      </c>
      <c r="H5" s="234" t="s">
        <v>3391</v>
      </c>
      <c r="I5" s="234" t="s">
        <v>19</v>
      </c>
      <c r="J5" s="234" t="s">
        <v>3392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612</v>
      </c>
      <c r="B6" s="233" t="s">
        <v>3393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3394</v>
      </c>
      <c r="B7" s="234" t="s">
        <v>3395</v>
      </c>
      <c r="C7" s="234" t="s">
        <v>3396</v>
      </c>
      <c r="D7" s="234" t="s">
        <v>3397</v>
      </c>
      <c r="E7" s="234" t="s">
        <v>3389</v>
      </c>
      <c r="F7" s="234" t="s">
        <v>3398</v>
      </c>
      <c r="G7" s="234" t="s">
        <v>19</v>
      </c>
      <c r="H7" s="234" t="s">
        <v>3399</v>
      </c>
      <c r="I7" s="234" t="s">
        <v>19</v>
      </c>
      <c r="J7" s="234" t="s">
        <v>3400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3401</v>
      </c>
      <c r="B8" s="234" t="s">
        <v>3402</v>
      </c>
      <c r="C8" s="234" t="s">
        <v>3403</v>
      </c>
      <c r="D8" s="234" t="s">
        <v>3404</v>
      </c>
      <c r="E8" s="234" t="s">
        <v>19</v>
      </c>
      <c r="F8" s="234" t="s">
        <v>19</v>
      </c>
      <c r="G8" s="234" t="s">
        <v>19</v>
      </c>
      <c r="H8" s="234" t="s">
        <v>3405</v>
      </c>
      <c r="I8" s="234" t="s">
        <v>3406</v>
      </c>
      <c r="J8" s="234" t="s">
        <v>3407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3408</v>
      </c>
      <c r="B9" s="234" t="s">
        <v>3409</v>
      </c>
      <c r="C9" s="234" t="s">
        <v>3410</v>
      </c>
      <c r="D9" s="234" t="s">
        <v>3411</v>
      </c>
      <c r="E9" s="234" t="s">
        <v>19</v>
      </c>
      <c r="F9" s="234" t="s">
        <v>19</v>
      </c>
      <c r="G9" s="234" t="s">
        <v>19</v>
      </c>
      <c r="H9" s="234" t="s">
        <v>3412</v>
      </c>
      <c r="I9" s="234" t="s">
        <v>3413</v>
      </c>
      <c r="J9" s="234" t="s">
        <v>3414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3415</v>
      </c>
      <c r="B10" s="234" t="s">
        <v>3416</v>
      </c>
      <c r="C10" s="234" t="s">
        <v>3417</v>
      </c>
      <c r="D10" s="234" t="s">
        <v>3418</v>
      </c>
      <c r="E10" s="234" t="s">
        <v>19</v>
      </c>
      <c r="F10" s="234" t="s">
        <v>19</v>
      </c>
      <c r="G10" s="234" t="s">
        <v>19</v>
      </c>
      <c r="H10" s="234" t="s">
        <v>3419</v>
      </c>
      <c r="I10" s="234" t="s">
        <v>3420</v>
      </c>
      <c r="J10" s="234" t="s">
        <v>3421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3422</v>
      </c>
      <c r="B11" s="234" t="s">
        <v>3423</v>
      </c>
      <c r="C11" s="234" t="s">
        <v>3424</v>
      </c>
      <c r="D11" s="234" t="s">
        <v>3425</v>
      </c>
      <c r="E11" s="234" t="s">
        <v>19</v>
      </c>
      <c r="F11" s="234" t="s">
        <v>19</v>
      </c>
      <c r="G11" s="234" t="s">
        <v>19</v>
      </c>
      <c r="H11" s="234" t="s">
        <v>3426</v>
      </c>
      <c r="I11" s="234" t="s">
        <v>19</v>
      </c>
      <c r="J11" s="234" t="s">
        <v>3427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3428</v>
      </c>
      <c r="B12" s="234" t="s">
        <v>3429</v>
      </c>
      <c r="C12" s="234" t="s">
        <v>3430</v>
      </c>
      <c r="D12" s="234" t="s">
        <v>3431</v>
      </c>
      <c r="E12" s="234" t="s">
        <v>19</v>
      </c>
      <c r="F12" s="234" t="s">
        <v>19</v>
      </c>
      <c r="G12" s="234" t="s">
        <v>3432</v>
      </c>
      <c r="H12" s="234" t="s">
        <v>3433</v>
      </c>
      <c r="I12" s="234" t="s">
        <v>19</v>
      </c>
      <c r="J12" s="234" t="s">
        <v>3434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3435</v>
      </c>
      <c r="B13" s="234" t="s">
        <v>3436</v>
      </c>
      <c r="C13" s="234" t="s">
        <v>3437</v>
      </c>
      <c r="D13" s="234" t="s">
        <v>3438</v>
      </c>
      <c r="E13" s="234" t="s">
        <v>19</v>
      </c>
      <c r="F13" s="234" t="s">
        <v>19</v>
      </c>
      <c r="G13" s="234" t="s">
        <v>19</v>
      </c>
      <c r="H13" s="234" t="s">
        <v>3439</v>
      </c>
      <c r="I13" s="234" t="s">
        <v>19</v>
      </c>
      <c r="J13" s="234" t="s">
        <v>3440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3441</v>
      </c>
      <c r="B14" s="234" t="s">
        <v>3442</v>
      </c>
      <c r="C14" s="234" t="s">
        <v>3443</v>
      </c>
      <c r="D14" s="234" t="s">
        <v>3444</v>
      </c>
      <c r="E14" s="234" t="s">
        <v>19</v>
      </c>
      <c r="F14" s="234" t="s">
        <v>3445</v>
      </c>
      <c r="G14" s="234" t="s">
        <v>19</v>
      </c>
      <c r="H14" s="234" t="s">
        <v>3446</v>
      </c>
      <c r="I14" s="234" t="s">
        <v>3447</v>
      </c>
      <c r="J14" s="234" t="s">
        <v>3448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617</v>
      </c>
      <c r="B15" s="233" t="s">
        <v>3449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3450</v>
      </c>
      <c r="B16" s="234" t="s">
        <v>3451</v>
      </c>
      <c r="C16" s="234" t="s">
        <v>3452</v>
      </c>
      <c r="D16" s="234" t="s">
        <v>3444</v>
      </c>
      <c r="E16" s="234" t="s">
        <v>19</v>
      </c>
      <c r="F16" s="234" t="s">
        <v>3453</v>
      </c>
      <c r="G16" s="234" t="s">
        <v>19</v>
      </c>
      <c r="H16" s="234" t="s">
        <v>3454</v>
      </c>
      <c r="I16" s="234" t="s">
        <v>19</v>
      </c>
      <c r="J16" s="234" t="s">
        <v>3455</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3456</v>
      </c>
      <c r="B17" s="234" t="s">
        <v>3457</v>
      </c>
      <c r="C17" s="234" t="s">
        <v>3458</v>
      </c>
      <c r="D17" s="234" t="s">
        <v>3459</v>
      </c>
      <c r="E17" s="234" t="s">
        <v>19</v>
      </c>
      <c r="F17" s="234" t="s">
        <v>3453</v>
      </c>
      <c r="G17" s="234" t="s">
        <v>19</v>
      </c>
      <c r="H17" s="234" t="s">
        <v>3460</v>
      </c>
      <c r="I17" s="234" t="s">
        <v>19</v>
      </c>
      <c r="J17" s="234" t="s">
        <v>3461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3462</v>
      </c>
      <c r="B18" s="234" t="s">
        <v>3463</v>
      </c>
      <c r="C18" s="234" t="s">
        <v>3464</v>
      </c>
      <c r="D18" s="234" t="s">
        <v>19</v>
      </c>
      <c r="E18" s="234" t="s">
        <v>19</v>
      </c>
      <c r="F18" s="234" t="s">
        <v>19</v>
      </c>
      <c r="G18" s="234" t="s">
        <v>19</v>
      </c>
      <c r="H18" s="234" t="s">
        <v>3465</v>
      </c>
      <c r="I18" s="234" t="s">
        <v>19</v>
      </c>
      <c r="J18" s="234" t="s">
        <v>3466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622</v>
      </c>
      <c r="B19" s="233" t="s">
        <v>3467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3468</v>
      </c>
      <c r="B20" s="234" t="s">
        <v>3469</v>
      </c>
      <c r="C20" s="234" t="s">
        <v>3470</v>
      </c>
      <c r="D20" s="234" t="s">
        <v>3471</v>
      </c>
      <c r="E20" s="234" t="s">
        <v>19</v>
      </c>
      <c r="F20" s="234" t="s">
        <v>3472</v>
      </c>
      <c r="G20" s="234" t="s">
        <v>19</v>
      </c>
      <c r="H20" s="234" t="s">
        <v>3473</v>
      </c>
      <c r="I20" s="234" t="s">
        <v>19</v>
      </c>
      <c r="J20" s="234" t="s">
        <v>3474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3475</v>
      </c>
      <c r="B21" s="234" t="s">
        <v>3476</v>
      </c>
      <c r="C21" s="234" t="s">
        <v>3477</v>
      </c>
      <c r="D21" s="234" t="s">
        <v>3478</v>
      </c>
      <c r="E21" s="234" t="s">
        <v>3479</v>
      </c>
      <c r="F21" s="234" t="s">
        <v>19</v>
      </c>
      <c r="G21" s="234" t="s">
        <v>19</v>
      </c>
      <c r="H21" s="234" t="s">
        <v>3480</v>
      </c>
      <c r="I21" s="234" t="s">
        <v>3481</v>
      </c>
      <c r="J21" s="234" t="s">
        <v>3482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3483</v>
      </c>
      <c r="B22" s="234" t="s">
        <v>3484</v>
      </c>
      <c r="C22" s="234" t="s">
        <v>3485</v>
      </c>
      <c r="D22" s="234" t="s">
        <v>3486</v>
      </c>
      <c r="E22" s="234" t="s">
        <v>19</v>
      </c>
      <c r="F22" s="234" t="s">
        <v>3487</v>
      </c>
      <c r="G22" s="234" t="s">
        <v>19</v>
      </c>
      <c r="H22" s="234" t="s">
        <v>3488</v>
      </c>
      <c r="I22" s="234" t="s">
        <v>19</v>
      </c>
      <c r="J22" s="234" t="s">
        <v>3489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3490</v>
      </c>
      <c r="B23" s="234" t="s">
        <v>3491</v>
      </c>
      <c r="C23" s="234" t="s">
        <v>3492</v>
      </c>
      <c r="D23" s="234" t="s">
        <v>3493</v>
      </c>
      <c r="E23" s="234" t="s">
        <v>19</v>
      </c>
      <c r="F23" s="234" t="s">
        <v>19</v>
      </c>
      <c r="G23" s="234" t="s">
        <v>19</v>
      </c>
      <c r="H23" s="234" t="s">
        <v>3494</v>
      </c>
      <c r="I23" s="234" t="s">
        <v>3495</v>
      </c>
      <c r="J23" s="234" t="s">
        <v>3496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3497</v>
      </c>
      <c r="B24" s="234" t="s">
        <v>3498</v>
      </c>
      <c r="C24" s="234" t="s">
        <v>3499</v>
      </c>
      <c r="D24" s="234" t="s">
        <v>3493</v>
      </c>
      <c r="E24" s="234" t="s">
        <v>19</v>
      </c>
      <c r="F24" s="234" t="s">
        <v>3500</v>
      </c>
      <c r="G24" s="234" t="s">
        <v>19</v>
      </c>
      <c r="H24" s="234" t="s">
        <v>3501</v>
      </c>
      <c r="I24" s="234" t="s">
        <v>19</v>
      </c>
      <c r="J24" s="234" t="s">
        <v>3502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626</v>
      </c>
      <c r="B25" s="233" t="s">
        <v>3503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3504</v>
      </c>
      <c r="B26" s="234" t="s">
        <v>3505</v>
      </c>
      <c r="C26" s="234" t="s">
        <v>3506</v>
      </c>
      <c r="D26" s="234" t="s">
        <v>3507</v>
      </c>
      <c r="E26" s="234" t="s">
        <v>19</v>
      </c>
      <c r="F26" s="234" t="s">
        <v>3508</v>
      </c>
      <c r="G26" s="234" t="s">
        <v>19</v>
      </c>
      <c r="H26" s="234" t="s">
        <v>3509</v>
      </c>
      <c r="I26" s="234" t="s">
        <v>19</v>
      </c>
      <c r="J26" s="234" t="s">
        <v>3510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3511</v>
      </c>
      <c r="B27" s="232" t="s">
        <v>3512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632</v>
      </c>
      <c r="B28" s="233" t="s">
        <v>3513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3514</v>
      </c>
      <c r="B29" s="234" t="s">
        <v>3515</v>
      </c>
      <c r="C29" s="234" t="s">
        <v>3516</v>
      </c>
      <c r="D29" s="234" t="s">
        <v>3517</v>
      </c>
      <c r="E29" s="234" t="s">
        <v>3518</v>
      </c>
      <c r="F29" s="234" t="s">
        <v>19</v>
      </c>
      <c r="G29" s="234" t="s">
        <v>19</v>
      </c>
      <c r="H29" s="234" t="s">
        <v>3519</v>
      </c>
      <c r="I29" s="234" t="s">
        <v>19</v>
      </c>
      <c r="J29" s="234" t="s">
        <v>3520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3521</v>
      </c>
      <c r="B30" s="234" t="s">
        <v>3522</v>
      </c>
      <c r="C30" s="234" t="s">
        <v>3387</v>
      </c>
      <c r="D30" s="234" t="s">
        <v>3388</v>
      </c>
      <c r="E30" s="234" t="s">
        <v>19</v>
      </c>
      <c r="F30" s="234" t="s">
        <v>3390</v>
      </c>
      <c r="G30" s="234" t="s">
        <v>19</v>
      </c>
      <c r="H30" s="234" t="s">
        <v>3523</v>
      </c>
      <c r="I30" s="234" t="s">
        <v>19</v>
      </c>
      <c r="J30" s="234" t="s">
        <v>3524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637</v>
      </c>
      <c r="B31" s="233" t="s">
        <v>3525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3526</v>
      </c>
      <c r="B32" s="234" t="s">
        <v>3527</v>
      </c>
      <c r="C32" s="234" t="s">
        <v>3528</v>
      </c>
      <c r="D32" s="234" t="s">
        <v>3529</v>
      </c>
      <c r="E32" s="234" t="s">
        <v>19</v>
      </c>
      <c r="F32" s="234" t="s">
        <v>19</v>
      </c>
      <c r="G32" s="234" t="s">
        <v>3530</v>
      </c>
      <c r="H32" s="234" t="s">
        <v>3531</v>
      </c>
      <c r="I32" s="234" t="s">
        <v>19</v>
      </c>
      <c r="J32" s="234" t="s">
        <v>3532</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3533</v>
      </c>
      <c r="B33" s="234" t="s">
        <v>3534</v>
      </c>
      <c r="C33" s="234" t="s">
        <v>3535</v>
      </c>
      <c r="D33" s="234" t="s">
        <v>3536</v>
      </c>
      <c r="E33" s="234" t="s">
        <v>19</v>
      </c>
      <c r="F33" s="234" t="s">
        <v>3537</v>
      </c>
      <c r="G33" s="234" t="s">
        <v>19</v>
      </c>
      <c r="H33" s="234" t="s">
        <v>3538</v>
      </c>
      <c r="I33" s="234" t="s">
        <v>3539</v>
      </c>
      <c r="J33" s="234" t="s">
        <v>3540</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3541</v>
      </c>
      <c r="B34" s="234" t="s">
        <v>3542</v>
      </c>
      <c r="C34" s="234" t="s">
        <v>3543</v>
      </c>
      <c r="D34" s="234" t="s">
        <v>3544</v>
      </c>
      <c r="E34" s="234" t="s">
        <v>19</v>
      </c>
      <c r="F34" s="234" t="s">
        <v>19</v>
      </c>
      <c r="G34" s="234" t="s">
        <v>19</v>
      </c>
      <c r="H34" s="234" t="s">
        <v>3545</v>
      </c>
      <c r="I34" s="234" t="s">
        <v>19</v>
      </c>
      <c r="J34" s="234" t="s">
        <v>3546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3547</v>
      </c>
      <c r="B35" s="234" t="s">
        <v>3548</v>
      </c>
      <c r="C35" s="234" t="s">
        <v>3549</v>
      </c>
      <c r="D35" s="234" t="s">
        <v>3550</v>
      </c>
      <c r="E35" s="234" t="s">
        <v>19</v>
      </c>
      <c r="F35" s="234" t="s">
        <v>3551</v>
      </c>
      <c r="G35" s="234" t="s">
        <v>19</v>
      </c>
      <c r="H35" s="234" t="s">
        <v>3552</v>
      </c>
      <c r="I35" s="234" t="s">
        <v>19</v>
      </c>
      <c r="J35" s="234" t="s">
        <v>3553</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3554</v>
      </c>
      <c r="B36" s="234" t="s">
        <v>3555</v>
      </c>
      <c r="C36" s="234" t="s">
        <v>3556</v>
      </c>
      <c r="D36" s="234" t="s">
        <v>3557</v>
      </c>
      <c r="E36" s="234" t="s">
        <v>19</v>
      </c>
      <c r="F36" s="234" t="s">
        <v>19</v>
      </c>
      <c r="G36" s="234" t="s">
        <v>3558</v>
      </c>
      <c r="H36" s="234" t="s">
        <v>3559</v>
      </c>
      <c r="I36" s="234" t="s">
        <v>19</v>
      </c>
      <c r="J36" s="234" t="s">
        <v>3560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3561</v>
      </c>
      <c r="B37" s="234" t="s">
        <v>3562</v>
      </c>
      <c r="C37" s="234" t="s">
        <v>3563</v>
      </c>
      <c r="D37" s="234" t="s">
        <v>3564</v>
      </c>
      <c r="E37" s="234" t="s">
        <v>19</v>
      </c>
      <c r="F37" s="234" t="s">
        <v>3565</v>
      </c>
      <c r="G37" s="234" t="s">
        <v>3566</v>
      </c>
      <c r="H37" s="234" t="s">
        <v>3567</v>
      </c>
      <c r="I37" s="234" t="s">
        <v>19</v>
      </c>
      <c r="J37" s="234" t="s">
        <v>3568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3569</v>
      </c>
      <c r="B38" s="234" t="s">
        <v>3570</v>
      </c>
      <c r="C38" s="234" t="s">
        <v>3571</v>
      </c>
      <c r="D38" s="234" t="s">
        <v>3572</v>
      </c>
      <c r="E38" s="234" t="s">
        <v>19</v>
      </c>
      <c r="F38" s="234" t="s">
        <v>3565</v>
      </c>
      <c r="G38" s="234" t="s">
        <v>3573</v>
      </c>
      <c r="H38" s="234" t="s">
        <v>3574</v>
      </c>
      <c r="I38" s="234" t="s">
        <v>3575</v>
      </c>
      <c r="J38" s="234" t="s">
        <v>3576</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641</v>
      </c>
      <c r="B39" s="233" t="s">
        <v>3577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3578</v>
      </c>
      <c r="B40" s="234" t="s">
        <v>3579</v>
      </c>
      <c r="C40" s="234" t="s">
        <v>3580</v>
      </c>
      <c r="D40" s="234" t="s">
        <v>3581</v>
      </c>
      <c r="E40" s="234" t="s">
        <v>19</v>
      </c>
      <c r="F40" s="234" t="s">
        <v>19</v>
      </c>
      <c r="G40" s="234" t="s">
        <v>19</v>
      </c>
      <c r="H40" s="234" t="s">
        <v>3582</v>
      </c>
      <c r="I40" s="234" t="s">
        <v>3583</v>
      </c>
      <c r="J40" s="234" t="s">
        <v>3584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3585</v>
      </c>
      <c r="B41" s="234" t="s">
        <v>3586</v>
      </c>
      <c r="C41" s="234" t="s">
        <v>3587</v>
      </c>
      <c r="D41" s="234" t="s">
        <v>19</v>
      </c>
      <c r="E41" s="234" t="s">
        <v>19</v>
      </c>
      <c r="F41" s="234" t="s">
        <v>19</v>
      </c>
      <c r="G41" s="234" t="s">
        <v>19</v>
      </c>
      <c r="H41" s="234" t="s">
        <v>3588</v>
      </c>
      <c r="I41" s="234" t="s">
        <v>19</v>
      </c>
      <c r="J41" s="234" t="s">
        <v>3589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3590</v>
      </c>
      <c r="B42" s="232" t="s">
        <v>3591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664</v>
      </c>
      <c r="B43" s="233" t="s">
        <v>3592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3593</v>
      </c>
      <c r="B44" s="234" t="s">
        <v>3594</v>
      </c>
      <c r="C44" s="234" t="s">
        <v>3595</v>
      </c>
      <c r="D44" s="234" t="s">
        <v>3596</v>
      </c>
      <c r="E44" s="234" t="s">
        <v>3382</v>
      </c>
      <c r="F44" s="234" t="s">
        <v>19</v>
      </c>
      <c r="G44" s="234" t="s">
        <v>19</v>
      </c>
      <c r="H44" s="234" t="s">
        <v>3597</v>
      </c>
      <c r="I44" s="234" t="s">
        <v>19</v>
      </c>
      <c r="J44" s="234" t="s">
        <v>3598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3599</v>
      </c>
      <c r="B45" s="234" t="s">
        <v>3600</v>
      </c>
      <c r="C45" s="234" t="s">
        <v>3601</v>
      </c>
      <c r="D45" s="234" t="s">
        <v>3388</v>
      </c>
      <c r="E45" s="234" t="s">
        <v>19</v>
      </c>
      <c r="F45" s="234" t="s">
        <v>3390</v>
      </c>
      <c r="G45" s="234" t="s">
        <v>19</v>
      </c>
      <c r="H45" s="234" t="s">
        <v>3602</v>
      </c>
      <c r="I45" s="234" t="s">
        <v>19</v>
      </c>
      <c r="J45" s="234" t="s">
        <v>3603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670</v>
      </c>
      <c r="B46" s="233" t="s">
        <v>3604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3605</v>
      </c>
      <c r="B47" s="234" t="s">
        <v>3606</v>
      </c>
      <c r="C47" s="234" t="s">
        <v>3607</v>
      </c>
      <c r="D47" s="234" t="s">
        <v>3608</v>
      </c>
      <c r="E47" s="234" t="s">
        <v>19</v>
      </c>
      <c r="F47" s="234" t="s">
        <v>3609</v>
      </c>
      <c r="G47" s="234" t="s">
        <v>3610</v>
      </c>
      <c r="H47" s="234" t="s">
        <v>3611</v>
      </c>
      <c r="I47" s="234" t="s">
        <v>3612</v>
      </c>
      <c r="J47" s="234" t="s">
        <v>3613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674</v>
      </c>
      <c r="B48" s="233" t="s">
        <v>3614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3615</v>
      </c>
      <c r="B49" s="234" t="s">
        <v>3616</v>
      </c>
      <c r="C49" s="234" t="s">
        <v>3617</v>
      </c>
      <c r="D49" s="234" t="s">
        <v>3618</v>
      </c>
      <c r="E49" s="234" t="s">
        <v>3619</v>
      </c>
      <c r="F49" s="234" t="s">
        <v>19</v>
      </c>
      <c r="G49" s="234" t="s">
        <v>19</v>
      </c>
      <c r="H49" s="234" t="s">
        <v>3620</v>
      </c>
      <c r="I49" s="234" t="s">
        <v>3621</v>
      </c>
      <c r="J49" s="234" t="s">
        <v>3622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3623</v>
      </c>
      <c r="B50" s="234" t="s">
        <v>3624</v>
      </c>
      <c r="C50" s="234" t="s">
        <v>3625</v>
      </c>
      <c r="D50" s="234" t="s">
        <v>19</v>
      </c>
      <c r="E50" s="234" t="s">
        <v>3626</v>
      </c>
      <c r="F50" s="234" t="s">
        <v>3627</v>
      </c>
      <c r="G50" s="234" t="s">
        <v>19</v>
      </c>
      <c r="H50" s="234" t="s">
        <v>3620</v>
      </c>
      <c r="I50" s="234" t="s">
        <v>3628</v>
      </c>
      <c r="J50" s="234" t="s">
        <v>3629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3630</v>
      </c>
      <c r="B51" s="234" t="s">
        <v>3631</v>
      </c>
      <c r="C51" s="234" t="s">
        <v>3632</v>
      </c>
      <c r="D51" s="234" t="s">
        <v>19</v>
      </c>
      <c r="E51" s="234" t="s">
        <v>19</v>
      </c>
      <c r="F51" s="234" t="s">
        <v>3633</v>
      </c>
      <c r="G51" s="234" t="s">
        <v>19</v>
      </c>
      <c r="H51" s="234" t="s">
        <v>3620</v>
      </c>
      <c r="I51" s="234" t="s">
        <v>3634</v>
      </c>
      <c r="J51" s="234" t="s">
        <v>3635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3636</v>
      </c>
      <c r="B52" s="234" t="s">
        <v>3637</v>
      </c>
      <c r="C52" s="234" t="s">
        <v>3638</v>
      </c>
      <c r="D52" s="234" t="s">
        <v>19</v>
      </c>
      <c r="E52" s="234" t="s">
        <v>19</v>
      </c>
      <c r="F52" s="234" t="s">
        <v>3639</v>
      </c>
      <c r="G52" s="234" t="s">
        <v>19</v>
      </c>
      <c r="H52" s="234" t="s">
        <v>3620</v>
      </c>
      <c r="I52" s="234" t="s">
        <v>3640</v>
      </c>
      <c r="J52" s="234" t="s">
        <v>3641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3642</v>
      </c>
      <c r="B53" s="234" t="s">
        <v>3643</v>
      </c>
      <c r="C53" s="234" t="s">
        <v>3644</v>
      </c>
      <c r="D53" s="234" t="s">
        <v>3645</v>
      </c>
      <c r="E53" s="234" t="s">
        <v>3646</v>
      </c>
      <c r="F53" s="234" t="s">
        <v>19</v>
      </c>
      <c r="G53" s="234" t="s">
        <v>19</v>
      </c>
      <c r="H53" s="234" t="s">
        <v>3647</v>
      </c>
      <c r="I53" s="234" t="s">
        <v>19</v>
      </c>
      <c r="J53" s="234" t="s">
        <v>3648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3649</v>
      </c>
      <c r="B54" s="234" t="s">
        <v>3650</v>
      </c>
      <c r="C54" s="234" t="s">
        <v>3644</v>
      </c>
      <c r="D54" s="234" t="s">
        <v>3645</v>
      </c>
      <c r="E54" s="234" t="s">
        <v>19</v>
      </c>
      <c r="F54" s="234" t="s">
        <v>19</v>
      </c>
      <c r="G54" s="234" t="s">
        <v>19</v>
      </c>
      <c r="H54" s="234" t="s">
        <v>3651</v>
      </c>
      <c r="I54" s="234" t="s">
        <v>3652</v>
      </c>
      <c r="J54" s="234" t="s">
        <v>3653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678</v>
      </c>
      <c r="B55" s="233" t="s">
        <v>3654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3655</v>
      </c>
      <c r="B56" s="234" t="s">
        <v>3656</v>
      </c>
      <c r="C56" s="234" t="s">
        <v>3657</v>
      </c>
      <c r="D56" s="234" t="s">
        <v>3658</v>
      </c>
      <c r="E56" s="234" t="s">
        <v>3659</v>
      </c>
      <c r="F56" s="234" t="s">
        <v>19</v>
      </c>
      <c r="G56" s="234" t="s">
        <v>3660</v>
      </c>
      <c r="H56" s="234" t="s">
        <v>19</v>
      </c>
      <c r="I56" s="234" t="s">
        <v>19</v>
      </c>
      <c r="J56" s="234" t="s">
        <v>3661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3662</v>
      </c>
      <c r="B57" s="234" t="s">
        <v>3663</v>
      </c>
      <c r="C57" s="234" t="s">
        <v>3664</v>
      </c>
      <c r="D57" s="234" t="s">
        <v>3665</v>
      </c>
      <c r="E57" s="234" t="s">
        <v>3666</v>
      </c>
      <c r="F57" s="234" t="s">
        <v>19</v>
      </c>
      <c r="G57" s="234" t="s">
        <v>3667</v>
      </c>
      <c r="H57" s="234" t="s">
        <v>3668</v>
      </c>
      <c r="I57" s="234" t="s">
        <v>19</v>
      </c>
      <c r="J57" s="234" t="s">
        <v>3669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682</v>
      </c>
      <c r="B58" s="233" t="s">
        <v>3670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3671</v>
      </c>
      <c r="B59" s="234" t="s">
        <v>3672</v>
      </c>
      <c r="C59" s="234" t="s">
        <v>3673</v>
      </c>
      <c r="D59" s="234" t="s">
        <v>3674</v>
      </c>
      <c r="E59" s="234" t="s">
        <v>19</v>
      </c>
      <c r="F59" s="234" t="s">
        <v>19</v>
      </c>
      <c r="G59" s="234" t="s">
        <v>3675</v>
      </c>
      <c r="H59" s="234" t="s">
        <v>3676</v>
      </c>
      <c r="I59" s="234" t="s">
        <v>3677</v>
      </c>
      <c r="J59" s="234" t="s">
        <v>3678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3679</v>
      </c>
      <c r="B60" s="234" t="s">
        <v>3680</v>
      </c>
      <c r="C60" s="234" t="s">
        <v>3681</v>
      </c>
      <c r="D60" s="234" t="s">
        <v>19</v>
      </c>
      <c r="E60" s="234" t="s">
        <v>3682</v>
      </c>
      <c r="F60" s="234" t="s">
        <v>3683</v>
      </c>
      <c r="G60" s="234" t="s">
        <v>19</v>
      </c>
      <c r="H60" s="234" t="s">
        <v>3684</v>
      </c>
      <c r="I60" s="234" t="s">
        <v>3685</v>
      </c>
      <c r="J60" s="234" t="s">
        <v>3686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3687</v>
      </c>
      <c r="B61" s="234" t="s">
        <v>3688</v>
      </c>
      <c r="C61" s="234" t="s">
        <v>3689</v>
      </c>
      <c r="D61" s="234" t="s">
        <v>19</v>
      </c>
      <c r="E61" s="234" t="s">
        <v>19</v>
      </c>
      <c r="F61" s="234" t="s">
        <v>19</v>
      </c>
      <c r="G61" s="234" t="s">
        <v>3690</v>
      </c>
      <c r="H61" s="234" t="s">
        <v>3691</v>
      </c>
      <c r="I61" s="234" t="s">
        <v>3692</v>
      </c>
      <c r="J61" s="234" t="s">
        <v>3693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3694</v>
      </c>
      <c r="B62" s="234" t="s">
        <v>3695</v>
      </c>
      <c r="C62" s="234" t="s">
        <v>3696</v>
      </c>
      <c r="D62" s="234" t="s">
        <v>3697</v>
      </c>
      <c r="E62" s="234" t="s">
        <v>19</v>
      </c>
      <c r="F62" s="234" t="s">
        <v>19</v>
      </c>
      <c r="G62" s="234" t="s">
        <v>19</v>
      </c>
      <c r="H62" s="234" t="s">
        <v>3698</v>
      </c>
      <c r="I62" s="234" t="s">
        <v>3699</v>
      </c>
      <c r="J62" s="234" t="s">
        <v>3700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686</v>
      </c>
      <c r="B63" s="233" t="s">
        <v>3701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3702</v>
      </c>
      <c r="B64" s="234" t="s">
        <v>3703</v>
      </c>
      <c r="C64" s="234" t="s">
        <v>3704</v>
      </c>
      <c r="D64" s="234" t="s">
        <v>3705</v>
      </c>
      <c r="E64" s="234" t="s">
        <v>19</v>
      </c>
      <c r="F64" s="234" t="s">
        <v>19</v>
      </c>
      <c r="G64" s="234" t="s">
        <v>3706</v>
      </c>
      <c r="H64" s="234" t="s">
        <v>3707</v>
      </c>
      <c r="I64" s="234" t="s">
        <v>3708</v>
      </c>
      <c r="J64" s="234" t="s">
        <v>3709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3710</v>
      </c>
      <c r="B65" s="234" t="s">
        <v>3711</v>
      </c>
      <c r="C65" s="234" t="s">
        <v>3712</v>
      </c>
      <c r="D65" s="234" t="s">
        <v>3713</v>
      </c>
      <c r="E65" s="234" t="s">
        <v>19</v>
      </c>
      <c r="F65" s="234" t="s">
        <v>19</v>
      </c>
      <c r="G65" s="234" t="s">
        <v>19</v>
      </c>
      <c r="H65" s="234" t="s">
        <v>3714</v>
      </c>
      <c r="I65" s="234" t="s">
        <v>3715</v>
      </c>
      <c r="J65" s="234" t="s">
        <v>3716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3717</v>
      </c>
      <c r="B66" s="234" t="s">
        <v>3718</v>
      </c>
      <c r="C66" s="234" t="s">
        <v>3719</v>
      </c>
      <c r="D66" s="234" t="s">
        <v>3720</v>
      </c>
      <c r="E66" s="234" t="s">
        <v>19</v>
      </c>
      <c r="F66" s="234" t="s">
        <v>19</v>
      </c>
      <c r="G66" s="234" t="s">
        <v>19</v>
      </c>
      <c r="H66" s="234" t="s">
        <v>3721</v>
      </c>
      <c r="I66" s="234" t="s">
        <v>3722</v>
      </c>
      <c r="J66" s="234" t="s">
        <v>3723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3724</v>
      </c>
      <c r="B67" s="234" t="s">
        <v>3725</v>
      </c>
      <c r="C67" s="234" t="s">
        <v>3726</v>
      </c>
      <c r="D67" s="234" t="s">
        <v>3727</v>
      </c>
      <c r="E67" s="234" t="s">
        <v>19</v>
      </c>
      <c r="F67" s="234" t="s">
        <v>19</v>
      </c>
      <c r="G67" s="234" t="s">
        <v>19</v>
      </c>
      <c r="H67" s="234" t="s">
        <v>3728</v>
      </c>
      <c r="I67" s="234" t="s">
        <v>19</v>
      </c>
      <c r="J67" s="234" t="s">
        <v>3729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3730</v>
      </c>
      <c r="B68" s="234" t="s">
        <v>3731</v>
      </c>
      <c r="C68" s="234" t="s">
        <v>3732</v>
      </c>
      <c r="D68" s="234" t="s">
        <v>19</v>
      </c>
      <c r="E68" s="234" t="s">
        <v>19</v>
      </c>
      <c r="F68" s="234" t="s">
        <v>19</v>
      </c>
      <c r="G68" s="234" t="s">
        <v>19</v>
      </c>
      <c r="H68" s="234" t="s">
        <v>3733</v>
      </c>
      <c r="I68" s="234" t="s">
        <v>19</v>
      </c>
      <c r="J68" s="234" t="s">
        <v>3734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690</v>
      </c>
      <c r="B69" s="233" t="s">
        <v>3735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3736</v>
      </c>
      <c r="B70" s="234" t="s">
        <v>3737</v>
      </c>
      <c r="C70" s="234" t="s">
        <v>3738</v>
      </c>
      <c r="D70" s="234" t="s">
        <v>19</v>
      </c>
      <c r="E70" s="234" t="s">
        <v>19</v>
      </c>
      <c r="F70" s="234" t="s">
        <v>19</v>
      </c>
      <c r="G70" s="234" t="s">
        <v>3739</v>
      </c>
      <c r="H70" s="234" t="s">
        <v>3740</v>
      </c>
      <c r="I70" s="234" t="s">
        <v>19</v>
      </c>
      <c r="J70" s="234" t="s">
        <v>3741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3742</v>
      </c>
      <c r="B71" s="234" t="s">
        <v>3743</v>
      </c>
      <c r="C71" s="234" t="s">
        <v>3744</v>
      </c>
      <c r="D71" s="234" t="s">
        <v>19</v>
      </c>
      <c r="E71" s="234" t="s">
        <v>19</v>
      </c>
      <c r="F71" s="234" t="s">
        <v>19</v>
      </c>
      <c r="G71" s="234" t="s">
        <v>19</v>
      </c>
      <c r="H71" s="234" t="s">
        <v>3745</v>
      </c>
      <c r="I71" s="234" t="s">
        <v>19</v>
      </c>
      <c r="J71" s="234" t="s">
        <v>3746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3747</v>
      </c>
      <c r="B72" s="234" t="s">
        <v>3748</v>
      </c>
      <c r="C72" s="234" t="s">
        <v>3749</v>
      </c>
      <c r="D72" s="234" t="s">
        <v>3750</v>
      </c>
      <c r="E72" s="234" t="s">
        <v>3751</v>
      </c>
      <c r="F72" s="234" t="s">
        <v>19</v>
      </c>
      <c r="G72" s="234" t="s">
        <v>19</v>
      </c>
      <c r="H72" s="234" t="s">
        <v>3752</v>
      </c>
      <c r="I72" s="234" t="s">
        <v>19</v>
      </c>
      <c r="J72" s="234" t="s">
        <v>3753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3754</v>
      </c>
      <c r="B73" s="234" t="s">
        <v>3755</v>
      </c>
      <c r="C73" s="234" t="s">
        <v>3756</v>
      </c>
      <c r="D73" s="234" t="s">
        <v>3757</v>
      </c>
      <c r="E73" s="234" t="s">
        <v>3751</v>
      </c>
      <c r="F73" s="234" t="s">
        <v>19</v>
      </c>
      <c r="G73" s="234" t="s">
        <v>3758</v>
      </c>
      <c r="H73" s="234" t="s">
        <v>3759</v>
      </c>
      <c r="I73" s="234" t="s">
        <v>19</v>
      </c>
      <c r="J73" s="234" t="s">
        <v>3760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3761</v>
      </c>
      <c r="B74" s="234" t="s">
        <v>3762</v>
      </c>
      <c r="C74" s="234" t="s">
        <v>3763</v>
      </c>
      <c r="D74" s="234" t="s">
        <v>3757</v>
      </c>
      <c r="E74" s="234" t="s">
        <v>3764</v>
      </c>
      <c r="F74" s="234" t="s">
        <v>19</v>
      </c>
      <c r="G74" s="234" t="s">
        <v>3765</v>
      </c>
      <c r="H74" s="234" t="s">
        <v>3766</v>
      </c>
      <c r="I74" s="234" t="s">
        <v>3767</v>
      </c>
      <c r="J74" s="234" t="s">
        <v>3768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3769</v>
      </c>
      <c r="B75" s="234" t="s">
        <v>3770</v>
      </c>
      <c r="C75" s="234" t="s">
        <v>3771</v>
      </c>
      <c r="D75" s="234" t="s">
        <v>3772</v>
      </c>
      <c r="E75" s="234" t="s">
        <v>3764</v>
      </c>
      <c r="F75" s="234" t="s">
        <v>3773</v>
      </c>
      <c r="G75" s="234" t="s">
        <v>3774</v>
      </c>
      <c r="H75" s="234" t="s">
        <v>3775</v>
      </c>
      <c r="I75" s="234" t="s">
        <v>3776</v>
      </c>
      <c r="J75" s="234" t="s">
        <v>3777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3778</v>
      </c>
      <c r="B76" s="234" t="s">
        <v>3779</v>
      </c>
      <c r="C76" s="234" t="s">
        <v>3780</v>
      </c>
      <c r="D76" s="234" t="s">
        <v>3781</v>
      </c>
      <c r="E76" s="234" t="s">
        <v>19</v>
      </c>
      <c r="F76" s="234" t="s">
        <v>19</v>
      </c>
      <c r="G76" s="234" t="s">
        <v>19</v>
      </c>
      <c r="H76" s="234" t="s">
        <v>3782</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3783</v>
      </c>
      <c r="B77" s="234" t="s">
        <v>3784</v>
      </c>
      <c r="C77" s="234" t="s">
        <v>3785</v>
      </c>
      <c r="D77" s="234" t="s">
        <v>19</v>
      </c>
      <c r="E77" s="234" t="s">
        <v>19</v>
      </c>
      <c r="F77" s="234" t="s">
        <v>19</v>
      </c>
      <c r="G77" s="234" t="s">
        <v>3786</v>
      </c>
      <c r="H77" s="234" t="s">
        <v>3787</v>
      </c>
      <c r="I77" s="234" t="s">
        <v>19</v>
      </c>
      <c r="J77" s="234" t="s">
        <v>3788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3789</v>
      </c>
      <c r="B78" s="234" t="s">
        <v>3790</v>
      </c>
      <c r="C78" s="234" t="s">
        <v>3791</v>
      </c>
      <c r="D78" s="234" t="s">
        <v>19</v>
      </c>
      <c r="E78" s="234" t="s">
        <v>19</v>
      </c>
      <c r="F78" s="234" t="s">
        <v>19</v>
      </c>
      <c r="G78" s="234" t="s">
        <v>3792</v>
      </c>
      <c r="H78" s="234" t="s">
        <v>3793</v>
      </c>
      <c r="I78" s="234" t="s">
        <v>3794</v>
      </c>
      <c r="J78" s="234" t="s">
        <v>3795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3796</v>
      </c>
      <c r="B79" s="232" t="s">
        <v>3797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724</v>
      </c>
      <c r="B80" s="233" t="s">
        <v>3798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3799</v>
      </c>
      <c r="B81" s="234" t="s">
        <v>3800</v>
      </c>
      <c r="C81" s="234" t="s">
        <v>3801</v>
      </c>
      <c r="D81" s="234" t="s">
        <v>3596</v>
      </c>
      <c r="E81" s="234" t="s">
        <v>3802</v>
      </c>
      <c r="F81" s="234" t="s">
        <v>19</v>
      </c>
      <c r="G81" s="234" t="s">
        <v>19</v>
      </c>
      <c r="H81" s="234" t="s">
        <v>3803</v>
      </c>
      <c r="I81" s="234" t="s">
        <v>19</v>
      </c>
      <c r="J81" s="234" t="s">
        <v>3804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3805</v>
      </c>
      <c r="B82" s="234" t="s">
        <v>3806</v>
      </c>
      <c r="C82" s="234" t="s">
        <v>3387</v>
      </c>
      <c r="D82" s="234" t="s">
        <v>3388</v>
      </c>
      <c r="E82" s="234" t="s">
        <v>19</v>
      </c>
      <c r="F82" s="234" t="s">
        <v>3390</v>
      </c>
      <c r="G82" s="234" t="s">
        <v>19</v>
      </c>
      <c r="H82" s="234" t="s">
        <v>3807</v>
      </c>
      <c r="I82" s="234" t="s">
        <v>19</v>
      </c>
      <c r="J82" s="234" t="s">
        <v>3808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729</v>
      </c>
      <c r="B83" s="233" t="s">
        <v>3809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3810</v>
      </c>
      <c r="B84" s="234" t="s">
        <v>3811</v>
      </c>
      <c r="C84" s="234" t="s">
        <v>3812</v>
      </c>
      <c r="D84" s="234" t="s">
        <v>3813</v>
      </c>
      <c r="E84" s="234" t="s">
        <v>19</v>
      </c>
      <c r="F84" s="234" t="s">
        <v>3814</v>
      </c>
      <c r="G84" s="234" t="s">
        <v>3815</v>
      </c>
      <c r="H84" s="234" t="s">
        <v>3816</v>
      </c>
      <c r="I84" s="234" t="s">
        <v>3817</v>
      </c>
      <c r="J84" s="234" t="s">
        <v>3818</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3819</v>
      </c>
      <c r="B85" s="234" t="s">
        <v>3820</v>
      </c>
      <c r="C85" s="234" t="s">
        <v>3821</v>
      </c>
      <c r="D85" s="234" t="s">
        <v>3822</v>
      </c>
      <c r="E85" s="234" t="s">
        <v>19</v>
      </c>
      <c r="F85" s="234" t="s">
        <v>19</v>
      </c>
      <c r="G85" s="234" t="s">
        <v>19</v>
      </c>
      <c r="H85" s="234" t="s">
        <v>3823</v>
      </c>
      <c r="I85" s="234" t="s">
        <v>3824</v>
      </c>
      <c r="J85" s="234" t="s">
        <v>3825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3826</v>
      </c>
      <c r="B86" s="234" t="s">
        <v>3827</v>
      </c>
      <c r="C86" s="234" t="s">
        <v>3828</v>
      </c>
      <c r="D86" s="234" t="s">
        <v>3829</v>
      </c>
      <c r="E86" s="234" t="s">
        <v>19</v>
      </c>
      <c r="F86" s="234" t="s">
        <v>19</v>
      </c>
      <c r="G86" s="234" t="s">
        <v>3830</v>
      </c>
      <c r="H86" s="234" t="s">
        <v>3831</v>
      </c>
      <c r="I86" s="234" t="s">
        <v>19</v>
      </c>
      <c r="J86" s="234" t="s">
        <v>3832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3833</v>
      </c>
      <c r="B87" s="234" t="s">
        <v>3834</v>
      </c>
      <c r="C87" s="234" t="s">
        <v>3835</v>
      </c>
      <c r="D87" s="234" t="s">
        <v>3836</v>
      </c>
      <c r="E87" s="234" t="s">
        <v>19</v>
      </c>
      <c r="F87" s="234" t="s">
        <v>3837</v>
      </c>
      <c r="G87" s="234" t="s">
        <v>19</v>
      </c>
      <c r="H87" s="234" t="s">
        <v>3838</v>
      </c>
      <c r="I87" s="234" t="s">
        <v>3839</v>
      </c>
      <c r="J87" s="234" t="s">
        <v>3840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3841</v>
      </c>
      <c r="B88" s="232" t="s">
        <v>3842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776</v>
      </c>
      <c r="B89" s="233" t="s">
        <v>3843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3844</v>
      </c>
      <c r="B90" s="234" t="s">
        <v>3845</v>
      </c>
      <c r="C90" s="234" t="s">
        <v>3846</v>
      </c>
      <c r="D90" s="234" t="s">
        <v>3596</v>
      </c>
      <c r="E90" s="234" t="s">
        <v>3382</v>
      </c>
      <c r="F90" s="234" t="s">
        <v>19</v>
      </c>
      <c r="G90" s="234" t="s">
        <v>19</v>
      </c>
      <c r="H90" s="234" t="s">
        <v>3847</v>
      </c>
      <c r="I90" s="234" t="s">
        <v>19</v>
      </c>
      <c r="J90" s="234" t="s">
        <v>3848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3849</v>
      </c>
      <c r="B91" s="234" t="s">
        <v>3850</v>
      </c>
      <c r="C91" s="234" t="s">
        <v>3851</v>
      </c>
      <c r="D91" s="234" t="s">
        <v>3388</v>
      </c>
      <c r="E91" s="234" t="s">
        <v>19</v>
      </c>
      <c r="F91" s="234" t="s">
        <v>3390</v>
      </c>
      <c r="G91" s="234" t="s">
        <v>19</v>
      </c>
      <c r="H91" s="234" t="s">
        <v>3852</v>
      </c>
      <c r="I91" s="234" t="s">
        <v>19</v>
      </c>
      <c r="J91" s="234" t="s">
        <v>3853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780</v>
      </c>
      <c r="B92" s="233" t="s">
        <v>3854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3855</v>
      </c>
      <c r="B93" s="234" t="s">
        <v>3856</v>
      </c>
      <c r="C93" s="234" t="s">
        <v>3857</v>
      </c>
      <c r="D93" s="234" t="s">
        <v>3858</v>
      </c>
      <c r="E93" s="234" t="s">
        <v>3859</v>
      </c>
      <c r="F93" s="234" t="s">
        <v>19</v>
      </c>
      <c r="G93" s="234" t="s">
        <v>19</v>
      </c>
      <c r="H93" s="234" t="s">
        <v>3860</v>
      </c>
      <c r="I93" s="234" t="s">
        <v>19</v>
      </c>
      <c r="J93" s="234" t="s">
        <v>3861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3862</v>
      </c>
      <c r="B94" s="234" t="s">
        <v>3863</v>
      </c>
      <c r="C94" s="234" t="s">
        <v>3864</v>
      </c>
      <c r="D94" s="234" t="s">
        <v>3865</v>
      </c>
      <c r="E94" s="234" t="s">
        <v>19</v>
      </c>
      <c r="F94" s="234" t="s">
        <v>3866</v>
      </c>
      <c r="G94" s="234" t="s">
        <v>19</v>
      </c>
      <c r="H94" s="234" t="s">
        <v>3867</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3868</v>
      </c>
      <c r="B95" s="234" t="s">
        <v>3869</v>
      </c>
      <c r="C95" s="234" t="s">
        <v>3870</v>
      </c>
      <c r="D95" s="234" t="s">
        <v>3871</v>
      </c>
      <c r="E95" s="234" t="s">
        <v>19</v>
      </c>
      <c r="F95" s="234" t="s">
        <v>19</v>
      </c>
      <c r="G95" s="234" t="s">
        <v>19</v>
      </c>
      <c r="H95" s="234" t="s">
        <v>3872</v>
      </c>
      <c r="I95" s="234" t="s">
        <v>3873</v>
      </c>
      <c r="J95" s="234" t="s">
        <v>3874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3875</v>
      </c>
      <c r="B96" s="234" t="s">
        <v>3876</v>
      </c>
      <c r="C96" s="234" t="s">
        <v>3877</v>
      </c>
      <c r="D96" s="234" t="s">
        <v>19</v>
      </c>
      <c r="E96" s="234" t="s">
        <v>19</v>
      </c>
      <c r="F96" s="234" t="s">
        <v>19</v>
      </c>
      <c r="G96" s="234" t="s">
        <v>19</v>
      </c>
      <c r="H96" s="234" t="s">
        <v>3878</v>
      </c>
      <c r="I96" s="234" t="s">
        <v>3824</v>
      </c>
      <c r="J96" s="234" t="s">
        <v>3879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784</v>
      </c>
      <c r="B97" s="233" t="s">
        <v>3880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3881</v>
      </c>
      <c r="B98" s="234" t="s">
        <v>3882</v>
      </c>
      <c r="C98" s="234" t="s">
        <v>3883</v>
      </c>
      <c r="D98" s="234" t="s">
        <v>3884</v>
      </c>
      <c r="E98" s="234" t="s">
        <v>19</v>
      </c>
      <c r="F98" s="234" t="s">
        <v>19</v>
      </c>
      <c r="G98" s="234" t="s">
        <v>19</v>
      </c>
      <c r="H98" s="234" t="s">
        <v>3885</v>
      </c>
      <c r="I98" s="234" t="s">
        <v>19</v>
      </c>
      <c r="J98" s="234" t="s">
        <v>3886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3887</v>
      </c>
      <c r="B99" s="234" t="s">
        <v>3888</v>
      </c>
      <c r="C99" s="234" t="s">
        <v>3889</v>
      </c>
      <c r="D99" s="234" t="s">
        <v>3890</v>
      </c>
      <c r="E99" s="234" t="s">
        <v>3891</v>
      </c>
      <c r="F99" s="234" t="s">
        <v>19</v>
      </c>
      <c r="G99" s="234" t="s">
        <v>19</v>
      </c>
      <c r="H99" s="234" t="s">
        <v>3892</v>
      </c>
      <c r="I99" s="234" t="s">
        <v>19</v>
      </c>
      <c r="J99" s="234" t="s">
        <v>3893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3894</v>
      </c>
      <c r="B100" s="234" t="s">
        <v>3895</v>
      </c>
      <c r="C100" s="234" t="s">
        <v>3896</v>
      </c>
      <c r="D100" s="234" t="s">
        <v>19</v>
      </c>
      <c r="E100" s="234" t="s">
        <v>19</v>
      </c>
      <c r="F100" s="234" t="s">
        <v>19</v>
      </c>
      <c r="G100" s="234" t="s">
        <v>19</v>
      </c>
      <c r="H100" s="234" t="s">
        <v>3897</v>
      </c>
      <c r="I100" s="234" t="s">
        <v>3898</v>
      </c>
      <c r="J100" s="234" t="s">
        <v>3899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3900</v>
      </c>
      <c r="B101" s="234" t="s">
        <v>3901</v>
      </c>
      <c r="C101" s="234" t="s">
        <v>3902</v>
      </c>
      <c r="D101" s="234" t="s">
        <v>19</v>
      </c>
      <c r="E101" s="234" t="s">
        <v>19</v>
      </c>
      <c r="F101" s="234" t="s">
        <v>19</v>
      </c>
      <c r="G101" s="234" t="s">
        <v>19</v>
      </c>
      <c r="H101" s="234" t="s">
        <v>3903</v>
      </c>
      <c r="I101" s="234" t="s">
        <v>3824</v>
      </c>
      <c r="J101" s="234" t="s">
        <v>3904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3905</v>
      </c>
      <c r="B102" s="234" t="s">
        <v>3906</v>
      </c>
      <c r="C102" s="234" t="s">
        <v>3907</v>
      </c>
      <c r="D102" s="234" t="s">
        <v>3908</v>
      </c>
      <c r="E102" s="234" t="s">
        <v>19</v>
      </c>
      <c r="F102" s="234" t="s">
        <v>19</v>
      </c>
      <c r="G102" s="234" t="s">
        <v>19</v>
      </c>
      <c r="H102" s="234" t="s">
        <v>3909</v>
      </c>
      <c r="I102" s="234" t="s">
        <v>19</v>
      </c>
      <c r="J102" s="234" t="s">
        <v>3910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3911</v>
      </c>
      <c r="B103" s="234" t="s">
        <v>3912</v>
      </c>
      <c r="C103" s="234" t="s">
        <v>3913</v>
      </c>
      <c r="D103" s="234" t="s">
        <v>3908</v>
      </c>
      <c r="E103" s="234" t="s">
        <v>19</v>
      </c>
      <c r="F103" s="234" t="s">
        <v>3914</v>
      </c>
      <c r="G103" s="234" t="s">
        <v>19</v>
      </c>
      <c r="H103" s="234" t="s">
        <v>3915</v>
      </c>
      <c r="I103" s="234" t="s">
        <v>3916</v>
      </c>
      <c r="J103" s="234" t="s">
        <v>3917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788</v>
      </c>
      <c r="B104" s="233" t="s">
        <v>3918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3919</v>
      </c>
      <c r="B105" s="234" t="s">
        <v>3920</v>
      </c>
      <c r="C105" s="234" t="s">
        <v>3921</v>
      </c>
      <c r="D105" s="234" t="s">
        <v>3922</v>
      </c>
      <c r="E105" s="234" t="s">
        <v>3923</v>
      </c>
      <c r="F105" s="234" t="s">
        <v>19</v>
      </c>
      <c r="G105" s="234" t="s">
        <v>19</v>
      </c>
      <c r="H105" s="234" t="s">
        <v>3924</v>
      </c>
      <c r="I105" s="234" t="s">
        <v>3925</v>
      </c>
      <c r="J105" s="234" t="s">
        <v>3926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3927</v>
      </c>
      <c r="B106" s="232" t="s">
        <v>3928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802</v>
      </c>
      <c r="B107" s="233" t="s">
        <v>3929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3930</v>
      </c>
      <c r="B108" s="234" t="s">
        <v>3931</v>
      </c>
      <c r="C108" s="234" t="s">
        <v>3932</v>
      </c>
      <c r="D108" s="234" t="s">
        <v>3596</v>
      </c>
      <c r="E108" s="234" t="s">
        <v>3382</v>
      </c>
      <c r="F108" s="234" t="s">
        <v>19</v>
      </c>
      <c r="G108" s="234" t="s">
        <v>19</v>
      </c>
      <c r="H108" s="234" t="s">
        <v>3933</v>
      </c>
      <c r="I108" s="234" t="s">
        <v>19</v>
      </c>
      <c r="J108" s="234" t="s">
        <v>3934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3935</v>
      </c>
      <c r="B109" s="234" t="s">
        <v>3936</v>
      </c>
      <c r="C109" s="234" t="s">
        <v>3937</v>
      </c>
      <c r="D109" s="234" t="s">
        <v>3388</v>
      </c>
      <c r="E109" s="234" t="s">
        <v>19</v>
      </c>
      <c r="F109" s="234" t="s">
        <v>3390</v>
      </c>
      <c r="G109" s="234" t="s">
        <v>19</v>
      </c>
      <c r="H109" s="234" t="s">
        <v>3938</v>
      </c>
      <c r="I109" s="234" t="s">
        <v>19</v>
      </c>
      <c r="J109" s="234" t="s">
        <v>3939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806</v>
      </c>
      <c r="B110" s="233" t="s">
        <v>3940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3941</v>
      </c>
      <c r="B111" s="234" t="s">
        <v>3942</v>
      </c>
      <c r="C111" s="234" t="s">
        <v>3943</v>
      </c>
      <c r="D111" s="234" t="s">
        <v>3944</v>
      </c>
      <c r="E111" s="234" t="s">
        <v>19</v>
      </c>
      <c r="F111" s="234" t="s">
        <v>3945</v>
      </c>
      <c r="G111" s="234" t="s">
        <v>19</v>
      </c>
      <c r="H111" s="234" t="s">
        <v>3946</v>
      </c>
      <c r="I111" s="234" t="s">
        <v>3947</v>
      </c>
      <c r="J111" s="234" t="s">
        <v>3948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3949</v>
      </c>
      <c r="B112" s="234" t="s">
        <v>3950</v>
      </c>
      <c r="C112" s="234" t="s">
        <v>3951</v>
      </c>
      <c r="D112" s="234" t="s">
        <v>3952</v>
      </c>
      <c r="E112" s="234" t="s">
        <v>19</v>
      </c>
      <c r="F112" s="234" t="s">
        <v>19</v>
      </c>
      <c r="G112" s="234" t="s">
        <v>19</v>
      </c>
      <c r="H112" s="234" t="s">
        <v>3953</v>
      </c>
      <c r="I112" s="234" t="s">
        <v>19</v>
      </c>
      <c r="J112" s="234" t="s">
        <v>3954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3955</v>
      </c>
      <c r="B113" s="234" t="s">
        <v>3956</v>
      </c>
      <c r="C113" s="234" t="s">
        <v>3957</v>
      </c>
      <c r="D113" s="234" t="s">
        <v>3958</v>
      </c>
      <c r="E113" s="234" t="s">
        <v>19</v>
      </c>
      <c r="F113" s="234" t="s">
        <v>19</v>
      </c>
      <c r="G113" s="234" t="s">
        <v>19</v>
      </c>
      <c r="H113" s="234" t="s">
        <v>3959</v>
      </c>
      <c r="I113" s="234" t="s">
        <v>3960</v>
      </c>
      <c r="J113" s="234" t="s">
        <v>3961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3962</v>
      </c>
      <c r="B114" s="234" t="s">
        <v>3963</v>
      </c>
      <c r="C114" s="234" t="s">
        <v>3964</v>
      </c>
      <c r="D114" s="234" t="s">
        <v>3965</v>
      </c>
      <c r="E114" s="234" t="s">
        <v>19</v>
      </c>
      <c r="F114" s="234" t="s">
        <v>19</v>
      </c>
      <c r="G114" s="234" t="s">
        <v>3966</v>
      </c>
      <c r="H114" s="234" t="s">
        <v>3967</v>
      </c>
      <c r="I114" s="234" t="s">
        <v>3968</v>
      </c>
      <c r="J114" s="234" t="s">
        <v>3969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3970</v>
      </c>
      <c r="B115" s="234" t="s">
        <v>3971</v>
      </c>
      <c r="C115" s="234" t="s">
        <v>3972</v>
      </c>
      <c r="D115" s="234" t="s">
        <v>3973</v>
      </c>
      <c r="E115" s="234" t="s">
        <v>19</v>
      </c>
      <c r="F115" s="234" t="s">
        <v>3974</v>
      </c>
      <c r="G115" s="234" t="s">
        <v>19</v>
      </c>
      <c r="H115" s="234" t="s">
        <v>3975</v>
      </c>
      <c r="I115" s="234" t="s">
        <v>3975</v>
      </c>
      <c r="J115" s="234" t="s">
        <v>3976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810</v>
      </c>
      <c r="B116" s="233" t="s">
        <v>3977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3978</v>
      </c>
      <c r="B117" s="234" t="s">
        <v>3979</v>
      </c>
      <c r="C117" s="234" t="s">
        <v>3980</v>
      </c>
      <c r="D117" s="234" t="s">
        <v>3981</v>
      </c>
      <c r="E117" s="234" t="s">
        <v>19</v>
      </c>
      <c r="F117" s="234" t="s">
        <v>3982</v>
      </c>
      <c r="G117" s="234" t="s">
        <v>3983</v>
      </c>
      <c r="H117" s="234" t="s">
        <v>3984</v>
      </c>
      <c r="I117" s="234" t="s">
        <v>3985</v>
      </c>
      <c r="J117" s="234" t="s">
        <v>3986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3987</v>
      </c>
      <c r="B118" s="234" t="s">
        <v>3988</v>
      </c>
      <c r="C118" s="234" t="s">
        <v>3989</v>
      </c>
      <c r="D118" s="234" t="s">
        <v>3990</v>
      </c>
      <c r="E118" s="234" t="s">
        <v>19</v>
      </c>
      <c r="F118" s="234" t="s">
        <v>19</v>
      </c>
      <c r="G118" s="234" t="s">
        <v>19</v>
      </c>
      <c r="H118" s="234" t="s">
        <v>3991</v>
      </c>
      <c r="I118" s="234" t="s">
        <v>3824</v>
      </c>
      <c r="J118" s="234" t="s">
        <v>3992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3993</v>
      </c>
      <c r="B119" s="234" t="s">
        <v>3994</v>
      </c>
      <c r="C119" s="234" t="s">
        <v>3995</v>
      </c>
      <c r="D119" s="234" t="s">
        <v>3996</v>
      </c>
      <c r="E119" s="234" t="s">
        <v>19</v>
      </c>
      <c r="F119" s="234" t="s">
        <v>3997</v>
      </c>
      <c r="G119" s="234" t="s">
        <v>19</v>
      </c>
      <c r="H119" s="234" t="s">
        <v>3998</v>
      </c>
      <c r="I119" s="234" t="s">
        <v>3999</v>
      </c>
      <c r="J119" s="234" t="s">
        <v>4000</v>
      </c>
      <c r="K119" s="237">
        <f>IF(COUNTIF(L119:AY119,"&lt;&gt;")=0,"",SUMPRODUCT(((Recommendations[ImplStatus]="Implemented")+(Recommendations[ImplStatus]="Compensated"))*ISNUMBER(MATCH(Recommendations[Id],L119:AY119,0)))/COUNTIF(L119:AY119,"&lt;&gt;"))</f>
        <v>0</v>
      </c>
      <c r="L119" s="240" t="s">
        <v>180</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814</v>
      </c>
      <c r="B120" s="233" t="s">
        <v>4001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4002</v>
      </c>
      <c r="B121" s="234" t="s">
        <v>4003</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4004</v>
      </c>
      <c r="B122" s="234" t="s">
        <v>4005</v>
      </c>
      <c r="C122" s="234" t="s">
        <v>4006</v>
      </c>
      <c r="D122" s="234" t="s">
        <v>4007</v>
      </c>
      <c r="E122" s="234" t="s">
        <v>19</v>
      </c>
      <c r="F122" s="234" t="s">
        <v>4008</v>
      </c>
      <c r="G122" s="234" t="s">
        <v>19</v>
      </c>
      <c r="H122" s="234" t="s">
        <v>4009</v>
      </c>
      <c r="I122" s="234" t="s">
        <v>4010</v>
      </c>
      <c r="J122" s="234" t="s">
        <v>4011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4012</v>
      </c>
      <c r="B123" s="234" t="s">
        <v>4013</v>
      </c>
      <c r="C123" s="234" t="s">
        <v>4014</v>
      </c>
      <c r="D123" s="234" t="s">
        <v>4015</v>
      </c>
      <c r="E123" s="234" t="s">
        <v>19</v>
      </c>
      <c r="F123" s="234" t="s">
        <v>4016</v>
      </c>
      <c r="G123" s="234" t="s">
        <v>19</v>
      </c>
      <c r="H123" s="234" t="s">
        <v>4017</v>
      </c>
      <c r="I123" s="234" t="s">
        <v>19</v>
      </c>
      <c r="J123" s="234" t="s">
        <v>4018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818</v>
      </c>
      <c r="B124" s="233" t="s">
        <v>4019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4020</v>
      </c>
      <c r="B125" s="234" t="s">
        <v>4021</v>
      </c>
      <c r="C125" s="234" t="s">
        <v>4022</v>
      </c>
      <c r="D125" s="234" t="s">
        <v>4023</v>
      </c>
      <c r="E125" s="234" t="s">
        <v>19</v>
      </c>
      <c r="F125" s="234" t="s">
        <v>19</v>
      </c>
      <c r="G125" s="234" t="s">
        <v>19</v>
      </c>
      <c r="H125" s="234" t="s">
        <v>4024</v>
      </c>
      <c r="I125" s="234" t="s">
        <v>19</v>
      </c>
      <c r="J125" s="234" t="s">
        <v>4025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4026</v>
      </c>
      <c r="B126" s="234" t="s">
        <v>4027</v>
      </c>
      <c r="C126" s="234" t="s">
        <v>4028</v>
      </c>
      <c r="D126" s="234" t="s">
        <v>4029</v>
      </c>
      <c r="E126" s="234" t="s">
        <v>19</v>
      </c>
      <c r="F126" s="234" t="s">
        <v>4030</v>
      </c>
      <c r="G126" s="234" t="s">
        <v>19</v>
      </c>
      <c r="H126" s="234" t="s">
        <v>4031</v>
      </c>
      <c r="I126" s="234" t="s">
        <v>4032</v>
      </c>
      <c r="J126" s="234" t="s">
        <v>4033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4034</v>
      </c>
      <c r="B127" s="234" t="s">
        <v>4035</v>
      </c>
      <c r="C127" s="234" t="s">
        <v>4036</v>
      </c>
      <c r="D127" s="234" t="s">
        <v>4037</v>
      </c>
      <c r="E127" s="234" t="s">
        <v>4038</v>
      </c>
      <c r="F127" s="234" t="s">
        <v>19</v>
      </c>
      <c r="G127" s="234" t="s">
        <v>19</v>
      </c>
      <c r="H127" s="234" t="s">
        <v>4039</v>
      </c>
      <c r="I127" s="234" t="s">
        <v>19</v>
      </c>
      <c r="J127" s="234" t="s">
        <v>4040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4041</v>
      </c>
      <c r="B128" s="234" t="s">
        <v>4042</v>
      </c>
      <c r="C128" s="234" t="s">
        <v>4043</v>
      </c>
      <c r="D128" s="234" t="s">
        <v>19</v>
      </c>
      <c r="E128" s="234" t="s">
        <v>19</v>
      </c>
      <c r="F128" s="234" t="s">
        <v>19</v>
      </c>
      <c r="G128" s="234" t="s">
        <v>19</v>
      </c>
      <c r="H128" s="234" t="s">
        <v>4044</v>
      </c>
      <c r="I128" s="234" t="s">
        <v>4045</v>
      </c>
      <c r="J128" s="234" t="s">
        <v>4046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4047</v>
      </c>
      <c r="B129" s="234" t="s">
        <v>4048</v>
      </c>
      <c r="C129" s="234" t="s">
        <v>4049</v>
      </c>
      <c r="D129" s="234" t="s">
        <v>19</v>
      </c>
      <c r="E129" s="234" t="s">
        <v>4050</v>
      </c>
      <c r="F129" s="234" t="s">
        <v>19</v>
      </c>
      <c r="G129" s="234" t="s">
        <v>19</v>
      </c>
      <c r="H129" s="234" t="s">
        <v>4051</v>
      </c>
      <c r="I129" s="234" t="s">
        <v>19</v>
      </c>
      <c r="J129" s="234" t="s">
        <v>4052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4053</v>
      </c>
      <c r="B130" s="234" t="s">
        <v>4054</v>
      </c>
      <c r="C130" s="234" t="s">
        <v>4055</v>
      </c>
      <c r="D130" s="234" t="s">
        <v>19</v>
      </c>
      <c r="E130" s="234" t="s">
        <v>19</v>
      </c>
      <c r="F130" s="234" t="s">
        <v>19</v>
      </c>
      <c r="G130" s="234" t="s">
        <v>19</v>
      </c>
      <c r="H130" s="234" t="s">
        <v>4056</v>
      </c>
      <c r="I130" s="234" t="s">
        <v>19</v>
      </c>
      <c r="J130" s="234" t="s">
        <v>4057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4058</v>
      </c>
      <c r="B131" s="232" t="s">
        <v>4059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836</v>
      </c>
      <c r="B132" s="233" t="s">
        <v>4060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4061</v>
      </c>
      <c r="B133" s="234" t="s">
        <v>4062</v>
      </c>
      <c r="C133" s="234" t="s">
        <v>4063</v>
      </c>
      <c r="D133" s="234" t="s">
        <v>3596</v>
      </c>
      <c r="E133" s="234" t="s">
        <v>3382</v>
      </c>
      <c r="F133" s="234" t="s">
        <v>19</v>
      </c>
      <c r="G133" s="234" t="s">
        <v>19</v>
      </c>
      <c r="H133" s="234" t="s">
        <v>4064</v>
      </c>
      <c r="I133" s="234" t="s">
        <v>19</v>
      </c>
      <c r="J133" s="234" t="s">
        <v>4065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4066</v>
      </c>
      <c r="B134" s="234" t="s">
        <v>4067</v>
      </c>
      <c r="C134" s="234" t="s">
        <v>3601</v>
      </c>
      <c r="D134" s="234" t="s">
        <v>3388</v>
      </c>
      <c r="E134" s="234" t="s">
        <v>19</v>
      </c>
      <c r="F134" s="234" t="s">
        <v>3390</v>
      </c>
      <c r="G134" s="234" t="s">
        <v>19</v>
      </c>
      <c r="H134" s="234" t="s">
        <v>4068</v>
      </c>
      <c r="I134" s="234" t="s">
        <v>19</v>
      </c>
      <c r="J134" s="234" t="s">
        <v>4069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840</v>
      </c>
      <c r="B135" s="233" t="s">
        <v>4070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4071</v>
      </c>
      <c r="B136" s="234" t="s">
        <v>4072</v>
      </c>
      <c r="C136" s="234" t="s">
        <v>4073</v>
      </c>
      <c r="D136" s="234" t="s">
        <v>4074</v>
      </c>
      <c r="E136" s="234" t="s">
        <v>4075</v>
      </c>
      <c r="F136" s="234" t="s">
        <v>4076</v>
      </c>
      <c r="G136" s="234" t="s">
        <v>19</v>
      </c>
      <c r="H136" s="234" t="s">
        <v>4077</v>
      </c>
      <c r="I136" s="234" t="s">
        <v>19</v>
      </c>
      <c r="J136" s="234" t="s">
        <v>4078</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4079</v>
      </c>
      <c r="B137" s="234" t="s">
        <v>4080</v>
      </c>
      <c r="C137" s="234" t="s">
        <v>4081</v>
      </c>
      <c r="D137" s="234" t="s">
        <v>4082</v>
      </c>
      <c r="E137" s="234" t="s">
        <v>19</v>
      </c>
      <c r="F137" s="234" t="s">
        <v>19</v>
      </c>
      <c r="G137" s="234" t="s">
        <v>19</v>
      </c>
      <c r="H137" s="234" t="s">
        <v>4083</v>
      </c>
      <c r="I137" s="234" t="s">
        <v>19</v>
      </c>
      <c r="J137" s="234" t="s">
        <v>4084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4085</v>
      </c>
      <c r="B138" s="234" t="s">
        <v>4086</v>
      </c>
      <c r="C138" s="234" t="s">
        <v>4087</v>
      </c>
      <c r="D138" s="234" t="s">
        <v>19</v>
      </c>
      <c r="E138" s="234" t="s">
        <v>19</v>
      </c>
      <c r="F138" s="234" t="s">
        <v>19</v>
      </c>
      <c r="G138" s="234" t="s">
        <v>19</v>
      </c>
      <c r="H138" s="234" t="s">
        <v>4088</v>
      </c>
      <c r="I138" s="234" t="s">
        <v>19</v>
      </c>
      <c r="J138" s="234" t="s">
        <v>4089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4090</v>
      </c>
      <c r="B139" s="234" t="s">
        <v>4091</v>
      </c>
      <c r="C139" s="234" t="s">
        <v>4092</v>
      </c>
      <c r="D139" s="234" t="s">
        <v>4093</v>
      </c>
      <c r="E139" s="234" t="s">
        <v>19</v>
      </c>
      <c r="F139" s="234" t="s">
        <v>19</v>
      </c>
      <c r="G139" s="234" t="s">
        <v>19</v>
      </c>
      <c r="H139" s="234" t="s">
        <v>4094</v>
      </c>
      <c r="I139" s="234" t="s">
        <v>4095</v>
      </c>
      <c r="J139" s="234" t="s">
        <v>4096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4097</v>
      </c>
      <c r="B140" s="234" t="s">
        <v>4098</v>
      </c>
      <c r="C140" s="234" t="s">
        <v>4099</v>
      </c>
      <c r="D140" s="234" t="s">
        <v>4100</v>
      </c>
      <c r="E140" s="234" t="s">
        <v>19</v>
      </c>
      <c r="F140" s="234" t="s">
        <v>19</v>
      </c>
      <c r="G140" s="234" t="s">
        <v>19</v>
      </c>
      <c r="H140" s="234" t="s">
        <v>4101</v>
      </c>
      <c r="I140" s="234" t="s">
        <v>3824</v>
      </c>
      <c r="J140" s="234" t="s">
        <v>4102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4103</v>
      </c>
      <c r="B141" s="234" t="s">
        <v>4104</v>
      </c>
      <c r="C141" s="234" t="s">
        <v>4105</v>
      </c>
      <c r="D141" s="234" t="s">
        <v>19</v>
      </c>
      <c r="E141" s="234" t="s">
        <v>4106</v>
      </c>
      <c r="F141" s="234" t="s">
        <v>19</v>
      </c>
      <c r="G141" s="234" t="s">
        <v>19</v>
      </c>
      <c r="H141" s="234" t="s">
        <v>4107</v>
      </c>
      <c r="I141" s="234" t="s">
        <v>3824</v>
      </c>
      <c r="J141" s="234" t="s">
        <v>4108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4109</v>
      </c>
      <c r="B142" s="234" t="s">
        <v>4110</v>
      </c>
      <c r="C142" s="234" t="s">
        <v>4111</v>
      </c>
      <c r="D142" s="234" t="s">
        <v>4112</v>
      </c>
      <c r="E142" s="234" t="s">
        <v>4106</v>
      </c>
      <c r="F142" s="234" t="s">
        <v>19</v>
      </c>
      <c r="G142" s="234" t="s">
        <v>19</v>
      </c>
      <c r="H142" s="234" t="s">
        <v>4113</v>
      </c>
      <c r="I142" s="234" t="s">
        <v>4114</v>
      </c>
      <c r="J142" s="234" t="s">
        <v>4115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844</v>
      </c>
      <c r="B143" s="233" t="s">
        <v>4116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4117</v>
      </c>
      <c r="B144" s="234" t="s">
        <v>4118</v>
      </c>
      <c r="C144" s="234" t="s">
        <v>4119</v>
      </c>
      <c r="D144" s="234" t="s">
        <v>19</v>
      </c>
      <c r="E144" s="234" t="s">
        <v>19</v>
      </c>
      <c r="F144" s="234" t="s">
        <v>19</v>
      </c>
      <c r="G144" s="234" t="s">
        <v>19</v>
      </c>
      <c r="H144" s="234" t="s">
        <v>4120</v>
      </c>
      <c r="I144" s="234" t="s">
        <v>19</v>
      </c>
      <c r="J144" s="234" t="s">
        <v>4121</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4122</v>
      </c>
      <c r="B145" s="234" t="s">
        <v>4123</v>
      </c>
      <c r="C145" s="234" t="s">
        <v>4124</v>
      </c>
      <c r="D145" s="234" t="s">
        <v>19</v>
      </c>
      <c r="E145" s="234" t="s">
        <v>19</v>
      </c>
      <c r="F145" s="234" t="s">
        <v>19</v>
      </c>
      <c r="G145" s="234" t="s">
        <v>19</v>
      </c>
      <c r="H145" s="234" t="s">
        <v>4125</v>
      </c>
      <c r="I145" s="234" t="s">
        <v>19</v>
      </c>
      <c r="J145" s="234" t="s">
        <v>4126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4127</v>
      </c>
      <c r="B146" s="234" t="s">
        <v>4128</v>
      </c>
      <c r="C146" s="234" t="s">
        <v>4129</v>
      </c>
      <c r="D146" s="234" t="s">
        <v>4130</v>
      </c>
      <c r="E146" s="234" t="s">
        <v>19</v>
      </c>
      <c r="F146" s="234" t="s">
        <v>19</v>
      </c>
      <c r="G146" s="234" t="s">
        <v>19</v>
      </c>
      <c r="H146" s="234" t="s">
        <v>4131</v>
      </c>
      <c r="I146" s="234" t="s">
        <v>19</v>
      </c>
      <c r="J146" s="234" t="s">
        <v>4132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4133</v>
      </c>
      <c r="B147" s="232" t="s">
        <v>4134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866</v>
      </c>
      <c r="B148" s="233" t="s">
        <v>4135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4136</v>
      </c>
      <c r="B149" s="234" t="s">
        <v>4137</v>
      </c>
      <c r="C149" s="234" t="s">
        <v>4138</v>
      </c>
      <c r="D149" s="234" t="s">
        <v>3596</v>
      </c>
      <c r="E149" s="234" t="s">
        <v>3382</v>
      </c>
      <c r="F149" s="234" t="s">
        <v>19</v>
      </c>
      <c r="G149" s="234" t="s">
        <v>19</v>
      </c>
      <c r="H149" s="234" t="s">
        <v>4139</v>
      </c>
      <c r="I149" s="234" t="s">
        <v>19</v>
      </c>
      <c r="J149" s="234" t="s">
        <v>4140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4141</v>
      </c>
      <c r="B150" s="234" t="s">
        <v>4142</v>
      </c>
      <c r="C150" s="234" t="s">
        <v>3387</v>
      </c>
      <c r="D150" s="234" t="s">
        <v>3388</v>
      </c>
      <c r="E150" s="234" t="s">
        <v>19</v>
      </c>
      <c r="F150" s="234" t="s">
        <v>3390</v>
      </c>
      <c r="G150" s="234" t="s">
        <v>19</v>
      </c>
      <c r="H150" s="234" t="s">
        <v>4143</v>
      </c>
      <c r="I150" s="234" t="s">
        <v>19</v>
      </c>
      <c r="J150" s="234" t="s">
        <v>4144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870</v>
      </c>
      <c r="B151" s="233" t="s">
        <v>4145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4146</v>
      </c>
      <c r="B152" s="234" t="s">
        <v>4147</v>
      </c>
      <c r="C152" s="234" t="s">
        <v>4148</v>
      </c>
      <c r="D152" s="234" t="s">
        <v>19</v>
      </c>
      <c r="E152" s="234" t="s">
        <v>19</v>
      </c>
      <c r="F152" s="234" t="s">
        <v>19</v>
      </c>
      <c r="G152" s="234" t="s">
        <v>19</v>
      </c>
      <c r="H152" s="234" t="s">
        <v>4149</v>
      </c>
      <c r="I152" s="234" t="s">
        <v>4150</v>
      </c>
      <c r="J152" s="234" t="s">
        <v>4151</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4152</v>
      </c>
      <c r="B153" s="234" t="s">
        <v>4153</v>
      </c>
      <c r="C153" s="234" t="s">
        <v>4154</v>
      </c>
      <c r="D153" s="234" t="s">
        <v>4155</v>
      </c>
      <c r="E153" s="234" t="s">
        <v>19</v>
      </c>
      <c r="F153" s="234" t="s">
        <v>4156</v>
      </c>
      <c r="G153" s="234" t="s">
        <v>19</v>
      </c>
      <c r="H153" s="234" t="s">
        <v>4157</v>
      </c>
      <c r="I153" s="234" t="s">
        <v>4158</v>
      </c>
      <c r="J153" s="234" t="s">
        <v>4159</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4160</v>
      </c>
      <c r="B154" s="234" t="s">
        <v>4161</v>
      </c>
      <c r="C154" s="234" t="s">
        <v>4162</v>
      </c>
      <c r="D154" s="234" t="s">
        <v>19</v>
      </c>
      <c r="E154" s="234" t="s">
        <v>19</v>
      </c>
      <c r="F154" s="234" t="s">
        <v>4163</v>
      </c>
      <c r="G154" s="234" t="s">
        <v>19</v>
      </c>
      <c r="H154" s="234" t="s">
        <v>4164</v>
      </c>
      <c r="I154" s="234" t="s">
        <v>19</v>
      </c>
      <c r="J154" s="234" t="s">
        <v>4165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4166</v>
      </c>
      <c r="B155" s="234" t="s">
        <v>4167</v>
      </c>
      <c r="C155" s="234" t="s">
        <v>4168</v>
      </c>
      <c r="D155" s="234" t="s">
        <v>19</v>
      </c>
      <c r="E155" s="234" t="s">
        <v>19</v>
      </c>
      <c r="F155" s="234" t="s">
        <v>19</v>
      </c>
      <c r="G155" s="234" t="s">
        <v>19</v>
      </c>
      <c r="H155" s="234" t="s">
        <v>4169</v>
      </c>
      <c r="I155" s="234" t="s">
        <v>4170</v>
      </c>
      <c r="J155" s="234" t="s">
        <v>4171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4172</v>
      </c>
      <c r="B156" s="234" t="s">
        <v>4173</v>
      </c>
      <c r="C156" s="234" t="s">
        <v>4174</v>
      </c>
      <c r="D156" s="234" t="s">
        <v>19</v>
      </c>
      <c r="E156" s="234" t="s">
        <v>19</v>
      </c>
      <c r="F156" s="234" t="s">
        <v>19</v>
      </c>
      <c r="G156" s="234" t="s">
        <v>19</v>
      </c>
      <c r="H156" s="234" t="s">
        <v>4175</v>
      </c>
      <c r="I156" s="234" t="s">
        <v>19</v>
      </c>
      <c r="J156" s="234" t="s">
        <v>4176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4177</v>
      </c>
      <c r="B157" s="234" t="s">
        <v>4178</v>
      </c>
      <c r="C157" s="234" t="s">
        <v>4179</v>
      </c>
      <c r="D157" s="234" t="s">
        <v>4180</v>
      </c>
      <c r="E157" s="234" t="s">
        <v>19</v>
      </c>
      <c r="F157" s="234" t="s">
        <v>19</v>
      </c>
      <c r="G157" s="234" t="s">
        <v>19</v>
      </c>
      <c r="H157" s="234" t="s">
        <v>4181</v>
      </c>
      <c r="I157" s="234" t="s">
        <v>19</v>
      </c>
      <c r="J157" s="234" t="s">
        <v>4182</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4183</v>
      </c>
      <c r="B158" s="234" t="s">
        <v>4184</v>
      </c>
      <c r="C158" s="234" t="s">
        <v>4185</v>
      </c>
      <c r="D158" s="234" t="s">
        <v>4186</v>
      </c>
      <c r="E158" s="234" t="s">
        <v>19</v>
      </c>
      <c r="F158" s="234" t="s">
        <v>19</v>
      </c>
      <c r="G158" s="234" t="s">
        <v>19</v>
      </c>
      <c r="H158" s="234" t="s">
        <v>19</v>
      </c>
      <c r="I158" s="234" t="s">
        <v>19</v>
      </c>
      <c r="J158" s="234" t="s">
        <v>4187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4188</v>
      </c>
      <c r="B159" s="234" t="s">
        <v>4189</v>
      </c>
      <c r="C159" s="234" t="s">
        <v>4190</v>
      </c>
      <c r="D159" s="234" t="s">
        <v>4191</v>
      </c>
      <c r="E159" s="234" t="s">
        <v>19</v>
      </c>
      <c r="F159" s="234" t="s">
        <v>4192</v>
      </c>
      <c r="G159" s="234" t="s">
        <v>19</v>
      </c>
      <c r="H159" s="234" t="s">
        <v>4193</v>
      </c>
      <c r="I159" s="234" t="s">
        <v>4194</v>
      </c>
      <c r="J159" s="234" t="s">
        <v>4195</v>
      </c>
      <c r="K159" s="237">
        <f>IF(COUNTIF(L159:AY159,"&lt;&gt;")=0,"",SUMPRODUCT(((Recommendations[ImplStatus]="Implemented")+(Recommendations[ImplStatus]="Compensated"))*ISNUMBER(MATCH(Recommendations[Id],L159:AY159,0)))/COUNTIF(L159:AY159,"&lt;&gt;"))</f>
        <v>0</v>
      </c>
      <c r="L159" s="240" t="s">
        <v>70</v>
      </c>
      <c r="M159" s="240" t="s">
        <v>75</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874</v>
      </c>
      <c r="B160" s="233" t="s">
        <v>4196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4197</v>
      </c>
      <c r="B161" s="234" t="s">
        <v>4198</v>
      </c>
      <c r="C161" s="234" t="s">
        <v>4199</v>
      </c>
      <c r="D161" s="234" t="s">
        <v>4200</v>
      </c>
      <c r="E161" s="234" t="s">
        <v>19</v>
      </c>
      <c r="F161" s="234" t="s">
        <v>19</v>
      </c>
      <c r="G161" s="234" t="s">
        <v>4201</v>
      </c>
      <c r="H161" s="234" t="s">
        <v>4202</v>
      </c>
      <c r="I161" s="234" t="s">
        <v>4203</v>
      </c>
      <c r="J161" s="234" t="s">
        <v>4204</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4205</v>
      </c>
      <c r="B162" s="234" t="s">
        <v>4206</v>
      </c>
      <c r="C162" s="234" t="s">
        <v>4207</v>
      </c>
      <c r="D162" s="234" t="s">
        <v>4208</v>
      </c>
      <c r="E162" s="234" t="s">
        <v>19</v>
      </c>
      <c r="F162" s="234" t="s">
        <v>19</v>
      </c>
      <c r="G162" s="234" t="s">
        <v>19</v>
      </c>
      <c r="H162" s="234" t="s">
        <v>4209</v>
      </c>
      <c r="I162" s="234" t="s">
        <v>19</v>
      </c>
      <c r="J162" s="234" t="s">
        <v>4210</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4211</v>
      </c>
      <c r="B163" s="234" t="s">
        <v>4212</v>
      </c>
      <c r="C163" s="234" t="s">
        <v>4213</v>
      </c>
      <c r="D163" s="234" t="s">
        <v>4208</v>
      </c>
      <c r="E163" s="234" t="s">
        <v>19</v>
      </c>
      <c r="F163" s="234" t="s">
        <v>4214</v>
      </c>
      <c r="G163" s="234" t="s">
        <v>19</v>
      </c>
      <c r="H163" s="234" t="s">
        <v>4215</v>
      </c>
      <c r="I163" s="234" t="s">
        <v>19</v>
      </c>
      <c r="J163" s="234" t="s">
        <v>4216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4217</v>
      </c>
      <c r="B164" s="234" t="s">
        <v>4218</v>
      </c>
      <c r="C164" s="234" t="s">
        <v>4219</v>
      </c>
      <c r="D164" s="234" t="s">
        <v>4220</v>
      </c>
      <c r="E164" s="234" t="s">
        <v>19</v>
      </c>
      <c r="F164" s="234" t="s">
        <v>19</v>
      </c>
      <c r="G164" s="234" t="s">
        <v>19</v>
      </c>
      <c r="H164" s="234" t="s">
        <v>4221</v>
      </c>
      <c r="I164" s="234" t="s">
        <v>4222</v>
      </c>
      <c r="J164" s="234" t="s">
        <v>4223</v>
      </c>
      <c r="K164" s="237">
        <f>IF(COUNTIF(L164:AY164,"&lt;&gt;")=0,"",SUMPRODUCT(((Recommendations[ImplStatus]="Implemented")+(Recommendations[ImplStatus]="Compensated"))*ISNUMBER(MATCH(Recommendations[Id],L164:AY164,0)))/COUNTIF(L164:AY164,"&lt;&gt;"))</f>
        <v>0</v>
      </c>
      <c r="L164" s="240" t="s">
        <v>78</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4224</v>
      </c>
      <c r="B165" s="234" t="s">
        <v>4225</v>
      </c>
      <c r="C165" s="234" t="s">
        <v>4226</v>
      </c>
      <c r="D165" s="234" t="s">
        <v>19</v>
      </c>
      <c r="E165" s="234" t="s">
        <v>19</v>
      </c>
      <c r="F165" s="234" t="s">
        <v>19</v>
      </c>
      <c r="G165" s="234" t="s">
        <v>19</v>
      </c>
      <c r="H165" s="234" t="s">
        <v>4227</v>
      </c>
      <c r="I165" s="234" t="s">
        <v>19</v>
      </c>
      <c r="J165" s="234" t="s">
        <v>4228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4229</v>
      </c>
      <c r="B166" s="234" t="s">
        <v>4230</v>
      </c>
      <c r="C166" s="234" t="s">
        <v>4231</v>
      </c>
      <c r="D166" s="234" t="s">
        <v>4232</v>
      </c>
      <c r="E166" s="234" t="s">
        <v>19</v>
      </c>
      <c r="F166" s="234" t="s">
        <v>19</v>
      </c>
      <c r="G166" s="234" t="s">
        <v>19</v>
      </c>
      <c r="H166" s="234" t="s">
        <v>4233</v>
      </c>
      <c r="I166" s="234" t="s">
        <v>4234</v>
      </c>
      <c r="J166" s="234" t="s">
        <v>4235</v>
      </c>
      <c r="K166" s="237">
        <f>IF(COUNTIF(L166:AY166,"&lt;&gt;")=0,"",SUMPRODUCT(((Recommendations[ImplStatus]="Implemented")+(Recommendations[ImplStatus]="Compensated"))*ISNUMBER(MATCH(Recommendations[Id],L166:AY166,0)))/COUNTIF(L166:AY166,"&lt;&gt;"))</f>
        <v>0</v>
      </c>
      <c r="L166" s="240" t="s">
        <v>60</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4236</v>
      </c>
      <c r="B167" s="234" t="s">
        <v>4237</v>
      </c>
      <c r="C167" s="234" t="s">
        <v>4238</v>
      </c>
      <c r="D167" s="234" t="s">
        <v>19</v>
      </c>
      <c r="E167" s="234" t="s">
        <v>19</v>
      </c>
      <c r="F167" s="234" t="s">
        <v>19</v>
      </c>
      <c r="G167" s="234" t="s">
        <v>19</v>
      </c>
      <c r="H167" s="234" t="s">
        <v>4239</v>
      </c>
      <c r="I167" s="234" t="s">
        <v>4240</v>
      </c>
      <c r="J167" s="234" t="s">
        <v>4241</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4242</v>
      </c>
      <c r="B168" s="234" t="s">
        <v>4243</v>
      </c>
      <c r="C168" s="234" t="s">
        <v>4244</v>
      </c>
      <c r="D168" s="234" t="s">
        <v>4245</v>
      </c>
      <c r="E168" s="234" t="s">
        <v>19</v>
      </c>
      <c r="F168" s="234" t="s">
        <v>19</v>
      </c>
      <c r="G168" s="234" t="s">
        <v>19</v>
      </c>
      <c r="H168" s="234" t="s">
        <v>4246</v>
      </c>
      <c r="I168" s="234" t="s">
        <v>19</v>
      </c>
      <c r="J168" s="234" t="s">
        <v>4247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4248</v>
      </c>
      <c r="B169" s="234" t="s">
        <v>4249</v>
      </c>
      <c r="C169" s="234" t="s">
        <v>4250</v>
      </c>
      <c r="D169" s="234" t="s">
        <v>4251</v>
      </c>
      <c r="E169" s="234" t="s">
        <v>19</v>
      </c>
      <c r="F169" s="234" t="s">
        <v>19</v>
      </c>
      <c r="G169" s="234" t="s">
        <v>4252</v>
      </c>
      <c r="H169" s="234" t="s">
        <v>4253</v>
      </c>
      <c r="I169" s="234" t="s">
        <v>4254</v>
      </c>
      <c r="J169" s="234" t="s">
        <v>4255</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4256</v>
      </c>
      <c r="B170" s="234" t="s">
        <v>4257</v>
      </c>
      <c r="C170" s="234" t="s">
        <v>4258</v>
      </c>
      <c r="D170" s="234" t="s">
        <v>4259</v>
      </c>
      <c r="E170" s="234" t="s">
        <v>19</v>
      </c>
      <c r="F170" s="234" t="s">
        <v>19</v>
      </c>
      <c r="G170" s="234" t="s">
        <v>19</v>
      </c>
      <c r="H170" s="234" t="s">
        <v>4260</v>
      </c>
      <c r="I170" s="234" t="s">
        <v>4261</v>
      </c>
      <c r="J170" s="234" t="s">
        <v>4262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4263</v>
      </c>
      <c r="B171" s="234" t="s">
        <v>4264</v>
      </c>
      <c r="C171" s="234" t="s">
        <v>4258</v>
      </c>
      <c r="D171" s="234" t="s">
        <v>4265</v>
      </c>
      <c r="E171" s="234" t="s">
        <v>19</v>
      </c>
      <c r="F171" s="234" t="s">
        <v>19</v>
      </c>
      <c r="G171" s="234" t="s">
        <v>4266</v>
      </c>
      <c r="H171" s="234" t="s">
        <v>4260</v>
      </c>
      <c r="I171" s="234" t="s">
        <v>4267</v>
      </c>
      <c r="J171" s="234" t="s">
        <v>4268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4269</v>
      </c>
      <c r="B172" s="234" t="s">
        <v>4270</v>
      </c>
      <c r="C172" s="234" t="s">
        <v>4271</v>
      </c>
      <c r="D172" s="234" t="s">
        <v>4272</v>
      </c>
      <c r="E172" s="234" t="s">
        <v>19</v>
      </c>
      <c r="F172" s="234" t="s">
        <v>19</v>
      </c>
      <c r="G172" s="234" t="s">
        <v>19</v>
      </c>
      <c r="H172" s="234" t="s">
        <v>4273</v>
      </c>
      <c r="I172" s="234" t="s">
        <v>19</v>
      </c>
      <c r="J172" s="234" t="s">
        <v>4274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878</v>
      </c>
      <c r="B173" s="233" t="s">
        <v>4275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4276</v>
      </c>
      <c r="B174" s="234" t="s">
        <v>4277</v>
      </c>
      <c r="C174" s="234" t="s">
        <v>4278</v>
      </c>
      <c r="D174" s="234" t="s">
        <v>4279</v>
      </c>
      <c r="E174" s="234" t="s">
        <v>4280</v>
      </c>
      <c r="F174" s="234" t="s">
        <v>19</v>
      </c>
      <c r="G174" s="234" t="s">
        <v>19</v>
      </c>
      <c r="H174" s="234" t="s">
        <v>4281</v>
      </c>
      <c r="I174" s="234" t="s">
        <v>4282</v>
      </c>
      <c r="J174" s="234" t="s">
        <v>4283</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4284</v>
      </c>
      <c r="B175" s="234" t="s">
        <v>4285</v>
      </c>
      <c r="C175" s="234" t="s">
        <v>4286</v>
      </c>
      <c r="D175" s="234" t="s">
        <v>19</v>
      </c>
      <c r="E175" s="234" t="s">
        <v>4287</v>
      </c>
      <c r="F175" s="234" t="s">
        <v>19</v>
      </c>
      <c r="G175" s="234" t="s">
        <v>19</v>
      </c>
      <c r="H175" s="234" t="s">
        <v>4288</v>
      </c>
      <c r="I175" s="234" t="s">
        <v>19</v>
      </c>
      <c r="J175" s="234" t="s">
        <v>4289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4290</v>
      </c>
      <c r="B176" s="234" t="s">
        <v>4291</v>
      </c>
      <c r="C176" s="234" t="s">
        <v>4292</v>
      </c>
      <c r="D176" s="234" t="s">
        <v>19</v>
      </c>
      <c r="E176" s="234" t="s">
        <v>4293</v>
      </c>
      <c r="F176" s="234" t="s">
        <v>19</v>
      </c>
      <c r="G176" s="234" t="s">
        <v>19</v>
      </c>
      <c r="H176" s="234" t="s">
        <v>4294</v>
      </c>
      <c r="I176" s="234" t="s">
        <v>4295</v>
      </c>
      <c r="J176" s="234" t="s">
        <v>4296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883</v>
      </c>
      <c r="B177" s="233" t="s">
        <v>4297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4298</v>
      </c>
      <c r="B178" s="234" t="s">
        <v>4299</v>
      </c>
      <c r="C178" s="234" t="s">
        <v>4300</v>
      </c>
      <c r="D178" s="234" t="s">
        <v>4301</v>
      </c>
      <c r="E178" s="234" t="s">
        <v>4302</v>
      </c>
      <c r="F178" s="234" t="s">
        <v>4303</v>
      </c>
      <c r="G178" s="234" t="s">
        <v>19</v>
      </c>
      <c r="H178" s="234" t="s">
        <v>4304</v>
      </c>
      <c r="I178" s="234" t="s">
        <v>4305</v>
      </c>
      <c r="J178" s="234" t="s">
        <v>4306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887</v>
      </c>
      <c r="B179" s="233" t="s">
        <v>4307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4308</v>
      </c>
      <c r="B180" s="234" t="s">
        <v>4309</v>
      </c>
      <c r="C180" s="234" t="s">
        <v>4310</v>
      </c>
      <c r="D180" s="234" t="s">
        <v>4301</v>
      </c>
      <c r="E180" s="234" t="s">
        <v>4311</v>
      </c>
      <c r="F180" s="234" t="s">
        <v>19</v>
      </c>
      <c r="G180" s="234" t="s">
        <v>19</v>
      </c>
      <c r="H180" s="234" t="s">
        <v>4312</v>
      </c>
      <c r="I180" s="234" t="s">
        <v>3824</v>
      </c>
      <c r="J180" s="234" t="s">
        <v>4313</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4314</v>
      </c>
      <c r="B181" s="234" t="s">
        <v>4315</v>
      </c>
      <c r="C181" s="234" t="s">
        <v>4316</v>
      </c>
      <c r="D181" s="234" t="s">
        <v>4317</v>
      </c>
      <c r="E181" s="234" t="s">
        <v>19</v>
      </c>
      <c r="F181" s="234" t="s">
        <v>19</v>
      </c>
      <c r="G181" s="234" t="s">
        <v>19</v>
      </c>
      <c r="H181" s="234" t="s">
        <v>4318</v>
      </c>
      <c r="I181" s="234" t="s">
        <v>4319</v>
      </c>
      <c r="J181" s="234" t="s">
        <v>4320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4321</v>
      </c>
      <c r="B182" s="234" t="s">
        <v>4322</v>
      </c>
      <c r="C182" s="234" t="s">
        <v>4323</v>
      </c>
      <c r="D182" s="234" t="s">
        <v>4324</v>
      </c>
      <c r="E182" s="234" t="s">
        <v>19</v>
      </c>
      <c r="F182" s="234" t="s">
        <v>19</v>
      </c>
      <c r="G182" s="234" t="s">
        <v>19</v>
      </c>
      <c r="H182" s="234" t="s">
        <v>4325</v>
      </c>
      <c r="I182" s="234" t="s">
        <v>3824</v>
      </c>
      <c r="J182" s="234" t="s">
        <v>4326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4327</v>
      </c>
      <c r="B183" s="232" t="s">
        <v>4328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917</v>
      </c>
      <c r="B184" s="233" t="s">
        <v>4329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4330</v>
      </c>
      <c r="B185" s="234" t="s">
        <v>4331</v>
      </c>
      <c r="C185" s="234" t="s">
        <v>4332</v>
      </c>
      <c r="D185" s="234" t="s">
        <v>3596</v>
      </c>
      <c r="E185" s="234" t="s">
        <v>4333</v>
      </c>
      <c r="F185" s="234" t="s">
        <v>19</v>
      </c>
      <c r="G185" s="234" t="s">
        <v>19</v>
      </c>
      <c r="H185" s="234" t="s">
        <v>4334</v>
      </c>
      <c r="I185" s="234" t="s">
        <v>19</v>
      </c>
      <c r="J185" s="234" t="s">
        <v>4335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4336</v>
      </c>
      <c r="B186" s="234" t="s">
        <v>4337</v>
      </c>
      <c r="C186" s="234" t="s">
        <v>3601</v>
      </c>
      <c r="D186" s="234" t="s">
        <v>4338</v>
      </c>
      <c r="E186" s="234" t="s">
        <v>19</v>
      </c>
      <c r="F186" s="234" t="s">
        <v>19</v>
      </c>
      <c r="G186" s="234" t="s">
        <v>19</v>
      </c>
      <c r="H186" s="234" t="s">
        <v>4339</v>
      </c>
      <c r="I186" s="234" t="s">
        <v>19</v>
      </c>
      <c r="J186" s="234" t="s">
        <v>4340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921</v>
      </c>
      <c r="B187" s="233" t="s">
        <v>4341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4342</v>
      </c>
      <c r="B188" s="234" t="s">
        <v>4343</v>
      </c>
      <c r="C188" s="234" t="s">
        <v>4344</v>
      </c>
      <c r="D188" s="234" t="s">
        <v>4345</v>
      </c>
      <c r="E188" s="234" t="s">
        <v>19</v>
      </c>
      <c r="F188" s="234" t="s">
        <v>4346</v>
      </c>
      <c r="G188" s="234" t="s">
        <v>19</v>
      </c>
      <c r="H188" s="234" t="s">
        <v>4347</v>
      </c>
      <c r="I188" s="234" t="s">
        <v>4348</v>
      </c>
      <c r="J188" s="234" t="s">
        <v>4349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4350</v>
      </c>
      <c r="B189" s="234" t="s">
        <v>4351</v>
      </c>
      <c r="C189" s="234" t="s">
        <v>4352</v>
      </c>
      <c r="D189" s="234" t="s">
        <v>4353</v>
      </c>
      <c r="E189" s="234" t="s">
        <v>19</v>
      </c>
      <c r="F189" s="234" t="s">
        <v>19</v>
      </c>
      <c r="G189" s="234" t="s">
        <v>19</v>
      </c>
      <c r="H189" s="234" t="s">
        <v>4354</v>
      </c>
      <c r="I189" s="234" t="s">
        <v>19</v>
      </c>
      <c r="J189" s="234" t="s">
        <v>4355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4356</v>
      </c>
      <c r="B190" s="234" t="s">
        <v>4357</v>
      </c>
      <c r="C190" s="234" t="s">
        <v>4358</v>
      </c>
      <c r="D190" s="234" t="s">
        <v>4359</v>
      </c>
      <c r="E190" s="234" t="s">
        <v>19</v>
      </c>
      <c r="F190" s="234" t="s">
        <v>4360</v>
      </c>
      <c r="G190" s="234" t="s">
        <v>19</v>
      </c>
      <c r="H190" s="234" t="s">
        <v>4361</v>
      </c>
      <c r="I190" s="234" t="s">
        <v>19</v>
      </c>
      <c r="J190" s="234" t="s">
        <v>4362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4363</v>
      </c>
      <c r="B191" s="234" t="s">
        <v>4364</v>
      </c>
      <c r="C191" s="234" t="s">
        <v>4365</v>
      </c>
      <c r="D191" s="234" t="s">
        <v>19</v>
      </c>
      <c r="E191" s="234" t="s">
        <v>19</v>
      </c>
      <c r="F191" s="234" t="s">
        <v>19</v>
      </c>
      <c r="G191" s="234" t="s">
        <v>19</v>
      </c>
      <c r="H191" s="234" t="s">
        <v>4366</v>
      </c>
      <c r="I191" s="234" t="s">
        <v>19</v>
      </c>
      <c r="J191" s="234" t="s">
        <v>4367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4368</v>
      </c>
      <c r="B192" s="234" t="s">
        <v>4369</v>
      </c>
      <c r="C192" s="234" t="s">
        <v>4370</v>
      </c>
      <c r="D192" s="234" t="s">
        <v>4371</v>
      </c>
      <c r="E192" s="234" t="s">
        <v>4372</v>
      </c>
      <c r="F192" s="234" t="s">
        <v>19</v>
      </c>
      <c r="G192" s="234" t="s">
        <v>19</v>
      </c>
      <c r="H192" s="234" t="s">
        <v>4373</v>
      </c>
      <c r="I192" s="234" t="s">
        <v>19</v>
      </c>
      <c r="J192" s="234" t="s">
        <v>4374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925</v>
      </c>
      <c r="B193" s="233" t="s">
        <v>4375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4376</v>
      </c>
      <c r="B194" s="234" t="s">
        <v>4377</v>
      </c>
      <c r="C194" s="234" t="s">
        <v>4378</v>
      </c>
      <c r="D194" s="234" t="s">
        <v>4371</v>
      </c>
      <c r="E194" s="234" t="s">
        <v>4372</v>
      </c>
      <c r="F194" s="234" t="s">
        <v>4379</v>
      </c>
      <c r="G194" s="234" t="s">
        <v>19</v>
      </c>
      <c r="H194" s="234" t="s">
        <v>4380</v>
      </c>
      <c r="I194" s="234" t="s">
        <v>19</v>
      </c>
      <c r="J194" s="234" t="s">
        <v>4381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4382</v>
      </c>
      <c r="B195" s="234" t="s">
        <v>4383</v>
      </c>
      <c r="C195" s="234" t="s">
        <v>4384</v>
      </c>
      <c r="D195" s="234" t="s">
        <v>4385</v>
      </c>
      <c r="E195" s="234" t="s">
        <v>19</v>
      </c>
      <c r="F195" s="234" t="s">
        <v>19</v>
      </c>
      <c r="G195" s="234" t="s">
        <v>19</v>
      </c>
      <c r="H195" s="234" t="s">
        <v>4386</v>
      </c>
      <c r="I195" s="234" t="s">
        <v>19</v>
      </c>
      <c r="J195" s="234" t="s">
        <v>4387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4388</v>
      </c>
      <c r="B196" s="234" t="s">
        <v>4389</v>
      </c>
      <c r="C196" s="234" t="s">
        <v>4390</v>
      </c>
      <c r="D196" s="234" t="s">
        <v>19</v>
      </c>
      <c r="E196" s="234" t="s">
        <v>4391</v>
      </c>
      <c r="F196" s="234" t="s">
        <v>19</v>
      </c>
      <c r="G196" s="234" t="s">
        <v>19</v>
      </c>
      <c r="H196" s="234" t="s">
        <v>4392</v>
      </c>
      <c r="I196" s="234" t="s">
        <v>19</v>
      </c>
      <c r="J196" s="234" t="s">
        <v>4393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4394</v>
      </c>
      <c r="B197" s="234" t="s">
        <v>4395</v>
      </c>
      <c r="C197" s="234" t="s">
        <v>4396</v>
      </c>
      <c r="D197" s="234" t="s">
        <v>19</v>
      </c>
      <c r="E197" s="234" t="s">
        <v>19</v>
      </c>
      <c r="F197" s="234" t="s">
        <v>19</v>
      </c>
      <c r="G197" s="234" t="s">
        <v>19</v>
      </c>
      <c r="H197" s="234" t="s">
        <v>4397</v>
      </c>
      <c r="I197" s="234" t="s">
        <v>19</v>
      </c>
      <c r="J197" s="234" t="s">
        <v>4398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4399</v>
      </c>
      <c r="B198" s="234" t="s">
        <v>4400</v>
      </c>
      <c r="C198" s="234" t="s">
        <v>4401</v>
      </c>
      <c r="D198" s="234" t="s">
        <v>4402</v>
      </c>
      <c r="E198" s="234" t="s">
        <v>19</v>
      </c>
      <c r="F198" s="234" t="s">
        <v>19</v>
      </c>
      <c r="G198" s="234" t="s">
        <v>19</v>
      </c>
      <c r="H198" s="234" t="s">
        <v>4403</v>
      </c>
      <c r="I198" s="234" t="s">
        <v>19</v>
      </c>
      <c r="J198" s="234" t="s">
        <v>4404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929</v>
      </c>
      <c r="B199" s="233" t="s">
        <v>4405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4406</v>
      </c>
      <c r="B200" s="234" t="s">
        <v>4407</v>
      </c>
      <c r="C200" s="234" t="s">
        <v>4408</v>
      </c>
      <c r="D200" s="234" t="s">
        <v>19</v>
      </c>
      <c r="E200" s="234" t="s">
        <v>19</v>
      </c>
      <c r="F200" s="234" t="s">
        <v>19</v>
      </c>
      <c r="G200" s="234" t="s">
        <v>19</v>
      </c>
      <c r="H200" s="234" t="s">
        <v>4409</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4410</v>
      </c>
      <c r="B201" s="234" t="s">
        <v>4411</v>
      </c>
      <c r="C201" s="234" t="s">
        <v>4412</v>
      </c>
      <c r="D201" s="234" t="s">
        <v>4413</v>
      </c>
      <c r="E201" s="234" t="s">
        <v>19</v>
      </c>
      <c r="F201" s="234" t="s">
        <v>19</v>
      </c>
      <c r="G201" s="234" t="s">
        <v>19</v>
      </c>
      <c r="H201" s="234" t="s">
        <v>4414</v>
      </c>
      <c r="I201" s="234" t="s">
        <v>19</v>
      </c>
      <c r="J201" s="234" t="s">
        <v>4415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4416</v>
      </c>
      <c r="B202" s="234" t="s">
        <v>4417</v>
      </c>
      <c r="C202" s="234" t="s">
        <v>4418</v>
      </c>
      <c r="D202" s="234" t="s">
        <v>19</v>
      </c>
      <c r="E202" s="234" t="s">
        <v>19</v>
      </c>
      <c r="F202" s="234" t="s">
        <v>19</v>
      </c>
      <c r="G202" s="234" t="s">
        <v>19</v>
      </c>
      <c r="H202" s="234" t="s">
        <v>4419</v>
      </c>
      <c r="I202" s="234" t="s">
        <v>19</v>
      </c>
      <c r="J202" s="234" t="s">
        <v>4420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4421</v>
      </c>
      <c r="B203" s="234" t="s">
        <v>4422</v>
      </c>
      <c r="C203" s="234" t="s">
        <v>4423</v>
      </c>
      <c r="D203" s="234" t="s">
        <v>4424</v>
      </c>
      <c r="E203" s="234" t="s">
        <v>19</v>
      </c>
      <c r="F203" s="234" t="s">
        <v>19</v>
      </c>
      <c r="G203" s="234" t="s">
        <v>19</v>
      </c>
      <c r="H203" s="234" t="s">
        <v>4425</v>
      </c>
      <c r="I203" s="234" t="s">
        <v>19</v>
      </c>
      <c r="J203" s="234" t="s">
        <v>4426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4427</v>
      </c>
      <c r="B204" s="234" t="s">
        <v>4428</v>
      </c>
      <c r="C204" s="234" t="s">
        <v>4429</v>
      </c>
      <c r="D204" s="234" t="s">
        <v>19</v>
      </c>
      <c r="E204" s="234" t="s">
        <v>19</v>
      </c>
      <c r="F204" s="234" t="s">
        <v>19</v>
      </c>
      <c r="G204" s="234" t="s">
        <v>19</v>
      </c>
      <c r="H204" s="234" t="s">
        <v>4430</v>
      </c>
      <c r="I204" s="234" t="s">
        <v>19</v>
      </c>
      <c r="J204" s="234" t="s">
        <v>4431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4432</v>
      </c>
      <c r="B205" s="234" t="s">
        <v>4433</v>
      </c>
      <c r="C205" s="234" t="s">
        <v>4434</v>
      </c>
      <c r="D205" s="234" t="s">
        <v>19</v>
      </c>
      <c r="E205" s="234" t="s">
        <v>19</v>
      </c>
      <c r="F205" s="234" t="s">
        <v>19</v>
      </c>
      <c r="G205" s="234" t="s">
        <v>19</v>
      </c>
      <c r="H205" s="234" t="s">
        <v>4435</v>
      </c>
      <c r="I205" s="234" t="s">
        <v>4436</v>
      </c>
      <c r="J205" s="234" t="s">
        <v>4437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4438</v>
      </c>
      <c r="B206" s="234" t="s">
        <v>4439</v>
      </c>
      <c r="C206" s="234" t="s">
        <v>4440</v>
      </c>
      <c r="D206" s="234" t="s">
        <v>19</v>
      </c>
      <c r="E206" s="234" t="s">
        <v>19</v>
      </c>
      <c r="F206" s="234" t="s">
        <v>19</v>
      </c>
      <c r="G206" s="234" t="s">
        <v>19</v>
      </c>
      <c r="H206" s="234" t="s">
        <v>4441</v>
      </c>
      <c r="I206" s="234" t="s">
        <v>19</v>
      </c>
      <c r="J206" s="234" t="s">
        <v>4442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4443</v>
      </c>
      <c r="B207" s="234" t="s">
        <v>4444</v>
      </c>
      <c r="C207" s="234" t="s">
        <v>4440</v>
      </c>
      <c r="D207" s="234" t="s">
        <v>4445</v>
      </c>
      <c r="E207" s="234" t="s">
        <v>19</v>
      </c>
      <c r="F207" s="234" t="s">
        <v>19</v>
      </c>
      <c r="G207" s="234" t="s">
        <v>19</v>
      </c>
      <c r="H207" s="234" t="s">
        <v>4446</v>
      </c>
      <c r="I207" s="234" t="s">
        <v>19</v>
      </c>
      <c r="J207" s="234" t="s">
        <v>4447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4448</v>
      </c>
      <c r="B208" s="234" t="s">
        <v>4449</v>
      </c>
      <c r="C208" s="234" t="s">
        <v>4450</v>
      </c>
      <c r="D208" s="234" t="s">
        <v>4445</v>
      </c>
      <c r="E208" s="234" t="s">
        <v>19</v>
      </c>
      <c r="F208" s="234" t="s">
        <v>4451</v>
      </c>
      <c r="G208" s="234" t="s">
        <v>4452</v>
      </c>
      <c r="H208" s="234" t="s">
        <v>4453</v>
      </c>
      <c r="I208" s="234" t="s">
        <v>4454</v>
      </c>
      <c r="J208" s="234" t="s">
        <v>4455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4456</v>
      </c>
      <c r="B209" s="234" t="s">
        <v>4457</v>
      </c>
      <c r="C209" s="234" t="s">
        <v>4458</v>
      </c>
      <c r="D209" s="234" t="s">
        <v>4459</v>
      </c>
      <c r="E209" s="234" t="s">
        <v>19</v>
      </c>
      <c r="F209" s="234" t="s">
        <v>4451</v>
      </c>
      <c r="G209" s="234" t="s">
        <v>4460</v>
      </c>
      <c r="H209" s="234" t="s">
        <v>4461</v>
      </c>
      <c r="I209" s="234" t="s">
        <v>4454</v>
      </c>
      <c r="J209" s="234" t="s">
        <v>4462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933</v>
      </c>
      <c r="B210" s="233" t="s">
        <v>4463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4464</v>
      </c>
      <c r="B211" s="234" t="s">
        <v>4465</v>
      </c>
      <c r="C211" s="234" t="s">
        <v>4466</v>
      </c>
      <c r="D211" s="234" t="s">
        <v>4467</v>
      </c>
      <c r="E211" s="234" t="s">
        <v>19</v>
      </c>
      <c r="F211" s="234" t="s">
        <v>19</v>
      </c>
      <c r="G211" s="234" t="s">
        <v>4468</v>
      </c>
      <c r="H211" s="234" t="s">
        <v>4469</v>
      </c>
      <c r="I211" s="234" t="s">
        <v>4470</v>
      </c>
      <c r="J211" s="234" t="s">
        <v>4471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4472</v>
      </c>
      <c r="B212" s="234" t="s">
        <v>4473</v>
      </c>
      <c r="C212" s="234" t="s">
        <v>4474</v>
      </c>
      <c r="D212" s="234" t="s">
        <v>4475</v>
      </c>
      <c r="E212" s="234" t="s">
        <v>19</v>
      </c>
      <c r="F212" s="234" t="s">
        <v>4476</v>
      </c>
      <c r="G212" s="234" t="s">
        <v>19</v>
      </c>
      <c r="H212" s="234" t="s">
        <v>19</v>
      </c>
      <c r="I212" s="234" t="s">
        <v>19</v>
      </c>
      <c r="J212" s="234" t="s">
        <v>4477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4478</v>
      </c>
      <c r="B213" s="234" t="s">
        <v>4479</v>
      </c>
      <c r="C213" s="234" t="s">
        <v>4480</v>
      </c>
      <c r="D213" s="234" t="s">
        <v>4481</v>
      </c>
      <c r="E213" s="234" t="s">
        <v>19</v>
      </c>
      <c r="F213" s="234" t="s">
        <v>4482</v>
      </c>
      <c r="G213" s="234" t="s">
        <v>19</v>
      </c>
      <c r="H213" s="234" t="s">
        <v>4483</v>
      </c>
      <c r="I213" s="234" t="s">
        <v>19</v>
      </c>
      <c r="J213" s="234" t="s">
        <v>4484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4485</v>
      </c>
      <c r="B214" s="234" t="s">
        <v>4486</v>
      </c>
      <c r="C214" s="234" t="s">
        <v>4487</v>
      </c>
      <c r="D214" s="234" t="s">
        <v>4488</v>
      </c>
      <c r="E214" s="234" t="s">
        <v>19</v>
      </c>
      <c r="F214" s="234" t="s">
        <v>19</v>
      </c>
      <c r="G214" s="234" t="s">
        <v>19</v>
      </c>
      <c r="H214" s="234" t="s">
        <v>4489</v>
      </c>
      <c r="I214" s="234" t="s">
        <v>3824</v>
      </c>
      <c r="J214" s="234" t="s">
        <v>4490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4491</v>
      </c>
      <c r="B215" s="234" t="s">
        <v>4492</v>
      </c>
      <c r="C215" s="234" t="s">
        <v>4493</v>
      </c>
      <c r="D215" s="234" t="s">
        <v>4494</v>
      </c>
      <c r="E215" s="234" t="s">
        <v>19</v>
      </c>
      <c r="F215" s="234" t="s">
        <v>19</v>
      </c>
      <c r="G215" s="234" t="s">
        <v>19</v>
      </c>
      <c r="H215" s="234" t="s">
        <v>4495</v>
      </c>
      <c r="I215" s="234" t="s">
        <v>19</v>
      </c>
      <c r="J215" s="234" t="s">
        <v>4496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4497</v>
      </c>
      <c r="B216" s="232" t="s">
        <v>4498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947</v>
      </c>
      <c r="B217" s="233" t="s">
        <v>4499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4500</v>
      </c>
      <c r="B218" s="234" t="s">
        <v>4501</v>
      </c>
      <c r="C218" s="234" t="s">
        <v>4502</v>
      </c>
      <c r="D218" s="234" t="s">
        <v>3596</v>
      </c>
      <c r="E218" s="234" t="s">
        <v>3382</v>
      </c>
      <c r="F218" s="234" t="s">
        <v>19</v>
      </c>
      <c r="G218" s="234" t="s">
        <v>19</v>
      </c>
      <c r="H218" s="234" t="s">
        <v>4503</v>
      </c>
      <c r="I218" s="234" t="s">
        <v>19</v>
      </c>
      <c r="J218" s="234" t="s">
        <v>4504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4505</v>
      </c>
      <c r="B219" s="234" t="s">
        <v>4506</v>
      </c>
      <c r="C219" s="234" t="s">
        <v>3387</v>
      </c>
      <c r="D219" s="234" t="s">
        <v>3388</v>
      </c>
      <c r="E219" s="234" t="s">
        <v>19</v>
      </c>
      <c r="F219" s="234" t="s">
        <v>3390</v>
      </c>
      <c r="G219" s="234" t="s">
        <v>19</v>
      </c>
      <c r="H219" s="234" t="s">
        <v>4507</v>
      </c>
      <c r="I219" s="234" t="s">
        <v>19</v>
      </c>
      <c r="J219" s="234" t="s">
        <v>4508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951</v>
      </c>
      <c r="B220" s="233" t="s">
        <v>4509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4510</v>
      </c>
      <c r="B221" s="234" t="s">
        <v>4511</v>
      </c>
      <c r="C221" s="234" t="s">
        <v>4512</v>
      </c>
      <c r="D221" s="234" t="s">
        <v>4513</v>
      </c>
      <c r="E221" s="234" t="s">
        <v>19</v>
      </c>
      <c r="F221" s="234" t="s">
        <v>19</v>
      </c>
      <c r="G221" s="234" t="s">
        <v>19</v>
      </c>
      <c r="H221" s="234" t="s">
        <v>4514</v>
      </c>
      <c r="I221" s="234" t="s">
        <v>19</v>
      </c>
      <c r="J221" s="234" t="s">
        <v>4515</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4516</v>
      </c>
      <c r="B222" s="234" t="s">
        <v>4517</v>
      </c>
      <c r="C222" s="234" t="s">
        <v>4518</v>
      </c>
      <c r="D222" s="234" t="s">
        <v>4519</v>
      </c>
      <c r="E222" s="234" t="s">
        <v>19</v>
      </c>
      <c r="F222" s="234" t="s">
        <v>19</v>
      </c>
      <c r="G222" s="234" t="s">
        <v>19</v>
      </c>
      <c r="H222" s="234" t="s">
        <v>4520</v>
      </c>
      <c r="I222" s="234" t="s">
        <v>19</v>
      </c>
      <c r="J222" s="234" t="s">
        <v>4521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4522</v>
      </c>
      <c r="B223" s="234" t="s">
        <v>4523</v>
      </c>
      <c r="C223" s="234" t="s">
        <v>4524</v>
      </c>
      <c r="D223" s="234" t="s">
        <v>19</v>
      </c>
      <c r="E223" s="234" t="s">
        <v>4525</v>
      </c>
      <c r="F223" s="234" t="s">
        <v>19</v>
      </c>
      <c r="G223" s="234" t="s">
        <v>19</v>
      </c>
      <c r="H223" s="234" t="s">
        <v>4526</v>
      </c>
      <c r="I223" s="234" t="s">
        <v>19</v>
      </c>
      <c r="J223" s="234" t="s">
        <v>4527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4528</v>
      </c>
      <c r="B224" s="234" t="s">
        <v>4529</v>
      </c>
      <c r="C224" s="234" t="s">
        <v>4530</v>
      </c>
      <c r="D224" s="234" t="s">
        <v>19</v>
      </c>
      <c r="E224" s="234" t="s">
        <v>19</v>
      </c>
      <c r="F224" s="234" t="s">
        <v>19</v>
      </c>
      <c r="G224" s="234" t="s">
        <v>19</v>
      </c>
      <c r="H224" s="234" t="s">
        <v>4531</v>
      </c>
      <c r="I224" s="234" t="s">
        <v>19</v>
      </c>
      <c r="J224" s="234" t="s">
        <v>4532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4533</v>
      </c>
      <c r="B225" s="234" t="s">
        <v>4534</v>
      </c>
      <c r="C225" s="234" t="s">
        <v>4535</v>
      </c>
      <c r="D225" s="234" t="s">
        <v>19</v>
      </c>
      <c r="E225" s="234" t="s">
        <v>19</v>
      </c>
      <c r="F225" s="234" t="s">
        <v>19</v>
      </c>
      <c r="G225" s="234" t="s">
        <v>19</v>
      </c>
      <c r="H225" s="234" t="s">
        <v>4536</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4537</v>
      </c>
      <c r="B226" s="234" t="s">
        <v>4538</v>
      </c>
      <c r="C226" s="234" t="s">
        <v>4539</v>
      </c>
      <c r="D226" s="234" t="s">
        <v>19</v>
      </c>
      <c r="E226" s="234" t="s">
        <v>19</v>
      </c>
      <c r="F226" s="234" t="s">
        <v>19</v>
      </c>
      <c r="G226" s="234" t="s">
        <v>19</v>
      </c>
      <c r="H226" s="234" t="s">
        <v>4540</v>
      </c>
      <c r="I226" s="234" t="s">
        <v>19</v>
      </c>
      <c r="J226" s="234" t="s">
        <v>4541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4542</v>
      </c>
      <c r="B227" s="234" t="s">
        <v>4543</v>
      </c>
      <c r="C227" s="234" t="s">
        <v>4544</v>
      </c>
      <c r="D227" s="234" t="s">
        <v>19</v>
      </c>
      <c r="E227" s="234" t="s">
        <v>19</v>
      </c>
      <c r="F227" s="234" t="s">
        <v>19</v>
      </c>
      <c r="G227" s="234" t="s">
        <v>19</v>
      </c>
      <c r="H227" s="234" t="s">
        <v>4545</v>
      </c>
      <c r="I227" s="234" t="s">
        <v>19</v>
      </c>
      <c r="J227" s="234" t="s">
        <v>4546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4547</v>
      </c>
      <c r="B228" s="234" t="s">
        <v>4548</v>
      </c>
      <c r="C228" s="234" t="s">
        <v>4549</v>
      </c>
      <c r="D228" s="234" t="s">
        <v>19</v>
      </c>
      <c r="E228" s="234" t="s">
        <v>19</v>
      </c>
      <c r="F228" s="234" t="s">
        <v>19</v>
      </c>
      <c r="G228" s="234" t="s">
        <v>19</v>
      </c>
      <c r="H228" s="234" t="s">
        <v>4550</v>
      </c>
      <c r="I228" s="234" t="s">
        <v>19</v>
      </c>
      <c r="J228" s="234" t="s">
        <v>4551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4552</v>
      </c>
      <c r="B229" s="234" t="s">
        <v>4553</v>
      </c>
      <c r="C229" s="234" t="s">
        <v>4554</v>
      </c>
      <c r="D229" s="234" t="s">
        <v>19</v>
      </c>
      <c r="E229" s="234" t="s">
        <v>19</v>
      </c>
      <c r="F229" s="234" t="s">
        <v>19</v>
      </c>
      <c r="G229" s="234" t="s">
        <v>19</v>
      </c>
      <c r="H229" s="234" t="s">
        <v>4555</v>
      </c>
      <c r="I229" s="234" t="s">
        <v>19</v>
      </c>
      <c r="J229" s="234" t="s">
        <v>4556</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955</v>
      </c>
      <c r="B230" s="233" t="s">
        <v>4557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4558</v>
      </c>
      <c r="B231" s="234" t="s">
        <v>4559</v>
      </c>
      <c r="C231" s="234" t="s">
        <v>4560</v>
      </c>
      <c r="D231" s="234" t="s">
        <v>4561</v>
      </c>
      <c r="E231" s="234" t="s">
        <v>19</v>
      </c>
      <c r="F231" s="234" t="s">
        <v>19</v>
      </c>
      <c r="G231" s="234" t="s">
        <v>19</v>
      </c>
      <c r="H231" s="234" t="s">
        <v>4562</v>
      </c>
      <c r="I231" s="234" t="s">
        <v>19</v>
      </c>
      <c r="J231" s="234" t="s">
        <v>4563</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4564</v>
      </c>
      <c r="B232" s="234" t="s">
        <v>4565</v>
      </c>
      <c r="C232" s="234" t="s">
        <v>4566</v>
      </c>
      <c r="D232" s="234" t="s">
        <v>4567</v>
      </c>
      <c r="E232" s="234" t="s">
        <v>19</v>
      </c>
      <c r="F232" s="234" t="s">
        <v>19</v>
      </c>
      <c r="G232" s="234" t="s">
        <v>19</v>
      </c>
      <c r="H232" s="234" t="s">
        <v>4568</v>
      </c>
      <c r="I232" s="234" t="s">
        <v>19</v>
      </c>
      <c r="J232" s="234" t="s">
        <v>4569</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4570</v>
      </c>
      <c r="B233" s="234" t="s">
        <v>4571</v>
      </c>
      <c r="C233" s="234" t="s">
        <v>4572</v>
      </c>
      <c r="D233" s="234" t="s">
        <v>4573</v>
      </c>
      <c r="E233" s="234" t="s">
        <v>19</v>
      </c>
      <c r="F233" s="234" t="s">
        <v>19</v>
      </c>
      <c r="G233" s="234" t="s">
        <v>19</v>
      </c>
      <c r="H233" s="234" t="s">
        <v>4574</v>
      </c>
      <c r="I233" s="234" t="s">
        <v>19</v>
      </c>
      <c r="J233" s="234" t="s">
        <v>4575</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4576</v>
      </c>
      <c r="B234" s="234" t="s">
        <v>4577</v>
      </c>
      <c r="C234" s="234" t="s">
        <v>4578</v>
      </c>
      <c r="D234" s="234" t="s">
        <v>4579</v>
      </c>
      <c r="E234" s="234" t="s">
        <v>19</v>
      </c>
      <c r="F234" s="234" t="s">
        <v>19</v>
      </c>
      <c r="G234" s="234" t="s">
        <v>19</v>
      </c>
      <c r="H234" s="234" t="s">
        <v>4580</v>
      </c>
      <c r="I234" s="234" t="s">
        <v>19</v>
      </c>
      <c r="J234" s="234" t="s">
        <v>4581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959</v>
      </c>
      <c r="B235" s="233" t="s">
        <v>4582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4583</v>
      </c>
      <c r="B236" s="234" t="s">
        <v>4584</v>
      </c>
      <c r="C236" s="234" t="s">
        <v>4585</v>
      </c>
      <c r="D236" s="234" t="s">
        <v>4586</v>
      </c>
      <c r="E236" s="234" t="s">
        <v>19</v>
      </c>
      <c r="F236" s="234" t="s">
        <v>19</v>
      </c>
      <c r="G236" s="234" t="s">
        <v>19</v>
      </c>
      <c r="H236" s="234" t="s">
        <v>4587</v>
      </c>
      <c r="I236" s="234" t="s">
        <v>19</v>
      </c>
      <c r="J236" s="234" t="s">
        <v>4588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4589</v>
      </c>
      <c r="B237" s="234" t="s">
        <v>4590</v>
      </c>
      <c r="C237" s="234" t="s">
        <v>4591</v>
      </c>
      <c r="D237" s="234" t="s">
        <v>4592</v>
      </c>
      <c r="E237" s="234" t="s">
        <v>19</v>
      </c>
      <c r="F237" s="234" t="s">
        <v>19</v>
      </c>
      <c r="G237" s="234" t="s">
        <v>4593</v>
      </c>
      <c r="H237" s="234" t="s">
        <v>4594</v>
      </c>
      <c r="I237" s="234" t="s">
        <v>3824</v>
      </c>
      <c r="J237" s="234" t="s">
        <v>4595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4596</v>
      </c>
      <c r="B238" s="234" t="s">
        <v>4597</v>
      </c>
      <c r="C238" s="234" t="s">
        <v>4598</v>
      </c>
      <c r="D238" s="234" t="s">
        <v>19</v>
      </c>
      <c r="E238" s="234" t="s">
        <v>19</v>
      </c>
      <c r="F238" s="234" t="s">
        <v>19</v>
      </c>
      <c r="G238" s="234" t="s">
        <v>19</v>
      </c>
      <c r="H238" s="234" t="s">
        <v>4599</v>
      </c>
      <c r="I238" s="234" t="s">
        <v>4600</v>
      </c>
      <c r="J238" s="234" t="s">
        <v>4601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4602</v>
      </c>
      <c r="B239" s="234" t="s">
        <v>4603</v>
      </c>
      <c r="C239" s="234" t="s">
        <v>4604</v>
      </c>
      <c r="D239" s="234" t="s">
        <v>19</v>
      </c>
      <c r="E239" s="234" t="s">
        <v>19</v>
      </c>
      <c r="F239" s="234" t="s">
        <v>19</v>
      </c>
      <c r="G239" s="234" t="s">
        <v>19</v>
      </c>
      <c r="H239" s="234" t="s">
        <v>4605</v>
      </c>
      <c r="I239" s="234" t="s">
        <v>3824</v>
      </c>
      <c r="J239" s="234" t="s">
        <v>4606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4607</v>
      </c>
      <c r="B240" s="234" t="s">
        <v>4608</v>
      </c>
      <c r="C240" s="234" t="s">
        <v>4609</v>
      </c>
      <c r="D240" s="234" t="s">
        <v>4610</v>
      </c>
      <c r="E240" s="234" t="s">
        <v>19</v>
      </c>
      <c r="F240" s="234" t="s">
        <v>19</v>
      </c>
      <c r="G240" s="234" t="s">
        <v>19</v>
      </c>
      <c r="H240" s="234" t="s">
        <v>4611</v>
      </c>
      <c r="I240" s="234" t="s">
        <v>19</v>
      </c>
      <c r="J240" s="234" t="s">
        <v>4612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963</v>
      </c>
      <c r="B241" s="233" t="s">
        <v>4613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4614</v>
      </c>
      <c r="B242" s="234" t="s">
        <v>4615</v>
      </c>
      <c r="C242" s="234" t="s">
        <v>4616</v>
      </c>
      <c r="D242" s="234" t="s">
        <v>19</v>
      </c>
      <c r="E242" s="234" t="s">
        <v>19</v>
      </c>
      <c r="F242" s="234" t="s">
        <v>4617</v>
      </c>
      <c r="G242" s="234" t="s">
        <v>19</v>
      </c>
      <c r="H242" s="234" t="s">
        <v>4618</v>
      </c>
      <c r="I242" s="234" t="s">
        <v>19</v>
      </c>
      <c r="J242" s="234" t="s">
        <v>4619</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967</v>
      </c>
      <c r="B243" s="233" t="s">
        <v>4620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4621</v>
      </c>
      <c r="B244" s="234" t="s">
        <v>4622</v>
      </c>
      <c r="C244" s="234" t="s">
        <v>4623</v>
      </c>
      <c r="D244" s="234" t="s">
        <v>19</v>
      </c>
      <c r="E244" s="234" t="s">
        <v>19</v>
      </c>
      <c r="F244" s="234" t="s">
        <v>4624</v>
      </c>
      <c r="G244" s="234" t="s">
        <v>19</v>
      </c>
      <c r="H244" s="234" t="s">
        <v>4625</v>
      </c>
      <c r="I244" s="234" t="s">
        <v>4626</v>
      </c>
      <c r="J244" s="234" t="s">
        <v>4627</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4628</v>
      </c>
      <c r="B245" s="234" t="s">
        <v>4629</v>
      </c>
      <c r="C245" s="234" t="s">
        <v>4630</v>
      </c>
      <c r="D245" s="234" t="s">
        <v>4631</v>
      </c>
      <c r="E245" s="234" t="s">
        <v>19</v>
      </c>
      <c r="F245" s="234" t="s">
        <v>19</v>
      </c>
      <c r="G245" s="234" t="s">
        <v>19</v>
      </c>
      <c r="H245" s="234" t="s">
        <v>4632</v>
      </c>
      <c r="I245" s="234" t="s">
        <v>19</v>
      </c>
      <c r="J245" s="234" t="s">
        <v>4633</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4634</v>
      </c>
      <c r="B246" s="234" t="s">
        <v>4635</v>
      </c>
      <c r="C246" s="234" t="s">
        <v>4636</v>
      </c>
      <c r="D246" s="234" t="s">
        <v>19</v>
      </c>
      <c r="E246" s="234" t="s">
        <v>19</v>
      </c>
      <c r="F246" s="234" t="s">
        <v>19</v>
      </c>
      <c r="G246" s="234" t="s">
        <v>19</v>
      </c>
      <c r="H246" s="234" t="s">
        <v>4637</v>
      </c>
      <c r="I246" s="234" t="s">
        <v>19</v>
      </c>
      <c r="J246" s="234" t="s">
        <v>4638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971</v>
      </c>
      <c r="B247" s="233" t="s">
        <v>4639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4640</v>
      </c>
      <c r="B248" s="234" t="s">
        <v>4641</v>
      </c>
      <c r="C248" s="234" t="s">
        <v>4642</v>
      </c>
      <c r="D248" s="234" t="s">
        <v>4643</v>
      </c>
      <c r="E248" s="234" t="s">
        <v>19</v>
      </c>
      <c r="F248" s="234" t="s">
        <v>19</v>
      </c>
      <c r="G248" s="234" t="s">
        <v>19</v>
      </c>
      <c r="H248" s="234" t="s">
        <v>4644</v>
      </c>
      <c r="I248" s="234" t="s">
        <v>4645</v>
      </c>
      <c r="J248" s="234" t="s">
        <v>4646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4647</v>
      </c>
      <c r="B249" s="234" t="s">
        <v>4648</v>
      </c>
      <c r="C249" s="234" t="s">
        <v>4642</v>
      </c>
      <c r="D249" s="234" t="s">
        <v>4649</v>
      </c>
      <c r="E249" s="234" t="s">
        <v>19</v>
      </c>
      <c r="F249" s="234" t="s">
        <v>19</v>
      </c>
      <c r="G249" s="234" t="s">
        <v>19</v>
      </c>
      <c r="H249" s="234" t="s">
        <v>4644</v>
      </c>
      <c r="I249" s="234" t="s">
        <v>4650</v>
      </c>
      <c r="J249" s="234" t="s">
        <v>4651</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4652</v>
      </c>
      <c r="B250" s="234" t="s">
        <v>4653</v>
      </c>
      <c r="C250" s="234" t="s">
        <v>4654</v>
      </c>
      <c r="D250" s="234" t="s">
        <v>4655</v>
      </c>
      <c r="E250" s="234" t="s">
        <v>19</v>
      </c>
      <c r="F250" s="234" t="s">
        <v>19</v>
      </c>
      <c r="G250" s="234" t="s">
        <v>19</v>
      </c>
      <c r="H250" s="234" t="s">
        <v>4656</v>
      </c>
      <c r="I250" s="234" t="s">
        <v>19</v>
      </c>
      <c r="J250" s="234" t="s">
        <v>4657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4658</v>
      </c>
      <c r="B251" s="232" t="s">
        <v>4659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977</v>
      </c>
      <c r="B252" s="233" t="s">
        <v>4660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4661</v>
      </c>
      <c r="B253" s="234" t="s">
        <v>4662</v>
      </c>
      <c r="C253" s="234" t="s">
        <v>4663</v>
      </c>
      <c r="D253" s="234" t="s">
        <v>3596</v>
      </c>
      <c r="E253" s="234" t="s">
        <v>3382</v>
      </c>
      <c r="F253" s="234" t="s">
        <v>19</v>
      </c>
      <c r="G253" s="234" t="s">
        <v>19</v>
      </c>
      <c r="H253" s="234" t="s">
        <v>4664</v>
      </c>
      <c r="I253" s="234" t="s">
        <v>19</v>
      </c>
      <c r="J253" s="234" t="s">
        <v>4665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4666</v>
      </c>
      <c r="B254" s="234" t="s">
        <v>4667</v>
      </c>
      <c r="C254" s="234" t="s">
        <v>3387</v>
      </c>
      <c r="D254" s="234" t="s">
        <v>3388</v>
      </c>
      <c r="E254" s="234" t="s">
        <v>19</v>
      </c>
      <c r="F254" s="234" t="s">
        <v>3390</v>
      </c>
      <c r="G254" s="234" t="s">
        <v>19</v>
      </c>
      <c r="H254" s="234" t="s">
        <v>4668</v>
      </c>
      <c r="I254" s="234" t="s">
        <v>19</v>
      </c>
      <c r="J254" s="234" t="s">
        <v>4669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981</v>
      </c>
      <c r="B255" s="233" t="s">
        <v>4670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4671</v>
      </c>
      <c r="B256" s="234" t="s">
        <v>4672</v>
      </c>
      <c r="C256" s="234" t="s">
        <v>4673</v>
      </c>
      <c r="D256" s="234" t="s">
        <v>4674</v>
      </c>
      <c r="E256" s="234" t="s">
        <v>4675</v>
      </c>
      <c r="F256" s="234" t="s">
        <v>4676</v>
      </c>
      <c r="G256" s="234" t="s">
        <v>19</v>
      </c>
      <c r="H256" s="234" t="s">
        <v>4677</v>
      </c>
      <c r="I256" s="234" t="s">
        <v>19</v>
      </c>
      <c r="J256" s="234" t="s">
        <v>4678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4679</v>
      </c>
      <c r="B257" s="234" t="s">
        <v>4680</v>
      </c>
      <c r="C257" s="234" t="s">
        <v>4681</v>
      </c>
      <c r="D257" s="234" t="s">
        <v>4682</v>
      </c>
      <c r="E257" s="234" t="s">
        <v>19</v>
      </c>
      <c r="F257" s="234" t="s">
        <v>19</v>
      </c>
      <c r="G257" s="234" t="s">
        <v>19</v>
      </c>
      <c r="H257" s="234" t="s">
        <v>4683</v>
      </c>
      <c r="I257" s="234" t="s">
        <v>19</v>
      </c>
      <c r="J257" s="234" t="s">
        <v>4684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986</v>
      </c>
      <c r="B258" s="233" t="s">
        <v>4685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4686</v>
      </c>
      <c r="B259" s="234" t="s">
        <v>4687</v>
      </c>
      <c r="C259" s="234" t="s">
        <v>4688</v>
      </c>
      <c r="D259" s="234" t="s">
        <v>4689</v>
      </c>
      <c r="E259" s="234" t="s">
        <v>4690</v>
      </c>
      <c r="F259" s="234" t="s">
        <v>19</v>
      </c>
      <c r="G259" s="234" t="s">
        <v>19</v>
      </c>
      <c r="H259" s="234" t="s">
        <v>4691</v>
      </c>
      <c r="I259" s="234" t="s">
        <v>19</v>
      </c>
      <c r="J259" s="234" t="s">
        <v>4692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4693</v>
      </c>
      <c r="B260" s="234" t="s">
        <v>4694</v>
      </c>
      <c r="C260" s="234" t="s">
        <v>4695</v>
      </c>
      <c r="D260" s="234" t="s">
        <v>19</v>
      </c>
      <c r="E260" s="234" t="s">
        <v>19</v>
      </c>
      <c r="F260" s="234" t="s">
        <v>19</v>
      </c>
      <c r="G260" s="234" t="s">
        <v>19</v>
      </c>
      <c r="H260" s="234" t="s">
        <v>4696</v>
      </c>
      <c r="I260" s="234" t="s">
        <v>4697</v>
      </c>
      <c r="J260" s="234" t="s">
        <v>4698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4699</v>
      </c>
      <c r="B261" s="234" t="s">
        <v>4700</v>
      </c>
      <c r="C261" s="234" t="s">
        <v>4701</v>
      </c>
      <c r="D261" s="234" t="s">
        <v>4702</v>
      </c>
      <c r="E261" s="234" t="s">
        <v>19</v>
      </c>
      <c r="F261" s="234" t="s">
        <v>19</v>
      </c>
      <c r="G261" s="234" t="s">
        <v>19</v>
      </c>
      <c r="H261" s="234" t="s">
        <v>4703</v>
      </c>
      <c r="I261" s="234" t="s">
        <v>4704</v>
      </c>
      <c r="J261" s="234" t="s">
        <v>4705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4706</v>
      </c>
      <c r="B262" s="234" t="s">
        <v>4707</v>
      </c>
      <c r="C262" s="234" t="s">
        <v>4708</v>
      </c>
      <c r="D262" s="234" t="s">
        <v>4709</v>
      </c>
      <c r="E262" s="234" t="s">
        <v>19</v>
      </c>
      <c r="F262" s="234" t="s">
        <v>19</v>
      </c>
      <c r="G262" s="234" t="s">
        <v>19</v>
      </c>
      <c r="H262" s="234" t="s">
        <v>4710</v>
      </c>
      <c r="I262" s="234" t="s">
        <v>4711</v>
      </c>
      <c r="J262" s="234" t="s">
        <v>4712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4713</v>
      </c>
      <c r="B263" s="234" t="s">
        <v>4714</v>
      </c>
      <c r="C263" s="234" t="s">
        <v>4715</v>
      </c>
      <c r="D263" s="234" t="s">
        <v>4716</v>
      </c>
      <c r="E263" s="234" t="s">
        <v>19</v>
      </c>
      <c r="F263" s="234" t="s">
        <v>19</v>
      </c>
      <c r="G263" s="234" t="s">
        <v>4717</v>
      </c>
      <c r="H263" s="234" t="s">
        <v>3620</v>
      </c>
      <c r="I263" s="234" t="s">
        <v>4718</v>
      </c>
      <c r="J263" s="234" t="s">
        <v>4719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4720</v>
      </c>
      <c r="B264" s="234" t="s">
        <v>4721</v>
      </c>
      <c r="C264" s="234" t="s">
        <v>4708</v>
      </c>
      <c r="D264" s="234" t="s">
        <v>4722</v>
      </c>
      <c r="E264" s="234" t="s">
        <v>19</v>
      </c>
      <c r="F264" s="234" t="s">
        <v>19</v>
      </c>
      <c r="G264" s="234" t="s">
        <v>19</v>
      </c>
      <c r="H264" s="234" t="s">
        <v>4723</v>
      </c>
      <c r="I264" s="234" t="s">
        <v>19</v>
      </c>
      <c r="J264" s="234" t="s">
        <v>4724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990</v>
      </c>
      <c r="B265" s="233" t="s">
        <v>4725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4726</v>
      </c>
      <c r="B266" s="234" t="s">
        <v>4727</v>
      </c>
      <c r="C266" s="234" t="s">
        <v>4728</v>
      </c>
      <c r="D266" s="234" t="s">
        <v>4729</v>
      </c>
      <c r="E266" s="234" t="s">
        <v>4730</v>
      </c>
      <c r="F266" s="234" t="s">
        <v>19</v>
      </c>
      <c r="G266" s="234" t="s">
        <v>4731</v>
      </c>
      <c r="H266" s="234" t="s">
        <v>4732</v>
      </c>
      <c r="I266" s="234" t="s">
        <v>4733</v>
      </c>
      <c r="J266" s="234" t="s">
        <v>4734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4735</v>
      </c>
      <c r="B267" s="234" t="s">
        <v>4736</v>
      </c>
      <c r="C267" s="234" t="s">
        <v>4737</v>
      </c>
      <c r="D267" s="234" t="s">
        <v>4738</v>
      </c>
      <c r="E267" s="234" t="s">
        <v>19</v>
      </c>
      <c r="F267" s="234" t="s">
        <v>19</v>
      </c>
      <c r="G267" s="234" t="s">
        <v>19</v>
      </c>
      <c r="H267" s="234" t="s">
        <v>4739</v>
      </c>
      <c r="I267" s="234" t="s">
        <v>19</v>
      </c>
      <c r="J267" s="234" t="s">
        <v>4740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4741</v>
      </c>
      <c r="B268" s="234" t="s">
        <v>4742</v>
      </c>
      <c r="C268" s="234" t="s">
        <v>4743</v>
      </c>
      <c r="D268" s="234" t="s">
        <v>4738</v>
      </c>
      <c r="E268" s="234" t="s">
        <v>19</v>
      </c>
      <c r="F268" s="234" t="s">
        <v>19</v>
      </c>
      <c r="G268" s="234" t="s">
        <v>4744</v>
      </c>
      <c r="H268" s="234" t="s">
        <v>4745</v>
      </c>
      <c r="I268" s="234" t="s">
        <v>19</v>
      </c>
      <c r="J268" s="234" t="s">
        <v>4746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4747</v>
      </c>
      <c r="B269" s="234" t="s">
        <v>4748</v>
      </c>
      <c r="C269" s="234" t="s">
        <v>4743</v>
      </c>
      <c r="D269" s="234" t="s">
        <v>4749</v>
      </c>
      <c r="E269" s="234" t="s">
        <v>19</v>
      </c>
      <c r="F269" s="234" t="s">
        <v>19</v>
      </c>
      <c r="G269" s="234" t="s">
        <v>19</v>
      </c>
      <c r="H269" s="234" t="s">
        <v>4750</v>
      </c>
      <c r="I269" s="234" t="s">
        <v>19</v>
      </c>
      <c r="J269" s="234" t="s">
        <v>4751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4752</v>
      </c>
      <c r="B270" s="234" t="s">
        <v>4753</v>
      </c>
      <c r="C270" s="234" t="s">
        <v>4754</v>
      </c>
      <c r="D270" s="234" t="s">
        <v>4755</v>
      </c>
      <c r="E270" s="234" t="s">
        <v>19</v>
      </c>
      <c r="F270" s="234" t="s">
        <v>19</v>
      </c>
      <c r="G270" s="234" t="s">
        <v>19</v>
      </c>
      <c r="H270" s="234" t="s">
        <v>4756</v>
      </c>
      <c r="I270" s="234" t="s">
        <v>19</v>
      </c>
      <c r="J270" s="234" t="s">
        <v>4757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4758</v>
      </c>
      <c r="B271" s="234" t="s">
        <v>4759</v>
      </c>
      <c r="C271" s="234" t="s">
        <v>4760</v>
      </c>
      <c r="D271" s="234" t="s">
        <v>4761</v>
      </c>
      <c r="E271" s="234" t="s">
        <v>19</v>
      </c>
      <c r="F271" s="234" t="s">
        <v>19</v>
      </c>
      <c r="G271" s="234" t="s">
        <v>19</v>
      </c>
      <c r="H271" s="234" t="s">
        <v>4762</v>
      </c>
      <c r="I271" s="234" t="s">
        <v>4763</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4764</v>
      </c>
      <c r="B272" s="234" t="s">
        <v>4765</v>
      </c>
      <c r="C272" s="234" t="s">
        <v>4766</v>
      </c>
      <c r="D272" s="234" t="s">
        <v>4767</v>
      </c>
      <c r="E272" s="234" t="s">
        <v>19</v>
      </c>
      <c r="F272" s="234" t="s">
        <v>19</v>
      </c>
      <c r="G272" s="234" t="s">
        <v>19</v>
      </c>
      <c r="H272" s="234" t="s">
        <v>4768</v>
      </c>
      <c r="I272" s="234" t="s">
        <v>4769</v>
      </c>
      <c r="J272" s="234" t="s">
        <v>4770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994</v>
      </c>
      <c r="B273" s="233" t="s">
        <v>4771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4772</v>
      </c>
      <c r="B274" s="234" t="s">
        <v>4773</v>
      </c>
      <c r="C274" s="234" t="s">
        <v>4774</v>
      </c>
      <c r="D274" s="234" t="s">
        <v>4767</v>
      </c>
      <c r="E274" s="234" t="s">
        <v>4775</v>
      </c>
      <c r="F274" s="234" t="s">
        <v>19</v>
      </c>
      <c r="G274" s="234" t="s">
        <v>19</v>
      </c>
      <c r="H274" s="234" t="s">
        <v>4776</v>
      </c>
      <c r="I274" s="234" t="s">
        <v>19</v>
      </c>
      <c r="J274" s="234" t="s">
        <v>4777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4778</v>
      </c>
      <c r="B275" s="234" t="s">
        <v>4779</v>
      </c>
      <c r="C275" s="234" t="s">
        <v>4780</v>
      </c>
      <c r="D275" s="234" t="s">
        <v>4781</v>
      </c>
      <c r="E275" s="234" t="s">
        <v>19</v>
      </c>
      <c r="F275" s="234" t="s">
        <v>19</v>
      </c>
      <c r="G275" s="234" t="s">
        <v>19</v>
      </c>
      <c r="H275" s="234" t="s">
        <v>4782</v>
      </c>
      <c r="I275" s="234" t="s">
        <v>19</v>
      </c>
      <c r="J275" s="234" t="s">
        <v>4783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4784</v>
      </c>
      <c r="B276" s="234" t="s">
        <v>4785</v>
      </c>
      <c r="C276" s="234" t="s">
        <v>4786</v>
      </c>
      <c r="D276" s="234" t="s">
        <v>4787</v>
      </c>
      <c r="E276" s="234" t="s">
        <v>19</v>
      </c>
      <c r="F276" s="234" t="s">
        <v>4788</v>
      </c>
      <c r="G276" s="234" t="s">
        <v>19</v>
      </c>
      <c r="H276" s="234" t="s">
        <v>4789</v>
      </c>
      <c r="I276" s="234" t="s">
        <v>4790</v>
      </c>
      <c r="J276" s="234" t="s">
        <v>4791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4792</v>
      </c>
      <c r="B277" s="233" t="s">
        <v>4793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4794</v>
      </c>
      <c r="B278" s="234" t="s">
        <v>4795</v>
      </c>
      <c r="C278" s="234" t="s">
        <v>4796</v>
      </c>
      <c r="D278" s="234" t="s">
        <v>4797</v>
      </c>
      <c r="E278" s="234" t="s">
        <v>19</v>
      </c>
      <c r="F278" s="234" t="s">
        <v>4798</v>
      </c>
      <c r="G278" s="234" t="s">
        <v>19</v>
      </c>
      <c r="H278" s="234" t="s">
        <v>4799</v>
      </c>
      <c r="I278" s="234" t="s">
        <v>19</v>
      </c>
      <c r="J278" s="234" t="s">
        <v>4800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4801</v>
      </c>
      <c r="B279" s="232" t="s">
        <v>4802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1000</v>
      </c>
      <c r="B280" s="233" t="s">
        <v>4803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4804</v>
      </c>
      <c r="B281" s="234" t="s">
        <v>4805</v>
      </c>
      <c r="C281" s="234" t="s">
        <v>4806</v>
      </c>
      <c r="D281" s="234" t="s">
        <v>4807</v>
      </c>
      <c r="E281" s="234" t="s">
        <v>4808</v>
      </c>
      <c r="F281" s="234" t="s">
        <v>19</v>
      </c>
      <c r="G281" s="234" t="s">
        <v>19</v>
      </c>
      <c r="H281" s="234" t="s">
        <v>4809</v>
      </c>
      <c r="I281" s="234" t="s">
        <v>19</v>
      </c>
      <c r="J281" s="234" t="s">
        <v>4810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4811</v>
      </c>
      <c r="B282" s="234" t="s">
        <v>4812</v>
      </c>
      <c r="C282" s="234" t="s">
        <v>4813</v>
      </c>
      <c r="D282" s="234" t="s">
        <v>19</v>
      </c>
      <c r="E282" s="234" t="s">
        <v>19</v>
      </c>
      <c r="F282" s="234" t="s">
        <v>19</v>
      </c>
      <c r="G282" s="234" t="s">
        <v>19</v>
      </c>
      <c r="H282" s="234" t="s">
        <v>4814</v>
      </c>
      <c r="I282" s="234" t="s">
        <v>19</v>
      </c>
      <c r="J282" s="234" t="s">
        <v>4815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4816</v>
      </c>
      <c r="B283" s="234" t="s">
        <v>4817</v>
      </c>
      <c r="C283" s="234" t="s">
        <v>4818</v>
      </c>
      <c r="D283" s="234" t="s">
        <v>19</v>
      </c>
      <c r="E283" s="234" t="s">
        <v>19</v>
      </c>
      <c r="F283" s="234" t="s">
        <v>19</v>
      </c>
      <c r="G283" s="234" t="s">
        <v>19</v>
      </c>
      <c r="H283" s="234" t="s">
        <v>4819</v>
      </c>
      <c r="I283" s="234" t="s">
        <v>19</v>
      </c>
      <c r="J283" s="234" t="s">
        <v>4820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4821</v>
      </c>
      <c r="B284" s="234" t="s">
        <v>4822</v>
      </c>
      <c r="C284" s="234" t="s">
        <v>4823</v>
      </c>
      <c r="D284" s="234" t="s">
        <v>4824</v>
      </c>
      <c r="E284" s="234" t="s">
        <v>19</v>
      </c>
      <c r="F284" s="234" t="s">
        <v>19</v>
      </c>
      <c r="G284" s="234" t="s">
        <v>19</v>
      </c>
      <c r="H284" s="234" t="s">
        <v>4825</v>
      </c>
      <c r="I284" s="234" t="s">
        <v>19</v>
      </c>
      <c r="J284" s="234" t="s">
        <v>4826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1004</v>
      </c>
      <c r="B285" s="233" t="s">
        <v>4827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4828</v>
      </c>
      <c r="B286" s="234" t="s">
        <v>4829</v>
      </c>
      <c r="C286" s="234" t="s">
        <v>4830</v>
      </c>
      <c r="D286" s="234" t="s">
        <v>4831</v>
      </c>
      <c r="E286" s="234" t="s">
        <v>19</v>
      </c>
      <c r="F286" s="234" t="s">
        <v>19</v>
      </c>
      <c r="G286" s="234" t="s">
        <v>19</v>
      </c>
      <c r="H286" s="234" t="s">
        <v>4832</v>
      </c>
      <c r="I286" s="234" t="s">
        <v>4833</v>
      </c>
      <c r="J286" s="234" t="s">
        <v>4834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1008</v>
      </c>
      <c r="B287" s="233" t="s">
        <v>4835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4836</v>
      </c>
      <c r="B288" s="234" t="s">
        <v>4837</v>
      </c>
      <c r="C288" s="234" t="s">
        <v>4838</v>
      </c>
      <c r="D288" s="234" t="s">
        <v>4839</v>
      </c>
      <c r="E288" s="234" t="s">
        <v>4840</v>
      </c>
      <c r="F288" s="234" t="s">
        <v>4841</v>
      </c>
      <c r="G288" s="234" t="s">
        <v>4842</v>
      </c>
      <c r="H288" s="234" t="s">
        <v>4843</v>
      </c>
      <c r="I288" s="234" t="s">
        <v>3824</v>
      </c>
      <c r="J288" s="234" t="s">
        <v>4844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4845</v>
      </c>
      <c r="B289" s="234" t="s">
        <v>4846</v>
      </c>
      <c r="C289" s="234" t="s">
        <v>4847</v>
      </c>
      <c r="D289" s="234" t="s">
        <v>19</v>
      </c>
      <c r="E289" s="234" t="s">
        <v>4840</v>
      </c>
      <c r="F289" s="234" t="s">
        <v>19</v>
      </c>
      <c r="G289" s="234" t="s">
        <v>4848</v>
      </c>
      <c r="H289" s="234" t="s">
        <v>4849</v>
      </c>
      <c r="I289" s="234" t="s">
        <v>4850</v>
      </c>
      <c r="J289" s="234" t="s">
        <v>4851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4852</v>
      </c>
      <c r="B290" s="234" t="s">
        <v>4853</v>
      </c>
      <c r="C290" s="234" t="s">
        <v>4854</v>
      </c>
      <c r="D290" s="234" t="s">
        <v>19</v>
      </c>
      <c r="E290" s="234" t="s">
        <v>4855</v>
      </c>
      <c r="F290" s="234" t="s">
        <v>19</v>
      </c>
      <c r="G290" s="234" t="s">
        <v>4856</v>
      </c>
      <c r="H290" s="234" t="s">
        <v>4857</v>
      </c>
      <c r="I290" s="234" t="s">
        <v>4858</v>
      </c>
      <c r="J290" s="234" t="s">
        <v>4859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4860</v>
      </c>
      <c r="B291" s="234" t="s">
        <v>4861</v>
      </c>
      <c r="C291" s="234" t="s">
        <v>4862</v>
      </c>
      <c r="D291" s="234" t="s">
        <v>19</v>
      </c>
      <c r="E291" s="234" t="s">
        <v>19</v>
      </c>
      <c r="F291" s="234" t="s">
        <v>19</v>
      </c>
      <c r="G291" s="234" t="s">
        <v>19</v>
      </c>
      <c r="H291" s="234" t="s">
        <v>4863</v>
      </c>
      <c r="I291" s="234" t="s">
        <v>3824</v>
      </c>
      <c r="J291" s="234" t="s">
        <v>4864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1012</v>
      </c>
      <c r="B292" s="233" t="s">
        <v>4865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4866</v>
      </c>
      <c r="B293" s="234" t="s">
        <v>4867</v>
      </c>
      <c r="C293" s="234" t="s">
        <v>4868</v>
      </c>
      <c r="D293" s="234" t="s">
        <v>4869</v>
      </c>
      <c r="E293" s="234" t="s">
        <v>19</v>
      </c>
      <c r="F293" s="234" t="s">
        <v>19</v>
      </c>
      <c r="G293" s="234" t="s">
        <v>19</v>
      </c>
      <c r="H293" s="234" t="s">
        <v>4870</v>
      </c>
      <c r="I293" s="234" t="s">
        <v>4871</v>
      </c>
      <c r="J293" s="234" t="s">
        <v>4872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4873</v>
      </c>
      <c r="B294" s="234" t="s">
        <v>4874</v>
      </c>
      <c r="C294" s="234" t="s">
        <v>4875</v>
      </c>
      <c r="D294" s="234" t="s">
        <v>4869</v>
      </c>
      <c r="E294" s="234" t="s">
        <v>19</v>
      </c>
      <c r="F294" s="234" t="s">
        <v>4876</v>
      </c>
      <c r="G294" s="234" t="s">
        <v>19</v>
      </c>
      <c r="H294" s="234" t="s">
        <v>4877</v>
      </c>
      <c r="I294" s="234" t="s">
        <v>3794</v>
      </c>
      <c r="J294" s="234" t="s">
        <v>4878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4879</v>
      </c>
      <c r="B295" s="234" t="s">
        <v>4880</v>
      </c>
      <c r="C295" s="234" t="s">
        <v>4881</v>
      </c>
      <c r="D295" s="234" t="s">
        <v>4882</v>
      </c>
      <c r="E295" s="234" t="s">
        <v>19</v>
      </c>
      <c r="F295" s="234" t="s">
        <v>19</v>
      </c>
      <c r="G295" s="234" t="s">
        <v>19</v>
      </c>
      <c r="H295" s="234" t="s">
        <v>4883</v>
      </c>
      <c r="I295" s="234" t="s">
        <v>3794</v>
      </c>
      <c r="J295" s="234" t="s">
        <v>4884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1016</v>
      </c>
      <c r="B296" s="233" t="s">
        <v>4885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4886</v>
      </c>
      <c r="B297" s="234" t="s">
        <v>4887</v>
      </c>
      <c r="C297" s="234" t="s">
        <v>4888</v>
      </c>
      <c r="D297" s="234" t="s">
        <v>4882</v>
      </c>
      <c r="E297" s="234" t="s">
        <v>19</v>
      </c>
      <c r="F297" s="234" t="s">
        <v>4889</v>
      </c>
      <c r="G297" s="234" t="s">
        <v>19</v>
      </c>
      <c r="H297" s="234" t="s">
        <v>4890</v>
      </c>
      <c r="I297" s="234" t="s">
        <v>19</v>
      </c>
      <c r="J297" s="234" t="s">
        <v>4891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4892</v>
      </c>
      <c r="B298" s="234" t="s">
        <v>4893</v>
      </c>
      <c r="C298" s="234" t="s">
        <v>4894</v>
      </c>
      <c r="D298" s="234" t="s">
        <v>4895</v>
      </c>
      <c r="E298" s="234" t="s">
        <v>19</v>
      </c>
      <c r="F298" s="234" t="s">
        <v>19</v>
      </c>
      <c r="G298" s="234" t="s">
        <v>4896</v>
      </c>
      <c r="H298" s="234" t="s">
        <v>4897</v>
      </c>
      <c r="I298" s="234" t="s">
        <v>4897</v>
      </c>
      <c r="J298" s="234" t="s">
        <v>4898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4899</v>
      </c>
      <c r="B299" s="234" t="s">
        <v>4900</v>
      </c>
      <c r="C299" s="234" t="s">
        <v>4901</v>
      </c>
      <c r="D299" s="234" t="s">
        <v>19</v>
      </c>
      <c r="E299" s="234" t="s">
        <v>19</v>
      </c>
      <c r="F299" s="234" t="s">
        <v>19</v>
      </c>
      <c r="G299" s="234" t="s">
        <v>19</v>
      </c>
      <c r="H299" s="234" t="s">
        <v>4902</v>
      </c>
      <c r="I299" s="234" t="s">
        <v>4903</v>
      </c>
      <c r="J299" s="234" t="s">
        <v>4904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4905</v>
      </c>
      <c r="B300" s="234" t="s">
        <v>4906</v>
      </c>
      <c r="C300" s="234" t="s">
        <v>4907</v>
      </c>
      <c r="D300" s="234" t="s">
        <v>19</v>
      </c>
      <c r="E300" s="234" t="s">
        <v>19</v>
      </c>
      <c r="F300" s="234" t="s">
        <v>4908</v>
      </c>
      <c r="G300" s="234" t="s">
        <v>19</v>
      </c>
      <c r="H300" s="234" t="s">
        <v>4909</v>
      </c>
      <c r="I300" s="234" t="s">
        <v>4903</v>
      </c>
      <c r="J300" s="234" t="s">
        <v>4910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1020</v>
      </c>
      <c r="B301" s="233" t="s">
        <v>4911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4912</v>
      </c>
      <c r="B302" s="234" t="s">
        <v>4913</v>
      </c>
      <c r="C302" s="234" t="s">
        <v>4914</v>
      </c>
      <c r="D302" s="234" t="s">
        <v>19</v>
      </c>
      <c r="E302" s="234" t="s">
        <v>19</v>
      </c>
      <c r="F302" s="234" t="s">
        <v>19</v>
      </c>
      <c r="G302" s="234" t="s">
        <v>19</v>
      </c>
      <c r="H302" s="234" t="s">
        <v>4915</v>
      </c>
      <c r="I302" s="234" t="s">
        <v>19</v>
      </c>
      <c r="J302" s="234" t="s">
        <v>4916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4917</v>
      </c>
      <c r="B303" s="234" t="s">
        <v>4918</v>
      </c>
      <c r="C303" s="234" t="s">
        <v>4919</v>
      </c>
      <c r="D303" s="234" t="s">
        <v>4920</v>
      </c>
      <c r="E303" s="234" t="s">
        <v>19</v>
      </c>
      <c r="F303" s="234" t="s">
        <v>19</v>
      </c>
      <c r="G303" s="234" t="s">
        <v>19</v>
      </c>
      <c r="H303" s="234" t="s">
        <v>4921</v>
      </c>
      <c r="I303" s="234" t="s">
        <v>3824</v>
      </c>
      <c r="J303" s="234" t="s">
        <v>4922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4923</v>
      </c>
      <c r="B304" s="234" t="s">
        <v>4924</v>
      </c>
      <c r="C304" s="234" t="s">
        <v>4925</v>
      </c>
      <c r="D304" s="234" t="s">
        <v>4920</v>
      </c>
      <c r="E304" s="234" t="s">
        <v>19</v>
      </c>
      <c r="F304" s="234" t="s">
        <v>4926</v>
      </c>
      <c r="G304" s="234" t="s">
        <v>19</v>
      </c>
      <c r="H304" s="234" t="s">
        <v>4927</v>
      </c>
      <c r="I304" s="234" t="s">
        <v>19</v>
      </c>
      <c r="J304" s="234" t="s">
        <v>4928</v>
      </c>
      <c r="K304" s="237">
        <f>IF(COUNTIF(L304:AY304,"&lt;&gt;")=0,"",SUMPRODUCT(((Recommendations[ImplStatus]="Implemented")+(Recommendations[ImplStatus]="Compensated"))*ISNUMBER(MATCH(Recommendations[Id],L304:AY304,0)))/COUNTIF(L304:AY304,"&lt;&gt;"))</f>
        <v>0</v>
      </c>
      <c r="L304" s="240" t="s">
        <v>215</v>
      </c>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4929</v>
      </c>
      <c r="B305" s="234" t="s">
        <v>4930</v>
      </c>
      <c r="C305" s="234" t="s">
        <v>4931</v>
      </c>
      <c r="D305" s="234" t="s">
        <v>4932</v>
      </c>
      <c r="E305" s="234" t="s">
        <v>19</v>
      </c>
      <c r="F305" s="234" t="s">
        <v>19</v>
      </c>
      <c r="G305" s="234" t="s">
        <v>19</v>
      </c>
      <c r="H305" s="234" t="s">
        <v>4933</v>
      </c>
      <c r="I305" s="234" t="s">
        <v>4934</v>
      </c>
      <c r="J305" s="234" t="s">
        <v>4935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4936</v>
      </c>
      <c r="B306" s="234" t="s">
        <v>4937</v>
      </c>
      <c r="C306" s="234" t="s">
        <v>4938</v>
      </c>
      <c r="D306" s="234" t="s">
        <v>4939</v>
      </c>
      <c r="E306" s="234" t="s">
        <v>19</v>
      </c>
      <c r="F306" s="234" t="s">
        <v>19</v>
      </c>
      <c r="G306" s="234" t="s">
        <v>19</v>
      </c>
      <c r="H306" s="234" t="s">
        <v>4940</v>
      </c>
      <c r="I306" s="234" t="s">
        <v>3824</v>
      </c>
      <c r="J306" s="234" t="s">
        <v>4941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1024</v>
      </c>
      <c r="B307" s="233" t="s">
        <v>4942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4943</v>
      </c>
      <c r="B308" s="234" t="s">
        <v>4944</v>
      </c>
      <c r="C308" s="234" t="s">
        <v>4945</v>
      </c>
      <c r="D308" s="234" t="s">
        <v>4939</v>
      </c>
      <c r="E308" s="234" t="s">
        <v>19</v>
      </c>
      <c r="F308" s="234" t="s">
        <v>4946</v>
      </c>
      <c r="G308" s="234" t="s">
        <v>19</v>
      </c>
      <c r="H308" s="234" t="s">
        <v>4947</v>
      </c>
      <c r="I308" s="234" t="s">
        <v>4948</v>
      </c>
      <c r="J308" s="234" t="s">
        <v>4949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1028</v>
      </c>
      <c r="B309" s="233" t="s">
        <v>4950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4951</v>
      </c>
      <c r="B310" s="234" t="s">
        <v>4952</v>
      </c>
      <c r="C310" s="234" t="s">
        <v>4953</v>
      </c>
      <c r="D310" s="234" t="s">
        <v>19</v>
      </c>
      <c r="E310" s="234" t="s">
        <v>19</v>
      </c>
      <c r="F310" s="234" t="s">
        <v>4954</v>
      </c>
      <c r="G310" s="234" t="s">
        <v>19</v>
      </c>
      <c r="H310" s="234" t="s">
        <v>4955</v>
      </c>
      <c r="I310" s="234" t="s">
        <v>4956</v>
      </c>
      <c r="J310" s="234" t="s">
        <v>4957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4958</v>
      </c>
      <c r="B311" s="234" t="s">
        <v>4959</v>
      </c>
      <c r="C311" s="234" t="s">
        <v>4960</v>
      </c>
      <c r="D311" s="234" t="s">
        <v>4961</v>
      </c>
      <c r="E311" s="234" t="s">
        <v>19</v>
      </c>
      <c r="F311" s="234" t="s">
        <v>19</v>
      </c>
      <c r="G311" s="234" t="s">
        <v>4962</v>
      </c>
      <c r="H311" s="234" t="s">
        <v>4963</v>
      </c>
      <c r="I311" s="234" t="s">
        <v>19</v>
      </c>
      <c r="J311" s="234" t="s">
        <v>4964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4965</v>
      </c>
      <c r="B312" s="234" t="s">
        <v>4966</v>
      </c>
      <c r="C312" s="234" t="s">
        <v>4967</v>
      </c>
      <c r="D312" s="234" t="s">
        <v>4968</v>
      </c>
      <c r="E312" s="234" t="s">
        <v>19</v>
      </c>
      <c r="F312" s="234" t="s">
        <v>19</v>
      </c>
      <c r="G312" s="234" t="s">
        <v>19</v>
      </c>
      <c r="H312" s="234" t="s">
        <v>4969</v>
      </c>
      <c r="I312" s="234" t="s">
        <v>19</v>
      </c>
      <c r="J312" s="234" t="s">
        <v>4970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4971</v>
      </c>
      <c r="B313" s="234" t="s">
        <v>4972</v>
      </c>
      <c r="C313" s="234" t="s">
        <v>4973</v>
      </c>
      <c r="D313" s="234" t="s">
        <v>4974</v>
      </c>
      <c r="E313" s="234" t="s">
        <v>19</v>
      </c>
      <c r="F313" s="234" t="s">
        <v>19</v>
      </c>
      <c r="G313" s="234" t="s">
        <v>4975</v>
      </c>
      <c r="H313" s="234" t="s">
        <v>4976</v>
      </c>
      <c r="I313" s="234" t="s">
        <v>4977</v>
      </c>
      <c r="J313" s="234" t="s">
        <v>4978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4979</v>
      </c>
      <c r="B314" s="234" t="s">
        <v>4980</v>
      </c>
      <c r="C314" s="234" t="s">
        <v>4981</v>
      </c>
      <c r="D314" s="234" t="s">
        <v>4982</v>
      </c>
      <c r="E314" s="234" t="s">
        <v>19</v>
      </c>
      <c r="F314" s="234" t="s">
        <v>19</v>
      </c>
      <c r="G314" s="234" t="s">
        <v>4983</v>
      </c>
      <c r="H314" s="234" t="s">
        <v>4984</v>
      </c>
      <c r="I314" s="234" t="s">
        <v>4985</v>
      </c>
      <c r="J314" s="234" t="s">
        <v>4986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4987</v>
      </c>
      <c r="B315" s="233" t="s">
        <v>4988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4989</v>
      </c>
      <c r="B316" s="234" t="s">
        <v>4990</v>
      </c>
      <c r="C316" s="234" t="s">
        <v>4991</v>
      </c>
      <c r="D316" s="234" t="s">
        <v>19</v>
      </c>
      <c r="E316" s="234" t="s">
        <v>19</v>
      </c>
      <c r="F316" s="234" t="s">
        <v>19</v>
      </c>
      <c r="G316" s="234" t="s">
        <v>19</v>
      </c>
      <c r="H316" s="234" t="s">
        <v>4992</v>
      </c>
      <c r="I316" s="234" t="s">
        <v>4993</v>
      </c>
      <c r="J316" s="234" t="s">
        <v>4994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4995</v>
      </c>
      <c r="B317" s="234" t="s">
        <v>4996</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4997</v>
      </c>
      <c r="B318" s="233" t="s">
        <v>4998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4999</v>
      </c>
      <c r="B319" s="234" t="s">
        <v>5000</v>
      </c>
      <c r="C319" s="234" t="s">
        <v>5001</v>
      </c>
      <c r="D319" s="234" t="s">
        <v>5002</v>
      </c>
      <c r="E319" s="234" t="s">
        <v>19</v>
      </c>
      <c r="F319" s="234" t="s">
        <v>5003</v>
      </c>
      <c r="G319" s="234" t="s">
        <v>5004</v>
      </c>
      <c r="H319" s="234" t="s">
        <v>5005</v>
      </c>
      <c r="I319" s="234" t="s">
        <v>19</v>
      </c>
      <c r="J319" s="234" t="s">
        <v>5006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5007</v>
      </c>
      <c r="B320" s="234" t="s">
        <v>5008</v>
      </c>
      <c r="C320" s="234" t="s">
        <v>5009</v>
      </c>
      <c r="D320" s="234" t="s">
        <v>5010</v>
      </c>
      <c r="E320" s="234" t="s">
        <v>19</v>
      </c>
      <c r="F320" s="234" t="s">
        <v>19</v>
      </c>
      <c r="G320" s="234" t="s">
        <v>19</v>
      </c>
      <c r="H320" s="234" t="s">
        <v>5011</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5012</v>
      </c>
      <c r="B321" s="234" t="s">
        <v>5013</v>
      </c>
      <c r="C321" s="234" t="s">
        <v>5014</v>
      </c>
      <c r="D321" s="234" t="s">
        <v>5015</v>
      </c>
      <c r="E321" s="234" t="s">
        <v>19</v>
      </c>
      <c r="F321" s="234" t="s">
        <v>19</v>
      </c>
      <c r="G321" s="234" t="s">
        <v>19</v>
      </c>
      <c r="H321" s="234" t="s">
        <v>5016</v>
      </c>
      <c r="I321" s="234" t="s">
        <v>19</v>
      </c>
      <c r="J321" s="234" t="s">
        <v>5017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5018</v>
      </c>
      <c r="B322" s="234" t="s">
        <v>5019</v>
      </c>
      <c r="C322" s="234" t="s">
        <v>5020</v>
      </c>
      <c r="D322" s="234" t="s">
        <v>5021</v>
      </c>
      <c r="E322" s="234" t="s">
        <v>19</v>
      </c>
      <c r="F322" s="234" t="s">
        <v>19</v>
      </c>
      <c r="G322" s="234" t="s">
        <v>19</v>
      </c>
      <c r="H322" s="234" t="s">
        <v>5022</v>
      </c>
      <c r="I322" s="234" t="s">
        <v>19</v>
      </c>
      <c r="J322" s="234" t="s">
        <v>5023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5024</v>
      </c>
      <c r="B323" s="234" t="s">
        <v>5025</v>
      </c>
      <c r="C323" s="234" t="s">
        <v>5026</v>
      </c>
      <c r="D323" s="234" t="s">
        <v>19</v>
      </c>
      <c r="E323" s="234" t="s">
        <v>19</v>
      </c>
      <c r="F323" s="234" t="s">
        <v>19</v>
      </c>
      <c r="G323" s="234" t="s">
        <v>19</v>
      </c>
      <c r="H323" s="234" t="s">
        <v>5027</v>
      </c>
      <c r="I323" s="234" t="s">
        <v>3824</v>
      </c>
      <c r="J323" s="234" t="s">
        <v>5028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5029</v>
      </c>
      <c r="B324" s="234" t="s">
        <v>5030</v>
      </c>
      <c r="C324" s="234" t="s">
        <v>5031</v>
      </c>
      <c r="D324" s="234" t="s">
        <v>19</v>
      </c>
      <c r="E324" s="234" t="s">
        <v>19</v>
      </c>
      <c r="F324" s="234" t="s">
        <v>19</v>
      </c>
      <c r="G324" s="234" t="s">
        <v>19</v>
      </c>
      <c r="H324" s="234" t="s">
        <v>5032</v>
      </c>
      <c r="I324" s="234" t="s">
        <v>5033</v>
      </c>
      <c r="J324" s="234" t="s">
        <v>5034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5035</v>
      </c>
      <c r="B325" s="234" t="s">
        <v>5036</v>
      </c>
      <c r="C325" s="234" t="s">
        <v>5037</v>
      </c>
      <c r="D325" s="234" t="s">
        <v>5038</v>
      </c>
      <c r="E325" s="234" t="s">
        <v>19</v>
      </c>
      <c r="F325" s="234" t="s">
        <v>19</v>
      </c>
      <c r="G325" s="234" t="s">
        <v>19</v>
      </c>
      <c r="H325" s="234" t="s">
        <v>5039</v>
      </c>
      <c r="I325" s="234" t="s">
        <v>19</v>
      </c>
      <c r="J325" s="234" t="s">
        <v>5040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5041</v>
      </c>
      <c r="B326" s="241" t="s">
        <v>5042</v>
      </c>
      <c r="C326" s="241" t="s">
        <v>5043</v>
      </c>
      <c r="D326" s="241" t="s">
        <v>5044</v>
      </c>
      <c r="E326" s="241" t="s">
        <v>19</v>
      </c>
      <c r="F326" s="241" t="s">
        <v>19</v>
      </c>
      <c r="G326" s="241" t="s">
        <v>19</v>
      </c>
      <c r="H326" s="241" t="s">
        <v>5045</v>
      </c>
      <c r="I326" s="241" t="s">
        <v>3824</v>
      </c>
      <c r="J326" s="241" t="s">
        <v>5046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318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IFERROR(INDEX('Recommendations'!$G$2:$G$65, MATCH(L2,'Recommendations'!$A$2:$A$65,0))="Implemented", FALSE))</xm:f>
            <x14:dxf>
              <font>
                <color rgb="FF000000"/>
              </font>
              <fill>
                <patternFill>
                  <bgColor rgb="FF3C7D22"/>
                </patternFill>
              </fill>
            </x14:dxf>
          </x14:cfRule>
          <x14:cfRule type="expression" priority="2" id="{00000000-000E-0000-0A00-000002000000}">
            <xm:f>AND(L2&lt;&gt;"", IFERROR(INDEX('Recommendations'!$G$2:$G$65, MATCH(L2,'Recommendations'!$A$2:$A$65,0))="Compensated", FALSE))</xm:f>
            <x14:dxf>
              <font>
                <color rgb="FF000000"/>
              </font>
              <fill>
                <patternFill>
                  <bgColor rgb="FFC6E0B4"/>
                </patternFill>
              </fill>
            </x14:dxf>
          </x14:cfRule>
          <x14:cfRule type="expression" priority="3" id="{00000000-000E-0000-0A00-000003000000}">
            <xm:f>AND(L2&lt;&gt;"", IFERROR(INDEX('Recommendations'!$G$2:$G$65, MATCH(L2,'Recommendations'!$A$2:$A$65,0))="Testing", FALSE))</xm:f>
            <x14:dxf>
              <font>
                <color rgb="FF000000"/>
              </font>
              <fill>
                <patternFill>
                  <bgColor rgb="FFFFC000"/>
                </patternFill>
              </fill>
            </x14:dxf>
          </x14:cfRule>
          <x14:cfRule type="expression" priority="4" id="{00000000-000E-0000-0A00-000004000000}">
            <xm:f>AND(L2&lt;&gt;"", IFERROR(INDEX('Recommendations'!$G$2:$G$65, MATCH(L2,'Recommendations'!$A$2:$A$65,0))="Failed", FALSE))</xm:f>
            <x14:dxf>
              <font>
                <color rgb="FF000000"/>
              </font>
              <fill>
                <patternFill>
                  <bgColor rgb="FFD82891"/>
                </patternFill>
              </fill>
            </x14:dxf>
          </x14:cfRule>
          <x14:cfRule type="expression" priority="5" id="{00000000-000E-0000-0A00-000005000000}">
            <xm:f>AND(L2&lt;&gt;"", IFERROR(INDEX('Recommendations'!$G$2:$G$65, MATCH(L2,'Recommendations'!$A$2:$A$65,0))="Risk Accepted", FALSE))</xm:f>
            <x14:dxf>
              <font>
                <color rgb="FF000000"/>
              </font>
              <fill>
                <patternFill>
                  <bgColor rgb="FFD9D9D9"/>
                </patternFill>
              </fill>
            </x14:dxf>
          </x14:cfRule>
          <x14:cfRule type="expression" priority="6" id="{00000000-000E-0000-0A00-000006000000}">
            <xm:f>AND(L2&lt;&gt;"", IFERROR(INDEX('Recommendations'!$G$2:$G$65, MATCH(L2,'Recommendations'!$A$2:$A$65,0))="N/A",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2195</v>
      </c>
      <c r="B1" s="286" t="s">
        <v>3080</v>
      </c>
      <c r="C1" s="286" t="s">
        <v>0</v>
      </c>
      <c r="D1" s="286" t="s">
        <v>558</v>
      </c>
      <c r="E1" s="286" t="s">
        <v>5047</v>
      </c>
      <c r="F1" s="286" t="s">
        <v>5048</v>
      </c>
      <c r="G1" s="286" t="s">
        <v>563</v>
      </c>
      <c r="H1" s="286" t="s">
        <v>564</v>
      </c>
      <c r="I1" s="286" t="s">
        <v>565</v>
      </c>
      <c r="J1" s="286" t="s">
        <v>566</v>
      </c>
      <c r="K1" s="286" t="s">
        <v>567</v>
      </c>
      <c r="L1" s="286" t="s">
        <v>568</v>
      </c>
      <c r="M1" s="286" t="s">
        <v>569</v>
      </c>
      <c r="N1" s="286" t="s">
        <v>570</v>
      </c>
      <c r="O1" s="286" t="s">
        <v>571</v>
      </c>
      <c r="P1" s="286" t="s">
        <v>572</v>
      </c>
      <c r="Q1" s="286" t="s">
        <v>573</v>
      </c>
      <c r="R1" s="286" t="s">
        <v>574</v>
      </c>
      <c r="S1" s="286" t="s">
        <v>575</v>
      </c>
      <c r="T1" s="286" t="s">
        <v>576</v>
      </c>
      <c r="U1" s="286" t="s">
        <v>577</v>
      </c>
      <c r="V1" s="286" t="s">
        <v>578</v>
      </c>
      <c r="W1" s="286" t="s">
        <v>579</v>
      </c>
      <c r="X1" s="286" t="s">
        <v>580</v>
      </c>
      <c r="Y1" s="286" t="s">
        <v>581</v>
      </c>
      <c r="Z1" s="286" t="s">
        <v>582</v>
      </c>
      <c r="AA1" s="286" t="s">
        <v>583</v>
      </c>
      <c r="AB1" s="286" t="s">
        <v>584</v>
      </c>
      <c r="AC1" s="286" t="s">
        <v>585</v>
      </c>
      <c r="AD1" s="286" t="s">
        <v>586</v>
      </c>
      <c r="AE1" s="286" t="s">
        <v>587</v>
      </c>
      <c r="AF1" s="286" t="s">
        <v>588</v>
      </c>
      <c r="AG1" s="286" t="s">
        <v>589</v>
      </c>
      <c r="AH1" s="286" t="s">
        <v>590</v>
      </c>
      <c r="AI1" s="286" t="s">
        <v>591</v>
      </c>
      <c r="AJ1" s="286" t="s">
        <v>592</v>
      </c>
      <c r="AK1" s="286" t="s">
        <v>593</v>
      </c>
      <c r="AL1" s="286" t="s">
        <v>594</v>
      </c>
      <c r="AM1" s="286" t="s">
        <v>595</v>
      </c>
      <c r="AN1" s="286" t="s">
        <v>596</v>
      </c>
      <c r="AO1" s="286" t="s">
        <v>597</v>
      </c>
      <c r="AP1" s="286" t="s">
        <v>598</v>
      </c>
      <c r="AQ1" s="286" t="s">
        <v>599</v>
      </c>
      <c r="AR1" s="286" t="s">
        <v>600</v>
      </c>
      <c r="AS1" s="286" t="s">
        <v>601</v>
      </c>
      <c r="AT1" s="286" t="s">
        <v>602</v>
      </c>
      <c r="AU1" s="287" t="s">
        <v>603</v>
      </c>
    </row>
    <row r="2" spans="1:47" ht="60" customHeight="1" outlineLevel="1" x14ac:dyDescent="0.35">
      <c r="A2" s="277" t="s">
        <v>5049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5049</v>
      </c>
      <c r="B3" s="256" t="s">
        <v>5050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5049</v>
      </c>
      <c r="B4" s="257" t="s">
        <v>5050</v>
      </c>
      <c r="C4" s="258" t="s">
        <v>5051</v>
      </c>
      <c r="D4" s="261" t="s">
        <v>5052</v>
      </c>
      <c r="E4" s="262" t="s">
        <v>5053</v>
      </c>
      <c r="F4" s="265" t="s">
        <v>5054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5049</v>
      </c>
      <c r="B5" s="257" t="s">
        <v>5050</v>
      </c>
      <c r="C5" s="258" t="s">
        <v>5055</v>
      </c>
      <c r="D5" s="261" t="s">
        <v>5056</v>
      </c>
      <c r="E5" s="262" t="s">
        <v>5053</v>
      </c>
      <c r="F5" s="265" t="s">
        <v>5054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5049</v>
      </c>
      <c r="B6" s="257" t="s">
        <v>5050</v>
      </c>
      <c r="C6" s="258" t="s">
        <v>5057</v>
      </c>
      <c r="D6" s="261" t="s">
        <v>5058</v>
      </c>
      <c r="E6" s="262" t="s">
        <v>5053</v>
      </c>
      <c r="F6" s="265" t="s">
        <v>5054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5049</v>
      </c>
      <c r="B7" s="257" t="s">
        <v>5050</v>
      </c>
      <c r="C7" s="258" t="s">
        <v>5059</v>
      </c>
      <c r="D7" s="261" t="s">
        <v>5060</v>
      </c>
      <c r="E7" s="262" t="s">
        <v>5053</v>
      </c>
      <c r="F7" s="265" t="s">
        <v>5054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5049</v>
      </c>
      <c r="B8" s="257" t="s">
        <v>5050</v>
      </c>
      <c r="C8" s="258" t="s">
        <v>5061</v>
      </c>
      <c r="D8" s="261" t="s">
        <v>5062</v>
      </c>
      <c r="E8" s="262" t="s">
        <v>5053</v>
      </c>
      <c r="F8" s="265" t="s">
        <v>5054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5049</v>
      </c>
      <c r="B9" s="257" t="s">
        <v>5050</v>
      </c>
      <c r="C9" s="258" t="s">
        <v>5063</v>
      </c>
      <c r="D9" s="261" t="s">
        <v>5064</v>
      </c>
      <c r="E9" s="262" t="s">
        <v>5053</v>
      </c>
      <c r="F9" s="265" t="s">
        <v>5054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5049</v>
      </c>
      <c r="B10" s="257" t="s">
        <v>5050</v>
      </c>
      <c r="C10" s="258" t="s">
        <v>5065</v>
      </c>
      <c r="D10" s="261" t="s">
        <v>5066</v>
      </c>
      <c r="E10" s="262" t="s">
        <v>5053</v>
      </c>
      <c r="F10" s="265" t="s">
        <v>5054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5049</v>
      </c>
      <c r="B11" s="257" t="s">
        <v>5050</v>
      </c>
      <c r="C11" s="258" t="s">
        <v>5067</v>
      </c>
      <c r="D11" s="261" t="s">
        <v>5068</v>
      </c>
      <c r="E11" s="262" t="s">
        <v>5053</v>
      </c>
      <c r="F11" s="265" t="s">
        <v>5054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5049</v>
      </c>
      <c r="B12" s="257" t="s">
        <v>5050</v>
      </c>
      <c r="C12" s="258" t="s">
        <v>5069</v>
      </c>
      <c r="D12" s="261" t="s">
        <v>5070</v>
      </c>
      <c r="E12" s="262" t="s">
        <v>5053</v>
      </c>
      <c r="F12" s="265" t="s">
        <v>5054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5049</v>
      </c>
      <c r="B13" s="257" t="s">
        <v>5050</v>
      </c>
      <c r="C13" s="258" t="s">
        <v>5071</v>
      </c>
      <c r="D13" s="261" t="s">
        <v>5072</v>
      </c>
      <c r="E13" s="262" t="s">
        <v>5053</v>
      </c>
      <c r="F13" s="265" t="s">
        <v>5054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5049</v>
      </c>
      <c r="B14" s="257" t="s">
        <v>5050</v>
      </c>
      <c r="C14" s="258" t="s">
        <v>5073</v>
      </c>
      <c r="D14" s="261" t="s">
        <v>5074</v>
      </c>
      <c r="E14" s="262" t="s">
        <v>5053</v>
      </c>
      <c r="F14" s="265" t="s">
        <v>5054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5049</v>
      </c>
      <c r="B15" s="257" t="s">
        <v>5050</v>
      </c>
      <c r="C15" s="258" t="s">
        <v>5075</v>
      </c>
      <c r="D15" s="261" t="s">
        <v>5076</v>
      </c>
      <c r="E15" s="262" t="s">
        <v>5053</v>
      </c>
      <c r="F15" s="265" t="s">
        <v>5054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5049</v>
      </c>
      <c r="B16" s="257" t="s">
        <v>5050</v>
      </c>
      <c r="C16" s="258" t="s">
        <v>5077</v>
      </c>
      <c r="D16" s="261" t="s">
        <v>5078</v>
      </c>
      <c r="E16" s="262" t="s">
        <v>5053</v>
      </c>
      <c r="F16" s="265" t="s">
        <v>5054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5049</v>
      </c>
      <c r="B17" s="256" t="s">
        <v>5079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5049</v>
      </c>
      <c r="B18" s="257" t="s">
        <v>5079</v>
      </c>
      <c r="C18" s="258" t="s">
        <v>5080</v>
      </c>
      <c r="D18" s="261" t="s">
        <v>5081</v>
      </c>
      <c r="E18" s="262" t="s">
        <v>5082</v>
      </c>
      <c r="F18" s="265" t="s">
        <v>5083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5049</v>
      </c>
      <c r="B19" s="257" t="s">
        <v>5079</v>
      </c>
      <c r="C19" s="258" t="s">
        <v>5084</v>
      </c>
      <c r="D19" s="261" t="s">
        <v>5085</v>
      </c>
      <c r="E19" s="262" t="s">
        <v>5082</v>
      </c>
      <c r="F19" s="265" t="s">
        <v>5083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5049</v>
      </c>
      <c r="B20" s="257" t="s">
        <v>5079</v>
      </c>
      <c r="C20" s="258" t="s">
        <v>5086</v>
      </c>
      <c r="D20" s="261" t="s">
        <v>5087</v>
      </c>
      <c r="E20" s="262" t="s">
        <v>5082</v>
      </c>
      <c r="F20" s="265" t="s">
        <v>5083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5049</v>
      </c>
      <c r="B21" s="257" t="s">
        <v>5079</v>
      </c>
      <c r="C21" s="258" t="s">
        <v>5088</v>
      </c>
      <c r="D21" s="261" t="s">
        <v>5089</v>
      </c>
      <c r="E21" s="262" t="s">
        <v>5082</v>
      </c>
      <c r="F21" s="265" t="s">
        <v>5083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5049</v>
      </c>
      <c r="B22" s="257" t="s">
        <v>5079</v>
      </c>
      <c r="C22" s="258" t="s">
        <v>5090</v>
      </c>
      <c r="D22" s="261" t="s">
        <v>5091</v>
      </c>
      <c r="E22" s="262" t="s">
        <v>5082</v>
      </c>
      <c r="F22" s="265" t="s">
        <v>5083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5049</v>
      </c>
      <c r="B23" s="257" t="s">
        <v>5079</v>
      </c>
      <c r="C23" s="258" t="s">
        <v>5092</v>
      </c>
      <c r="D23" s="261" t="s">
        <v>5093</v>
      </c>
      <c r="E23" s="262" t="s">
        <v>5053</v>
      </c>
      <c r="F23" s="265" t="s">
        <v>5054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5049</v>
      </c>
      <c r="B24" s="257" t="s">
        <v>5079</v>
      </c>
      <c r="C24" s="258" t="s">
        <v>5094</v>
      </c>
      <c r="D24" s="261" t="s">
        <v>5095</v>
      </c>
      <c r="E24" s="262" t="s">
        <v>5053</v>
      </c>
      <c r="F24" s="265" t="s">
        <v>5054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5049</v>
      </c>
      <c r="B25" s="257" t="s">
        <v>5079</v>
      </c>
      <c r="C25" s="258" t="s">
        <v>5096</v>
      </c>
      <c r="D25" s="261" t="s">
        <v>5097</v>
      </c>
      <c r="E25" s="262" t="s">
        <v>5053</v>
      </c>
      <c r="F25" s="265" t="s">
        <v>5098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5049</v>
      </c>
      <c r="B26" s="257" t="s">
        <v>5079</v>
      </c>
      <c r="C26" s="258" t="s">
        <v>5099</v>
      </c>
      <c r="D26" s="261" t="s">
        <v>5100</v>
      </c>
      <c r="E26" s="262" t="s">
        <v>5053</v>
      </c>
      <c r="F26" s="265" t="s">
        <v>5098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5049</v>
      </c>
      <c r="B27" s="257" t="s">
        <v>5079</v>
      </c>
      <c r="C27" s="258" t="s">
        <v>5101</v>
      </c>
      <c r="D27" s="261" t="s">
        <v>5102</v>
      </c>
      <c r="E27" s="262" t="s">
        <v>5053</v>
      </c>
      <c r="F27" s="265" t="s">
        <v>5098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5049</v>
      </c>
      <c r="B28" s="257" t="s">
        <v>5079</v>
      </c>
      <c r="C28" s="258" t="s">
        <v>5103</v>
      </c>
      <c r="D28" s="261" t="s">
        <v>5104</v>
      </c>
      <c r="E28" s="262" t="s">
        <v>5053</v>
      </c>
      <c r="F28" s="265" t="s">
        <v>5098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5049</v>
      </c>
      <c r="B29" s="257" t="s">
        <v>5079</v>
      </c>
      <c r="C29" s="258" t="s">
        <v>5105</v>
      </c>
      <c r="D29" s="261" t="s">
        <v>5106</v>
      </c>
      <c r="E29" s="262" t="s">
        <v>5053</v>
      </c>
      <c r="F29" s="265" t="s">
        <v>5098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5049</v>
      </c>
      <c r="B30" s="257" t="s">
        <v>5079</v>
      </c>
      <c r="C30" s="258" t="s">
        <v>5107</v>
      </c>
      <c r="D30" s="261" t="s">
        <v>5108</v>
      </c>
      <c r="E30" s="262" t="s">
        <v>5053</v>
      </c>
      <c r="F30" s="265" t="s">
        <v>5098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5049</v>
      </c>
      <c r="B31" s="257" t="s">
        <v>5079</v>
      </c>
      <c r="C31" s="258" t="s">
        <v>5109</v>
      </c>
      <c r="D31" s="261" t="s">
        <v>5110</v>
      </c>
      <c r="E31" s="262" t="s">
        <v>5053</v>
      </c>
      <c r="F31" s="265" t="s">
        <v>5098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5049</v>
      </c>
      <c r="B32" s="257" t="s">
        <v>5079</v>
      </c>
      <c r="C32" s="258" t="s">
        <v>5111</v>
      </c>
      <c r="D32" s="261" t="s">
        <v>5112</v>
      </c>
      <c r="E32" s="262" t="s">
        <v>5053</v>
      </c>
      <c r="F32" s="265" t="s">
        <v>5098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5049</v>
      </c>
      <c r="B33" s="257" t="s">
        <v>5079</v>
      </c>
      <c r="C33" s="258" t="s">
        <v>5113</v>
      </c>
      <c r="D33" s="261" t="s">
        <v>5114</v>
      </c>
      <c r="E33" s="262" t="s">
        <v>5082</v>
      </c>
      <c r="F33" s="265" t="s">
        <v>5083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5049</v>
      </c>
      <c r="B34" s="257" t="s">
        <v>5079</v>
      </c>
      <c r="C34" s="258" t="s">
        <v>5115</v>
      </c>
      <c r="D34" s="261" t="s">
        <v>5116</v>
      </c>
      <c r="E34" s="262" t="s">
        <v>5053</v>
      </c>
      <c r="F34" s="265" t="s">
        <v>5098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5049</v>
      </c>
      <c r="B35" s="256" t="s">
        <v>5117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5049</v>
      </c>
      <c r="B36" s="257" t="s">
        <v>5117</v>
      </c>
      <c r="C36" s="258" t="s">
        <v>5118</v>
      </c>
      <c r="D36" s="261" t="s">
        <v>5119</v>
      </c>
      <c r="E36" s="262" t="s">
        <v>5053</v>
      </c>
      <c r="F36" s="265" t="s">
        <v>5098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5049</v>
      </c>
      <c r="B37" s="257" t="s">
        <v>5117</v>
      </c>
      <c r="C37" s="258" t="s">
        <v>5120</v>
      </c>
      <c r="D37" s="261" t="s">
        <v>5121</v>
      </c>
      <c r="E37" s="262" t="s">
        <v>5053</v>
      </c>
      <c r="F37" s="265" t="s">
        <v>5122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5049</v>
      </c>
      <c r="B38" s="257" t="s">
        <v>5117</v>
      </c>
      <c r="C38" s="258" t="s">
        <v>5123</v>
      </c>
      <c r="D38" s="261" t="s">
        <v>5124</v>
      </c>
      <c r="E38" s="262" t="s">
        <v>5053</v>
      </c>
      <c r="F38" s="265" t="s">
        <v>5122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5049</v>
      </c>
      <c r="B39" s="257" t="s">
        <v>5117</v>
      </c>
      <c r="C39" s="258" t="s">
        <v>5125</v>
      </c>
      <c r="D39" s="261" t="s">
        <v>5126</v>
      </c>
      <c r="E39" s="262" t="s">
        <v>5053</v>
      </c>
      <c r="F39" s="265" t="s">
        <v>5122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5049</v>
      </c>
      <c r="B40" s="257" t="s">
        <v>5117</v>
      </c>
      <c r="C40" s="258" t="s">
        <v>5127</v>
      </c>
      <c r="D40" s="261" t="s">
        <v>5128</v>
      </c>
      <c r="E40" s="262" t="s">
        <v>5053</v>
      </c>
      <c r="F40" s="265" t="s">
        <v>5122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5049</v>
      </c>
      <c r="B41" s="257" t="s">
        <v>5117</v>
      </c>
      <c r="C41" s="258" t="s">
        <v>5129</v>
      </c>
      <c r="D41" s="261" t="s">
        <v>5130</v>
      </c>
      <c r="E41" s="262" t="s">
        <v>5053</v>
      </c>
      <c r="F41" s="265" t="s">
        <v>5122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5049</v>
      </c>
      <c r="B42" s="257" t="s">
        <v>5117</v>
      </c>
      <c r="C42" s="258" t="s">
        <v>5131</v>
      </c>
      <c r="D42" s="261" t="s">
        <v>5132</v>
      </c>
      <c r="E42" s="262" t="s">
        <v>5053</v>
      </c>
      <c r="F42" s="265" t="s">
        <v>5122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5049</v>
      </c>
      <c r="B43" s="257" t="s">
        <v>5117</v>
      </c>
      <c r="C43" s="258" t="s">
        <v>5133</v>
      </c>
      <c r="D43" s="261" t="s">
        <v>5134</v>
      </c>
      <c r="E43" s="262" t="s">
        <v>5053</v>
      </c>
      <c r="F43" s="265" t="s">
        <v>5122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5049</v>
      </c>
      <c r="B44" s="257" t="s">
        <v>5117</v>
      </c>
      <c r="C44" s="258" t="s">
        <v>5135</v>
      </c>
      <c r="D44" s="261" t="s">
        <v>5136</v>
      </c>
      <c r="E44" s="262" t="s">
        <v>5053</v>
      </c>
      <c r="F44" s="265" t="s">
        <v>5122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5049</v>
      </c>
      <c r="B45" s="257" t="s">
        <v>5117</v>
      </c>
      <c r="C45" s="258" t="s">
        <v>5137</v>
      </c>
      <c r="D45" s="261" t="s">
        <v>5138</v>
      </c>
      <c r="E45" s="262" t="s">
        <v>5053</v>
      </c>
      <c r="F45" s="265" t="s">
        <v>5122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5049</v>
      </c>
      <c r="B46" s="257" t="s">
        <v>5117</v>
      </c>
      <c r="C46" s="258" t="s">
        <v>5139</v>
      </c>
      <c r="D46" s="261" t="s">
        <v>5140</v>
      </c>
      <c r="E46" s="262" t="s">
        <v>5053</v>
      </c>
      <c r="F46" s="265" t="s">
        <v>5122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5049</v>
      </c>
      <c r="B47" s="257" t="s">
        <v>5117</v>
      </c>
      <c r="C47" s="258" t="s">
        <v>5141</v>
      </c>
      <c r="D47" s="261" t="s">
        <v>5142</v>
      </c>
      <c r="E47" s="262" t="s">
        <v>5053</v>
      </c>
      <c r="F47" s="265" t="s">
        <v>5122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5049</v>
      </c>
      <c r="B48" s="257" t="s">
        <v>5117</v>
      </c>
      <c r="C48" s="258" t="s">
        <v>5143</v>
      </c>
      <c r="D48" s="261" t="s">
        <v>5144</v>
      </c>
      <c r="E48" s="262" t="s">
        <v>5053</v>
      </c>
      <c r="F48" s="265" t="s">
        <v>5122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5049</v>
      </c>
      <c r="B49" s="257" t="s">
        <v>5117</v>
      </c>
      <c r="C49" s="258" t="s">
        <v>5145</v>
      </c>
      <c r="D49" s="261" t="s">
        <v>5146</v>
      </c>
      <c r="E49" s="262" t="s">
        <v>5053</v>
      </c>
      <c r="F49" s="265" t="s">
        <v>5122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5049</v>
      </c>
      <c r="B50" s="256" t="s">
        <v>2319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5049</v>
      </c>
      <c r="B51" s="257" t="s">
        <v>2319</v>
      </c>
      <c r="C51" s="258" t="s">
        <v>5147</v>
      </c>
      <c r="D51" s="261" t="s">
        <v>5148</v>
      </c>
      <c r="E51" s="262" t="s">
        <v>5149</v>
      </c>
      <c r="F51" s="265" t="s">
        <v>5150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5049</v>
      </c>
      <c r="B52" s="257" t="s">
        <v>2319</v>
      </c>
      <c r="C52" s="258" t="s">
        <v>5151</v>
      </c>
      <c r="D52" s="261" t="s">
        <v>5152</v>
      </c>
      <c r="E52" s="262" t="s">
        <v>5149</v>
      </c>
      <c r="F52" s="265" t="s">
        <v>5150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5049</v>
      </c>
      <c r="B53" s="257" t="s">
        <v>2319</v>
      </c>
      <c r="C53" s="258" t="s">
        <v>5153</v>
      </c>
      <c r="D53" s="261" t="s">
        <v>5154</v>
      </c>
      <c r="E53" s="262" t="s">
        <v>5149</v>
      </c>
      <c r="F53" s="265" t="s">
        <v>5150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5049</v>
      </c>
      <c r="B54" s="257" t="s">
        <v>2319</v>
      </c>
      <c r="C54" s="258" t="s">
        <v>5155</v>
      </c>
      <c r="D54" s="261" t="s">
        <v>5156</v>
      </c>
      <c r="E54" s="262" t="s">
        <v>5149</v>
      </c>
      <c r="F54" s="265" t="s">
        <v>5150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5049</v>
      </c>
      <c r="B55" s="257" t="s">
        <v>2319</v>
      </c>
      <c r="C55" s="258" t="s">
        <v>5157</v>
      </c>
      <c r="D55" s="261" t="s">
        <v>5158</v>
      </c>
      <c r="E55" s="262" t="s">
        <v>5149</v>
      </c>
      <c r="F55" s="265" t="s">
        <v>5150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5049</v>
      </c>
      <c r="B56" s="257" t="s">
        <v>2319</v>
      </c>
      <c r="C56" s="258" t="s">
        <v>5159</v>
      </c>
      <c r="D56" s="261" t="s">
        <v>5160</v>
      </c>
      <c r="E56" s="262" t="s">
        <v>5149</v>
      </c>
      <c r="F56" s="265" t="s">
        <v>5150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5049</v>
      </c>
      <c r="B57" s="257" t="s">
        <v>2319</v>
      </c>
      <c r="C57" s="258" t="s">
        <v>5161</v>
      </c>
      <c r="D57" s="261" t="s">
        <v>5162</v>
      </c>
      <c r="E57" s="262" t="s">
        <v>5149</v>
      </c>
      <c r="F57" s="265" t="s">
        <v>5150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5049</v>
      </c>
      <c r="B58" s="257" t="s">
        <v>2319</v>
      </c>
      <c r="C58" s="258" t="s">
        <v>5163</v>
      </c>
      <c r="D58" s="261" t="s">
        <v>5164</v>
      </c>
      <c r="E58" s="262" t="s">
        <v>5053</v>
      </c>
      <c r="F58" s="265" t="s">
        <v>5150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5049</v>
      </c>
      <c r="B59" s="257" t="s">
        <v>2319</v>
      </c>
      <c r="C59" s="258" t="s">
        <v>5165</v>
      </c>
      <c r="D59" s="261" t="s">
        <v>5166</v>
      </c>
      <c r="E59" s="262" t="s">
        <v>5053</v>
      </c>
      <c r="F59" s="265" t="s">
        <v>5150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5049</v>
      </c>
      <c r="B60" s="256" t="s">
        <v>5167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5049</v>
      </c>
      <c r="B61" s="257" t="s">
        <v>5167</v>
      </c>
      <c r="C61" s="258" t="s">
        <v>5168</v>
      </c>
      <c r="D61" s="261" t="s">
        <v>5169</v>
      </c>
      <c r="E61" s="262" t="s">
        <v>5053</v>
      </c>
      <c r="F61" s="265" t="s">
        <v>5170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5049</v>
      </c>
      <c r="B62" s="257" t="s">
        <v>5167</v>
      </c>
      <c r="C62" s="258" t="s">
        <v>5171</v>
      </c>
      <c r="D62" s="261" t="s">
        <v>5172</v>
      </c>
      <c r="E62" s="262" t="s">
        <v>5053</v>
      </c>
      <c r="F62" s="265" t="s">
        <v>5170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5049</v>
      </c>
      <c r="B63" s="257" t="s">
        <v>5167</v>
      </c>
      <c r="C63" s="258" t="s">
        <v>5173</v>
      </c>
      <c r="D63" s="261" t="s">
        <v>5174</v>
      </c>
      <c r="E63" s="262" t="s">
        <v>5053</v>
      </c>
      <c r="F63" s="265" t="s">
        <v>5170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5049</v>
      </c>
      <c r="B64" s="257" t="s">
        <v>5167</v>
      </c>
      <c r="C64" s="258" t="s">
        <v>5175</v>
      </c>
      <c r="D64" s="261" t="s">
        <v>5176</v>
      </c>
      <c r="E64" s="262" t="s">
        <v>5053</v>
      </c>
      <c r="F64" s="265" t="s">
        <v>5170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5049</v>
      </c>
      <c r="B65" s="257" t="s">
        <v>5167</v>
      </c>
      <c r="C65" s="258" t="s">
        <v>5177</v>
      </c>
      <c r="D65" s="261" t="s">
        <v>5178</v>
      </c>
      <c r="E65" s="262" t="s">
        <v>5053</v>
      </c>
      <c r="F65" s="265" t="s">
        <v>5170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5049</v>
      </c>
      <c r="B66" s="257" t="s">
        <v>5167</v>
      </c>
      <c r="C66" s="258" t="s">
        <v>5179</v>
      </c>
      <c r="D66" s="261" t="s">
        <v>5180</v>
      </c>
      <c r="E66" s="262" t="s">
        <v>5053</v>
      </c>
      <c r="F66" s="265" t="s">
        <v>5170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5049</v>
      </c>
      <c r="B67" s="257" t="s">
        <v>5167</v>
      </c>
      <c r="C67" s="258" t="s">
        <v>5181</v>
      </c>
      <c r="D67" s="261" t="s">
        <v>5182</v>
      </c>
      <c r="E67" s="262" t="s">
        <v>5053</v>
      </c>
      <c r="F67" s="265" t="s">
        <v>5170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5049</v>
      </c>
      <c r="B68" s="257" t="s">
        <v>5167</v>
      </c>
      <c r="C68" s="258" t="s">
        <v>5183</v>
      </c>
      <c r="D68" s="261" t="s">
        <v>5184</v>
      </c>
      <c r="E68" s="262" t="s">
        <v>5053</v>
      </c>
      <c r="F68" s="265" t="s">
        <v>5185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5049</v>
      </c>
      <c r="B69" s="257" t="s">
        <v>5167</v>
      </c>
      <c r="C69" s="258" t="s">
        <v>5186</v>
      </c>
      <c r="D69" s="261" t="s">
        <v>5187</v>
      </c>
      <c r="E69" s="262" t="s">
        <v>5053</v>
      </c>
      <c r="F69" s="265" t="s">
        <v>5185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5049</v>
      </c>
      <c r="B70" s="257" t="s">
        <v>5167</v>
      </c>
      <c r="C70" s="258" t="s">
        <v>5188</v>
      </c>
      <c r="D70" s="261" t="s">
        <v>5189</v>
      </c>
      <c r="E70" s="262" t="s">
        <v>5053</v>
      </c>
      <c r="F70" s="265" t="s">
        <v>5185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5049</v>
      </c>
      <c r="B71" s="257" t="s">
        <v>5167</v>
      </c>
      <c r="C71" s="258" t="s">
        <v>5190</v>
      </c>
      <c r="D71" s="261" t="s">
        <v>5191</v>
      </c>
      <c r="E71" s="262" t="s">
        <v>5053</v>
      </c>
      <c r="F71" s="265" t="s">
        <v>5192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5049</v>
      </c>
      <c r="B72" s="257" t="s">
        <v>5167</v>
      </c>
      <c r="C72" s="258" t="s">
        <v>5193</v>
      </c>
      <c r="D72" s="261" t="s">
        <v>5194</v>
      </c>
      <c r="E72" s="262" t="s">
        <v>5053</v>
      </c>
      <c r="F72" s="265" t="s">
        <v>5170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5049</v>
      </c>
      <c r="B73" s="257" t="s">
        <v>5167</v>
      </c>
      <c r="C73" s="258" t="s">
        <v>5195</v>
      </c>
      <c r="D73" s="261" t="s">
        <v>5196</v>
      </c>
      <c r="E73" s="262" t="s">
        <v>5197</v>
      </c>
      <c r="F73" s="265" t="s">
        <v>5170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5049</v>
      </c>
      <c r="B74" s="256" t="s">
        <v>5198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5049</v>
      </c>
      <c r="B75" s="257" t="s">
        <v>5198</v>
      </c>
      <c r="C75" s="258" t="s">
        <v>5199</v>
      </c>
      <c r="D75" s="261" t="s">
        <v>5200</v>
      </c>
      <c r="E75" s="262" t="s">
        <v>5197</v>
      </c>
      <c r="F75" s="265" t="s">
        <v>5201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5049</v>
      </c>
      <c r="B76" s="257" t="s">
        <v>5198</v>
      </c>
      <c r="C76" s="258" t="s">
        <v>5202</v>
      </c>
      <c r="D76" s="261" t="s">
        <v>5203</v>
      </c>
      <c r="E76" s="262" t="s">
        <v>5197</v>
      </c>
      <c r="F76" s="265" t="s">
        <v>5201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5049</v>
      </c>
      <c r="B77" s="257" t="s">
        <v>5198</v>
      </c>
      <c r="C77" s="258" t="s">
        <v>5204</v>
      </c>
      <c r="D77" s="261" t="s">
        <v>5205</v>
      </c>
      <c r="E77" s="262" t="s">
        <v>5197</v>
      </c>
      <c r="F77" s="265" t="s">
        <v>5201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5049</v>
      </c>
      <c r="B78" s="257" t="s">
        <v>5198</v>
      </c>
      <c r="C78" s="258" t="s">
        <v>5206</v>
      </c>
      <c r="D78" s="261" t="s">
        <v>5207</v>
      </c>
      <c r="E78" s="262" t="s">
        <v>5197</v>
      </c>
      <c r="F78" s="265" t="s">
        <v>5201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5049</v>
      </c>
      <c r="B79" s="257" t="s">
        <v>5198</v>
      </c>
      <c r="C79" s="258" t="s">
        <v>5208</v>
      </c>
      <c r="D79" s="261" t="s">
        <v>5209</v>
      </c>
      <c r="E79" s="262" t="s">
        <v>5197</v>
      </c>
      <c r="F79" s="265" t="s">
        <v>5201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5049</v>
      </c>
      <c r="B80" s="257" t="s">
        <v>5198</v>
      </c>
      <c r="C80" s="258" t="s">
        <v>5210</v>
      </c>
      <c r="D80" s="261" t="s">
        <v>5211</v>
      </c>
      <c r="E80" s="262" t="s">
        <v>5197</v>
      </c>
      <c r="F80" s="265" t="s">
        <v>5201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5049</v>
      </c>
      <c r="B81" s="257" t="s">
        <v>5198</v>
      </c>
      <c r="C81" s="258" t="s">
        <v>5212</v>
      </c>
      <c r="D81" s="261" t="s">
        <v>5213</v>
      </c>
      <c r="E81" s="262" t="s">
        <v>5197</v>
      </c>
      <c r="F81" s="265" t="s">
        <v>5201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5049</v>
      </c>
      <c r="B82" s="257" t="s">
        <v>5198</v>
      </c>
      <c r="C82" s="258" t="s">
        <v>5214</v>
      </c>
      <c r="D82" s="261" t="s">
        <v>5215</v>
      </c>
      <c r="E82" s="262" t="s">
        <v>5197</v>
      </c>
      <c r="F82" s="265" t="s">
        <v>5201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5049</v>
      </c>
      <c r="B83" s="257" t="s">
        <v>5198</v>
      </c>
      <c r="C83" s="258" t="s">
        <v>5216</v>
      </c>
      <c r="D83" s="261" t="s">
        <v>5217</v>
      </c>
      <c r="E83" s="262" t="s">
        <v>5197</v>
      </c>
      <c r="F83" s="265" t="s">
        <v>5201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5049</v>
      </c>
      <c r="B84" s="257" t="s">
        <v>5198</v>
      </c>
      <c r="C84" s="258" t="s">
        <v>5218</v>
      </c>
      <c r="D84" s="261" t="s">
        <v>5219</v>
      </c>
      <c r="E84" s="262" t="s">
        <v>5197</v>
      </c>
      <c r="F84" s="265" t="s">
        <v>5201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5049</v>
      </c>
      <c r="B85" s="257" t="s">
        <v>5198</v>
      </c>
      <c r="C85" s="258" t="s">
        <v>5220</v>
      </c>
      <c r="D85" s="261" t="s">
        <v>5221</v>
      </c>
      <c r="E85" s="262" t="s">
        <v>5197</v>
      </c>
      <c r="F85" s="265" t="s">
        <v>5201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5049</v>
      </c>
      <c r="B86" s="257" t="s">
        <v>5198</v>
      </c>
      <c r="C86" s="258" t="s">
        <v>5222</v>
      </c>
      <c r="D86" s="261" t="s">
        <v>5223</v>
      </c>
      <c r="E86" s="262" t="s">
        <v>5197</v>
      </c>
      <c r="F86" s="265" t="s">
        <v>5201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5049</v>
      </c>
      <c r="B87" s="257" t="s">
        <v>5198</v>
      </c>
      <c r="C87" s="258" t="s">
        <v>5224</v>
      </c>
      <c r="D87" s="261" t="s">
        <v>5225</v>
      </c>
      <c r="E87" s="262" t="s">
        <v>5197</v>
      </c>
      <c r="F87" s="265" t="s">
        <v>5201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5049</v>
      </c>
      <c r="B88" s="257" t="s">
        <v>5198</v>
      </c>
      <c r="C88" s="258" t="s">
        <v>5226</v>
      </c>
      <c r="D88" s="261" t="s">
        <v>5227</v>
      </c>
      <c r="E88" s="262" t="s">
        <v>5197</v>
      </c>
      <c r="F88" s="265" t="s">
        <v>5185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5049</v>
      </c>
      <c r="B89" s="257" t="s">
        <v>5198</v>
      </c>
      <c r="C89" s="258" t="s">
        <v>5228</v>
      </c>
      <c r="D89" s="261" t="s">
        <v>5229</v>
      </c>
      <c r="E89" s="262" t="s">
        <v>5197</v>
      </c>
      <c r="F89" s="265" t="s">
        <v>5185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5049</v>
      </c>
      <c r="B90" s="257" t="s">
        <v>5198</v>
      </c>
      <c r="C90" s="258" t="s">
        <v>5230</v>
      </c>
      <c r="D90" s="261" t="s">
        <v>5231</v>
      </c>
      <c r="E90" s="262" t="s">
        <v>5197</v>
      </c>
      <c r="F90" s="265" t="s">
        <v>5185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5049</v>
      </c>
      <c r="B91" s="256" t="s">
        <v>5232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5049</v>
      </c>
      <c r="B92" s="257" t="s">
        <v>5232</v>
      </c>
      <c r="C92" s="258" t="s">
        <v>5233</v>
      </c>
      <c r="D92" s="261" t="s">
        <v>5234</v>
      </c>
      <c r="E92" s="262" t="s">
        <v>5053</v>
      </c>
      <c r="F92" s="265" t="s">
        <v>5185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5049</v>
      </c>
      <c r="B93" s="257" t="s">
        <v>5232</v>
      </c>
      <c r="C93" s="258" t="s">
        <v>5235</v>
      </c>
      <c r="D93" s="261" t="s">
        <v>5236</v>
      </c>
      <c r="E93" s="262" t="s">
        <v>5053</v>
      </c>
      <c r="F93" s="265" t="s">
        <v>5185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5049</v>
      </c>
      <c r="B94" s="257" t="s">
        <v>5232</v>
      </c>
      <c r="C94" s="258" t="s">
        <v>5237</v>
      </c>
      <c r="D94" s="261" t="s">
        <v>5238</v>
      </c>
      <c r="E94" s="262" t="s">
        <v>5053</v>
      </c>
      <c r="F94" s="265" t="s">
        <v>5185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5049</v>
      </c>
      <c r="B95" s="257" t="s">
        <v>5232</v>
      </c>
      <c r="C95" s="258" t="s">
        <v>5239</v>
      </c>
      <c r="D95" s="261" t="s">
        <v>5240</v>
      </c>
      <c r="E95" s="262" t="s">
        <v>5053</v>
      </c>
      <c r="F95" s="265" t="s">
        <v>5185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5049</v>
      </c>
      <c r="B96" s="257" t="s">
        <v>5232</v>
      </c>
      <c r="C96" s="258" t="s">
        <v>5241</v>
      </c>
      <c r="D96" s="261" t="s">
        <v>5242</v>
      </c>
      <c r="E96" s="262" t="s">
        <v>5053</v>
      </c>
      <c r="F96" s="265" t="s">
        <v>5185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5049</v>
      </c>
      <c r="B97" s="257" t="s">
        <v>5232</v>
      </c>
      <c r="C97" s="258" t="s">
        <v>5243</v>
      </c>
      <c r="D97" s="261" t="s">
        <v>5244</v>
      </c>
      <c r="E97" s="262" t="s">
        <v>5053</v>
      </c>
      <c r="F97" s="265" t="s">
        <v>5245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5049</v>
      </c>
      <c r="B98" s="257" t="s">
        <v>5232</v>
      </c>
      <c r="C98" s="258" t="s">
        <v>5246</v>
      </c>
      <c r="D98" s="261" t="s">
        <v>5247</v>
      </c>
      <c r="E98" s="262" t="s">
        <v>5053</v>
      </c>
      <c r="F98" s="265" t="s">
        <v>5245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5049</v>
      </c>
      <c r="B99" s="257" t="s">
        <v>5232</v>
      </c>
      <c r="C99" s="258" t="s">
        <v>5248</v>
      </c>
      <c r="D99" s="261" t="s">
        <v>5249</v>
      </c>
      <c r="E99" s="262" t="s">
        <v>5053</v>
      </c>
      <c r="F99" s="265" t="s">
        <v>5245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5049</v>
      </c>
      <c r="B100" s="257" t="s">
        <v>5232</v>
      </c>
      <c r="C100" s="258" t="s">
        <v>5250</v>
      </c>
      <c r="D100" s="261" t="s">
        <v>5251</v>
      </c>
      <c r="E100" s="262" t="s">
        <v>5053</v>
      </c>
      <c r="F100" s="265" t="s">
        <v>5245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5049</v>
      </c>
      <c r="B101" s="257" t="s">
        <v>5232</v>
      </c>
      <c r="C101" s="258" t="s">
        <v>5252</v>
      </c>
      <c r="D101" s="261" t="s">
        <v>5253</v>
      </c>
      <c r="E101" s="262" t="s">
        <v>5053</v>
      </c>
      <c r="F101" s="265" t="s">
        <v>5185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5049</v>
      </c>
      <c r="B102" s="257" t="s">
        <v>5232</v>
      </c>
      <c r="C102" s="258" t="s">
        <v>5254</v>
      </c>
      <c r="D102" s="261" t="s">
        <v>5255</v>
      </c>
      <c r="E102" s="262" t="s">
        <v>5197</v>
      </c>
      <c r="F102" s="265" t="s">
        <v>5185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5049</v>
      </c>
      <c r="B103" s="257" t="s">
        <v>5232</v>
      </c>
      <c r="C103" s="258" t="s">
        <v>5256</v>
      </c>
      <c r="D103" s="261" t="s">
        <v>5257</v>
      </c>
      <c r="E103" s="262" t="s">
        <v>5197</v>
      </c>
      <c r="F103" s="265" t="s">
        <v>5185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5049</v>
      </c>
      <c r="B104" s="257" t="s">
        <v>5232</v>
      </c>
      <c r="C104" s="258" t="s">
        <v>5258</v>
      </c>
      <c r="D104" s="261" t="s">
        <v>5259</v>
      </c>
      <c r="E104" s="262" t="s">
        <v>5197</v>
      </c>
      <c r="F104" s="265" t="s">
        <v>5185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5049</v>
      </c>
      <c r="B105" s="257" t="s">
        <v>5232</v>
      </c>
      <c r="C105" s="258" t="s">
        <v>5260</v>
      </c>
      <c r="D105" s="261" t="s">
        <v>5261</v>
      </c>
      <c r="E105" s="262" t="s">
        <v>5082</v>
      </c>
      <c r="F105" s="265" t="s">
        <v>5185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5049</v>
      </c>
      <c r="B106" s="256" t="s">
        <v>5262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5049</v>
      </c>
      <c r="B107" s="257" t="s">
        <v>5262</v>
      </c>
      <c r="C107" s="258" t="s">
        <v>5263</v>
      </c>
      <c r="D107" s="261" t="s">
        <v>5264</v>
      </c>
      <c r="E107" s="262" t="s">
        <v>5197</v>
      </c>
      <c r="F107" s="265" t="s">
        <v>5185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5049</v>
      </c>
      <c r="B108" s="257" t="s">
        <v>5262</v>
      </c>
      <c r="C108" s="258" t="s">
        <v>5265</v>
      </c>
      <c r="D108" s="261" t="s">
        <v>5266</v>
      </c>
      <c r="E108" s="262" t="s">
        <v>5197</v>
      </c>
      <c r="F108" s="265" t="s">
        <v>5185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5049</v>
      </c>
      <c r="B109" s="257" t="s">
        <v>5262</v>
      </c>
      <c r="C109" s="258" t="s">
        <v>5267</v>
      </c>
      <c r="D109" s="261" t="s">
        <v>5268</v>
      </c>
      <c r="E109" s="262" t="s">
        <v>5197</v>
      </c>
      <c r="F109" s="265" t="s">
        <v>5185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5049</v>
      </c>
      <c r="B110" s="257" t="s">
        <v>5262</v>
      </c>
      <c r="C110" s="258" t="s">
        <v>5269</v>
      </c>
      <c r="D110" s="261" t="s">
        <v>5270</v>
      </c>
      <c r="E110" s="262" t="s">
        <v>5197</v>
      </c>
      <c r="F110" s="265" t="s">
        <v>5185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5049</v>
      </c>
      <c r="B111" s="257" t="s">
        <v>5262</v>
      </c>
      <c r="C111" s="258" t="s">
        <v>5271</v>
      </c>
      <c r="D111" s="261" t="s">
        <v>5272</v>
      </c>
      <c r="E111" s="262" t="s">
        <v>5197</v>
      </c>
      <c r="F111" s="265" t="s">
        <v>5185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5049</v>
      </c>
      <c r="B112" s="257" t="s">
        <v>5262</v>
      </c>
      <c r="C112" s="258" t="s">
        <v>5273</v>
      </c>
      <c r="D112" s="261" t="s">
        <v>5274</v>
      </c>
      <c r="E112" s="262" t="s">
        <v>5197</v>
      </c>
      <c r="F112" s="265" t="s">
        <v>5185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5049</v>
      </c>
      <c r="B113" s="257" t="s">
        <v>5262</v>
      </c>
      <c r="C113" s="258" t="s">
        <v>5275</v>
      </c>
      <c r="D113" s="261" t="s">
        <v>5276</v>
      </c>
      <c r="E113" s="262" t="s">
        <v>5197</v>
      </c>
      <c r="F113" s="265" t="s">
        <v>5185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5049</v>
      </c>
      <c r="B114" s="257" t="s">
        <v>5262</v>
      </c>
      <c r="C114" s="258" t="s">
        <v>5277</v>
      </c>
      <c r="D114" s="261" t="s">
        <v>5278</v>
      </c>
      <c r="E114" s="262" t="s">
        <v>5197</v>
      </c>
      <c r="F114" s="265" t="s">
        <v>5185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5049</v>
      </c>
      <c r="B115" s="257" t="s">
        <v>5262</v>
      </c>
      <c r="C115" s="258" t="s">
        <v>5279</v>
      </c>
      <c r="D115" s="261" t="s">
        <v>5280</v>
      </c>
      <c r="E115" s="262" t="s">
        <v>5197</v>
      </c>
      <c r="F115" s="265" t="s">
        <v>5185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5049</v>
      </c>
      <c r="B116" s="257" t="s">
        <v>5262</v>
      </c>
      <c r="C116" s="258" t="s">
        <v>5281</v>
      </c>
      <c r="D116" s="261" t="s">
        <v>5282</v>
      </c>
      <c r="E116" s="262" t="s">
        <v>5197</v>
      </c>
      <c r="F116" s="265" t="s">
        <v>5185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5049</v>
      </c>
      <c r="B117" s="257" t="s">
        <v>5262</v>
      </c>
      <c r="C117" s="258" t="s">
        <v>5283</v>
      </c>
      <c r="D117" s="261" t="s">
        <v>5284</v>
      </c>
      <c r="E117" s="262" t="s">
        <v>5197</v>
      </c>
      <c r="F117" s="265" t="s">
        <v>5185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5285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5285</v>
      </c>
      <c r="B119" s="256" t="s">
        <v>5286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5285</v>
      </c>
      <c r="B120" s="257" t="s">
        <v>5286</v>
      </c>
      <c r="C120" s="258" t="s">
        <v>5287</v>
      </c>
      <c r="D120" s="261" t="s">
        <v>5288</v>
      </c>
      <c r="E120" s="262" t="s">
        <v>5053</v>
      </c>
      <c r="F120" s="265" t="s">
        <v>5289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5285</v>
      </c>
      <c r="B121" s="257" t="s">
        <v>5286</v>
      </c>
      <c r="C121" s="258" t="s">
        <v>5290</v>
      </c>
      <c r="D121" s="261" t="s">
        <v>5291</v>
      </c>
      <c r="E121" s="262" t="s">
        <v>5053</v>
      </c>
      <c r="F121" s="265" t="s">
        <v>5289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5285</v>
      </c>
      <c r="B122" s="257" t="s">
        <v>5286</v>
      </c>
      <c r="C122" s="258" t="s">
        <v>5292</v>
      </c>
      <c r="D122" s="261" t="s">
        <v>5293</v>
      </c>
      <c r="E122" s="262" t="s">
        <v>5053</v>
      </c>
      <c r="F122" s="265" t="s">
        <v>5289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5285</v>
      </c>
      <c r="B123" s="257" t="s">
        <v>5286</v>
      </c>
      <c r="C123" s="258" t="s">
        <v>5294</v>
      </c>
      <c r="D123" s="261" t="s">
        <v>5295</v>
      </c>
      <c r="E123" s="262" t="s">
        <v>5053</v>
      </c>
      <c r="F123" s="265" t="s">
        <v>5289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5285</v>
      </c>
      <c r="B124" s="257" t="s">
        <v>5286</v>
      </c>
      <c r="C124" s="258" t="s">
        <v>5296</v>
      </c>
      <c r="D124" s="261" t="s">
        <v>5297</v>
      </c>
      <c r="E124" s="262" t="s">
        <v>5053</v>
      </c>
      <c r="F124" s="265" t="s">
        <v>5289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5285</v>
      </c>
      <c r="B125" s="257" t="s">
        <v>5286</v>
      </c>
      <c r="C125" s="258" t="s">
        <v>5298</v>
      </c>
      <c r="D125" s="261" t="s">
        <v>5299</v>
      </c>
      <c r="E125" s="262" t="s">
        <v>5053</v>
      </c>
      <c r="F125" s="265" t="s">
        <v>5289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5285</v>
      </c>
      <c r="B126" s="257" t="s">
        <v>5286</v>
      </c>
      <c r="C126" s="258" t="s">
        <v>5300</v>
      </c>
      <c r="D126" s="261" t="s">
        <v>5301</v>
      </c>
      <c r="E126" s="262" t="s">
        <v>5053</v>
      </c>
      <c r="F126" s="265" t="s">
        <v>5289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5285</v>
      </c>
      <c r="B127" s="257" t="s">
        <v>5286</v>
      </c>
      <c r="C127" s="258" t="s">
        <v>5302</v>
      </c>
      <c r="D127" s="261" t="s">
        <v>5303</v>
      </c>
      <c r="E127" s="262" t="s">
        <v>5053</v>
      </c>
      <c r="F127" s="265" t="s">
        <v>5289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5285</v>
      </c>
      <c r="B128" s="257" t="s">
        <v>5286</v>
      </c>
      <c r="C128" s="258" t="s">
        <v>5304</v>
      </c>
      <c r="D128" s="261" t="s">
        <v>5305</v>
      </c>
      <c r="E128" s="262" t="s">
        <v>5053</v>
      </c>
      <c r="F128" s="265" t="s">
        <v>5289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5285</v>
      </c>
      <c r="B129" s="257" t="s">
        <v>5286</v>
      </c>
      <c r="C129" s="258" t="s">
        <v>5306</v>
      </c>
      <c r="D129" s="261" t="s">
        <v>5307</v>
      </c>
      <c r="E129" s="262" t="s">
        <v>5053</v>
      </c>
      <c r="F129" s="265" t="s">
        <v>5289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5285</v>
      </c>
      <c r="B130" s="257" t="s">
        <v>5286</v>
      </c>
      <c r="C130" s="258" t="s">
        <v>5308</v>
      </c>
      <c r="D130" s="261" t="s">
        <v>5309</v>
      </c>
      <c r="E130" s="262" t="s">
        <v>5053</v>
      </c>
      <c r="F130" s="265" t="s">
        <v>5289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5285</v>
      </c>
      <c r="B131" s="257" t="s">
        <v>5286</v>
      </c>
      <c r="C131" s="258" t="s">
        <v>5310</v>
      </c>
      <c r="D131" s="261" t="s">
        <v>5311</v>
      </c>
      <c r="E131" s="262" t="s">
        <v>5053</v>
      </c>
      <c r="F131" s="265" t="s">
        <v>5289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5285</v>
      </c>
      <c r="B132" s="257" t="s">
        <v>5286</v>
      </c>
      <c r="C132" s="258" t="s">
        <v>5312</v>
      </c>
      <c r="D132" s="261" t="s">
        <v>5313</v>
      </c>
      <c r="E132" s="262" t="s">
        <v>5053</v>
      </c>
      <c r="F132" s="265" t="s">
        <v>5289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5285</v>
      </c>
      <c r="B133" s="257" t="s">
        <v>5286</v>
      </c>
      <c r="C133" s="258" t="s">
        <v>5314</v>
      </c>
      <c r="D133" s="261" t="s">
        <v>5315</v>
      </c>
      <c r="E133" s="262" t="s">
        <v>5082</v>
      </c>
      <c r="F133" s="265" t="s">
        <v>5289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5285</v>
      </c>
      <c r="B134" s="257" t="s">
        <v>5286</v>
      </c>
      <c r="C134" s="258" t="s">
        <v>5316</v>
      </c>
      <c r="D134" s="261" t="s">
        <v>5317</v>
      </c>
      <c r="E134" s="262" t="s">
        <v>5082</v>
      </c>
      <c r="F134" s="265" t="s">
        <v>5289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5285</v>
      </c>
      <c r="B135" s="257" t="s">
        <v>5286</v>
      </c>
      <c r="C135" s="258" t="s">
        <v>5318</v>
      </c>
      <c r="D135" s="261" t="s">
        <v>5319</v>
      </c>
      <c r="E135" s="262" t="s">
        <v>5197</v>
      </c>
      <c r="F135" s="265" t="s">
        <v>5289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5285</v>
      </c>
      <c r="B136" s="257" t="s">
        <v>5286</v>
      </c>
      <c r="C136" s="258" t="s">
        <v>5320</v>
      </c>
      <c r="D136" s="261" t="s">
        <v>5321</v>
      </c>
      <c r="E136" s="262" t="s">
        <v>5082</v>
      </c>
      <c r="F136" s="265" t="s">
        <v>5289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5285</v>
      </c>
      <c r="B137" s="257" t="s">
        <v>5286</v>
      </c>
      <c r="C137" s="258" t="s">
        <v>5322</v>
      </c>
      <c r="D137" s="261" t="s">
        <v>5323</v>
      </c>
      <c r="E137" s="262" t="s">
        <v>5082</v>
      </c>
      <c r="F137" s="265" t="s">
        <v>5289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5285</v>
      </c>
      <c r="B138" s="257" t="s">
        <v>5286</v>
      </c>
      <c r="C138" s="258" t="s">
        <v>5324</v>
      </c>
      <c r="D138" s="261" t="s">
        <v>5325</v>
      </c>
      <c r="E138" s="262" t="s">
        <v>5197</v>
      </c>
      <c r="F138" s="265" t="s">
        <v>5289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5285</v>
      </c>
      <c r="B139" s="257" t="s">
        <v>5286</v>
      </c>
      <c r="C139" s="258" t="s">
        <v>5326</v>
      </c>
      <c r="D139" s="261" t="s">
        <v>5327</v>
      </c>
      <c r="E139" s="262" t="s">
        <v>5197</v>
      </c>
      <c r="F139" s="265" t="s">
        <v>5289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5285</v>
      </c>
      <c r="B140" s="257" t="s">
        <v>5286</v>
      </c>
      <c r="C140" s="258" t="s">
        <v>5328</v>
      </c>
      <c r="D140" s="261" t="s">
        <v>5329</v>
      </c>
      <c r="E140" s="262" t="s">
        <v>5053</v>
      </c>
      <c r="F140" s="265" t="s">
        <v>5289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5285</v>
      </c>
      <c r="B141" s="257" t="s">
        <v>5286</v>
      </c>
      <c r="C141" s="258" t="s">
        <v>5330</v>
      </c>
      <c r="D141" s="261" t="s">
        <v>5331</v>
      </c>
      <c r="E141" s="262" t="s">
        <v>5332</v>
      </c>
      <c r="F141" s="265" t="s">
        <v>5333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5285</v>
      </c>
      <c r="B142" s="257" t="s">
        <v>5286</v>
      </c>
      <c r="C142" s="258" t="s">
        <v>5334</v>
      </c>
      <c r="D142" s="261" t="s">
        <v>5335</v>
      </c>
      <c r="E142" s="262" t="s">
        <v>5332</v>
      </c>
      <c r="F142" s="265" t="s">
        <v>5333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5285</v>
      </c>
      <c r="B143" s="257" t="s">
        <v>5286</v>
      </c>
      <c r="C143" s="258" t="s">
        <v>5336</v>
      </c>
      <c r="D143" s="261" t="s">
        <v>5337</v>
      </c>
      <c r="E143" s="262" t="s">
        <v>5332</v>
      </c>
      <c r="F143" s="265" t="s">
        <v>5333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5285</v>
      </c>
      <c r="B144" s="257" t="s">
        <v>5286</v>
      </c>
      <c r="C144" s="258" t="s">
        <v>5338</v>
      </c>
      <c r="D144" s="261" t="s">
        <v>5339</v>
      </c>
      <c r="E144" s="262" t="s">
        <v>5149</v>
      </c>
      <c r="F144" s="265" t="s">
        <v>5333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5285</v>
      </c>
      <c r="B145" s="257" t="s">
        <v>5286</v>
      </c>
      <c r="C145" s="258" t="s">
        <v>5340</v>
      </c>
      <c r="D145" s="261" t="s">
        <v>5341</v>
      </c>
      <c r="E145" s="262" t="s">
        <v>5149</v>
      </c>
      <c r="F145" s="265" t="s">
        <v>5333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5285</v>
      </c>
      <c r="B146" s="257" t="s">
        <v>5286</v>
      </c>
      <c r="C146" s="258" t="s">
        <v>5342</v>
      </c>
      <c r="D146" s="261" t="s">
        <v>5343</v>
      </c>
      <c r="E146" s="262" t="s">
        <v>5149</v>
      </c>
      <c r="F146" s="265" t="s">
        <v>5333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5285</v>
      </c>
      <c r="B147" s="256" t="s">
        <v>5344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5285</v>
      </c>
      <c r="B148" s="257" t="s">
        <v>5344</v>
      </c>
      <c r="C148" s="258" t="s">
        <v>5345</v>
      </c>
      <c r="D148" s="261" t="s">
        <v>5346</v>
      </c>
      <c r="E148" s="262" t="s">
        <v>5082</v>
      </c>
      <c r="F148" s="265" t="s">
        <v>5347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5285</v>
      </c>
      <c r="B149" s="257" t="s">
        <v>5344</v>
      </c>
      <c r="C149" s="258" t="s">
        <v>5348</v>
      </c>
      <c r="D149" s="261" t="s">
        <v>5349</v>
      </c>
      <c r="E149" s="262" t="s">
        <v>5082</v>
      </c>
      <c r="F149" s="265" t="s">
        <v>5347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5285</v>
      </c>
      <c r="B150" s="257" t="s">
        <v>5344</v>
      </c>
      <c r="C150" s="258" t="s">
        <v>5350</v>
      </c>
      <c r="D150" s="261" t="s">
        <v>5351</v>
      </c>
      <c r="E150" s="262" t="s">
        <v>5082</v>
      </c>
      <c r="F150" s="265" t="s">
        <v>5347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5285</v>
      </c>
      <c r="B151" s="257" t="s">
        <v>5344</v>
      </c>
      <c r="C151" s="258" t="s">
        <v>5352</v>
      </c>
      <c r="D151" s="261" t="s">
        <v>5353</v>
      </c>
      <c r="E151" s="262" t="s">
        <v>5082</v>
      </c>
      <c r="F151" s="265" t="s">
        <v>5347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5285</v>
      </c>
      <c r="B152" s="257" t="s">
        <v>5344</v>
      </c>
      <c r="C152" s="258" t="s">
        <v>5354</v>
      </c>
      <c r="D152" s="261" t="s">
        <v>5355</v>
      </c>
      <c r="E152" s="262" t="s">
        <v>5082</v>
      </c>
      <c r="F152" s="265" t="s">
        <v>5347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5285</v>
      </c>
      <c r="B153" s="257" t="s">
        <v>5344</v>
      </c>
      <c r="C153" s="258" t="s">
        <v>5356</v>
      </c>
      <c r="D153" s="261" t="s">
        <v>5357</v>
      </c>
      <c r="E153" s="262" t="s">
        <v>5082</v>
      </c>
      <c r="F153" s="265" t="s">
        <v>5347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5285</v>
      </c>
      <c r="B154" s="257" t="s">
        <v>5344</v>
      </c>
      <c r="C154" s="258" t="s">
        <v>5358</v>
      </c>
      <c r="D154" s="261" t="s">
        <v>5359</v>
      </c>
      <c r="E154" s="262" t="s">
        <v>5082</v>
      </c>
      <c r="F154" s="265" t="s">
        <v>5347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5285</v>
      </c>
      <c r="B155" s="257" t="s">
        <v>5344</v>
      </c>
      <c r="C155" s="258" t="s">
        <v>5360</v>
      </c>
      <c r="D155" s="261" t="s">
        <v>5361</v>
      </c>
      <c r="E155" s="262" t="s">
        <v>5082</v>
      </c>
      <c r="F155" s="265" t="s">
        <v>5347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5285</v>
      </c>
      <c r="B156" s="257" t="s">
        <v>5344</v>
      </c>
      <c r="C156" s="258" t="s">
        <v>5362</v>
      </c>
      <c r="D156" s="261" t="s">
        <v>5363</v>
      </c>
      <c r="E156" s="262" t="s">
        <v>5082</v>
      </c>
      <c r="F156" s="265" t="s">
        <v>5347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5285</v>
      </c>
      <c r="B157" s="257" t="s">
        <v>5344</v>
      </c>
      <c r="C157" s="258" t="s">
        <v>5364</v>
      </c>
      <c r="D157" s="261" t="s">
        <v>5365</v>
      </c>
      <c r="E157" s="262" t="s">
        <v>5082</v>
      </c>
      <c r="F157" s="265" t="s">
        <v>5347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5285</v>
      </c>
      <c r="B158" s="257" t="s">
        <v>5344</v>
      </c>
      <c r="C158" s="258" t="s">
        <v>5366</v>
      </c>
      <c r="D158" s="261" t="s">
        <v>5367</v>
      </c>
      <c r="E158" s="262" t="s">
        <v>5082</v>
      </c>
      <c r="F158" s="265" t="s">
        <v>5347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5285</v>
      </c>
      <c r="B159" s="257" t="s">
        <v>5344</v>
      </c>
      <c r="C159" s="258" t="s">
        <v>5368</v>
      </c>
      <c r="D159" s="261" t="s">
        <v>5369</v>
      </c>
      <c r="E159" s="262" t="s">
        <v>5082</v>
      </c>
      <c r="F159" s="265" t="s">
        <v>5347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5285</v>
      </c>
      <c r="B160" s="257" t="s">
        <v>5344</v>
      </c>
      <c r="C160" s="258" t="s">
        <v>5370</v>
      </c>
      <c r="D160" s="261" t="s">
        <v>5371</v>
      </c>
      <c r="E160" s="262" t="s">
        <v>5082</v>
      </c>
      <c r="F160" s="265" t="s">
        <v>5372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5285</v>
      </c>
      <c r="B161" s="257" t="s">
        <v>5344</v>
      </c>
      <c r="C161" s="258" t="s">
        <v>5373</v>
      </c>
      <c r="D161" s="261" t="s">
        <v>5374</v>
      </c>
      <c r="E161" s="262" t="s">
        <v>5082</v>
      </c>
      <c r="F161" s="265" t="s">
        <v>5372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5285</v>
      </c>
      <c r="B162" s="257" t="s">
        <v>5344</v>
      </c>
      <c r="C162" s="258" t="s">
        <v>5375</v>
      </c>
      <c r="D162" s="261" t="s">
        <v>5376</v>
      </c>
      <c r="E162" s="262" t="s">
        <v>5082</v>
      </c>
      <c r="F162" s="265" t="s">
        <v>5372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5285</v>
      </c>
      <c r="B163" s="257" t="s">
        <v>5344</v>
      </c>
      <c r="C163" s="258" t="s">
        <v>5377</v>
      </c>
      <c r="D163" s="261" t="s">
        <v>5378</v>
      </c>
      <c r="E163" s="262" t="s">
        <v>5082</v>
      </c>
      <c r="F163" s="265" t="s">
        <v>5372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5285</v>
      </c>
      <c r="B164" s="257" t="s">
        <v>5344</v>
      </c>
      <c r="C164" s="258" t="s">
        <v>5379</v>
      </c>
      <c r="D164" s="261" t="s">
        <v>5380</v>
      </c>
      <c r="E164" s="262" t="s">
        <v>5082</v>
      </c>
      <c r="F164" s="265" t="s">
        <v>5372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5285</v>
      </c>
      <c r="B165" s="256" t="s">
        <v>5381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5285</v>
      </c>
      <c r="B166" s="257" t="s">
        <v>5381</v>
      </c>
      <c r="C166" s="258" t="s">
        <v>5382</v>
      </c>
      <c r="D166" s="261" t="s">
        <v>5383</v>
      </c>
      <c r="E166" s="262" t="s">
        <v>5053</v>
      </c>
      <c r="F166" s="265" t="s">
        <v>5384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5285</v>
      </c>
      <c r="B167" s="257" t="s">
        <v>5381</v>
      </c>
      <c r="C167" s="258" t="s">
        <v>5385</v>
      </c>
      <c r="D167" s="261" t="s">
        <v>5386</v>
      </c>
      <c r="E167" s="262" t="s">
        <v>5197</v>
      </c>
      <c r="F167" s="265" t="s">
        <v>5384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5285</v>
      </c>
      <c r="B168" s="257" t="s">
        <v>5381</v>
      </c>
      <c r="C168" s="258" t="s">
        <v>5387</v>
      </c>
      <c r="D168" s="261" t="s">
        <v>5388</v>
      </c>
      <c r="E168" s="262" t="s">
        <v>5149</v>
      </c>
      <c r="F168" s="265" t="s">
        <v>5384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5285</v>
      </c>
      <c r="B169" s="257" t="s">
        <v>5381</v>
      </c>
      <c r="C169" s="258" t="s">
        <v>5389</v>
      </c>
      <c r="D169" s="261" t="s">
        <v>5390</v>
      </c>
      <c r="E169" s="262" t="s">
        <v>5149</v>
      </c>
      <c r="F169" s="265" t="s">
        <v>5384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5285</v>
      </c>
      <c r="B170" s="257" t="s">
        <v>5381</v>
      </c>
      <c r="C170" s="258" t="s">
        <v>5391</v>
      </c>
      <c r="D170" s="261" t="s">
        <v>5392</v>
      </c>
      <c r="E170" s="262" t="s">
        <v>5197</v>
      </c>
      <c r="F170" s="265" t="s">
        <v>5384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5285</v>
      </c>
      <c r="B171" s="257" t="s">
        <v>5381</v>
      </c>
      <c r="C171" s="258" t="s">
        <v>5393</v>
      </c>
      <c r="D171" s="261" t="s">
        <v>5394</v>
      </c>
      <c r="E171" s="262" t="s">
        <v>5082</v>
      </c>
      <c r="F171" s="265" t="s">
        <v>5384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5285</v>
      </c>
      <c r="B172" s="257" t="s">
        <v>5381</v>
      </c>
      <c r="C172" s="258" t="s">
        <v>5395</v>
      </c>
      <c r="D172" s="261" t="s">
        <v>5396</v>
      </c>
      <c r="E172" s="262" t="s">
        <v>5149</v>
      </c>
      <c r="F172" s="265" t="s">
        <v>5384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5285</v>
      </c>
      <c r="B173" s="257" t="s">
        <v>5381</v>
      </c>
      <c r="C173" s="258" t="s">
        <v>5397</v>
      </c>
      <c r="D173" s="261" t="s">
        <v>5398</v>
      </c>
      <c r="E173" s="262" t="s">
        <v>5082</v>
      </c>
      <c r="F173" s="265" t="s">
        <v>5384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5285</v>
      </c>
      <c r="B174" s="257" t="s">
        <v>5381</v>
      </c>
      <c r="C174" s="258" t="s">
        <v>5399</v>
      </c>
      <c r="D174" s="261" t="s">
        <v>5400</v>
      </c>
      <c r="E174" s="262" t="s">
        <v>5149</v>
      </c>
      <c r="F174" s="265" t="s">
        <v>5384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5285</v>
      </c>
      <c r="B175" s="257" t="s">
        <v>5381</v>
      </c>
      <c r="C175" s="258" t="s">
        <v>5401</v>
      </c>
      <c r="D175" s="261" t="s">
        <v>5402</v>
      </c>
      <c r="E175" s="262" t="s">
        <v>5082</v>
      </c>
      <c r="F175" s="265" t="s">
        <v>5384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5285</v>
      </c>
      <c r="B176" s="257" t="s">
        <v>5381</v>
      </c>
      <c r="C176" s="258" t="s">
        <v>5403</v>
      </c>
      <c r="D176" s="261" t="s">
        <v>5404</v>
      </c>
      <c r="E176" s="262" t="s">
        <v>5053</v>
      </c>
      <c r="F176" s="265" t="s">
        <v>5384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5285</v>
      </c>
      <c r="B177" s="257" t="s">
        <v>5381</v>
      </c>
      <c r="C177" s="258" t="s">
        <v>5405</v>
      </c>
      <c r="D177" s="261" t="s">
        <v>5406</v>
      </c>
      <c r="E177" s="262" t="s">
        <v>5053</v>
      </c>
      <c r="F177" s="265" t="s">
        <v>5384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5285</v>
      </c>
      <c r="B178" s="257" t="s">
        <v>5381</v>
      </c>
      <c r="C178" s="258" t="s">
        <v>5407</v>
      </c>
      <c r="D178" s="261" t="s">
        <v>5408</v>
      </c>
      <c r="E178" s="262" t="s">
        <v>5082</v>
      </c>
      <c r="F178" s="265" t="s">
        <v>5384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5285</v>
      </c>
      <c r="B179" s="257" t="s">
        <v>5381</v>
      </c>
      <c r="C179" s="258" t="s">
        <v>5409</v>
      </c>
      <c r="D179" s="261" t="s">
        <v>5410</v>
      </c>
      <c r="E179" s="262" t="s">
        <v>5197</v>
      </c>
      <c r="F179" s="265" t="s">
        <v>5384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5285</v>
      </c>
      <c r="B180" s="257" t="s">
        <v>5381</v>
      </c>
      <c r="C180" s="258" t="s">
        <v>5411</v>
      </c>
      <c r="D180" s="261" t="s">
        <v>5412</v>
      </c>
      <c r="E180" s="262" t="s">
        <v>5197</v>
      </c>
      <c r="F180" s="265" t="s">
        <v>5384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5285</v>
      </c>
      <c r="B181" s="256" t="s">
        <v>5413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5285</v>
      </c>
      <c r="B182" s="257" t="s">
        <v>5413</v>
      </c>
      <c r="C182" s="258" t="s">
        <v>5414</v>
      </c>
      <c r="D182" s="261" t="s">
        <v>5415</v>
      </c>
      <c r="E182" s="262" t="s">
        <v>5053</v>
      </c>
      <c r="F182" s="265" t="s">
        <v>5416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5285</v>
      </c>
      <c r="B183" s="257" t="s">
        <v>5413</v>
      </c>
      <c r="C183" s="258" t="s">
        <v>5417</v>
      </c>
      <c r="D183" s="261" t="s">
        <v>5418</v>
      </c>
      <c r="E183" s="262" t="s">
        <v>5053</v>
      </c>
      <c r="F183" s="265" t="s">
        <v>5416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5285</v>
      </c>
      <c r="B184" s="257" t="s">
        <v>5413</v>
      </c>
      <c r="C184" s="258" t="s">
        <v>5419</v>
      </c>
      <c r="D184" s="261" t="s">
        <v>5420</v>
      </c>
      <c r="E184" s="262" t="s">
        <v>5053</v>
      </c>
      <c r="F184" s="265" t="s">
        <v>5416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5285</v>
      </c>
      <c r="B185" s="257" t="s">
        <v>5413</v>
      </c>
      <c r="C185" s="258" t="s">
        <v>5421</v>
      </c>
      <c r="D185" s="261" t="s">
        <v>5422</v>
      </c>
      <c r="E185" s="262" t="s">
        <v>5053</v>
      </c>
      <c r="F185" s="265" t="s">
        <v>5416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5285</v>
      </c>
      <c r="B186" s="257" t="s">
        <v>5413</v>
      </c>
      <c r="C186" s="258" t="s">
        <v>5423</v>
      </c>
      <c r="D186" s="261" t="s">
        <v>5424</v>
      </c>
      <c r="E186" s="262" t="s">
        <v>5053</v>
      </c>
      <c r="F186" s="265" t="s">
        <v>5416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5285</v>
      </c>
      <c r="B187" s="257" t="s">
        <v>5413</v>
      </c>
      <c r="C187" s="258" t="s">
        <v>5425</v>
      </c>
      <c r="D187" s="261" t="s">
        <v>5426</v>
      </c>
      <c r="E187" s="262" t="s">
        <v>5082</v>
      </c>
      <c r="F187" s="265" t="s">
        <v>5416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5285</v>
      </c>
      <c r="B188" s="257" t="s">
        <v>5413</v>
      </c>
      <c r="C188" s="258" t="s">
        <v>5427</v>
      </c>
      <c r="D188" s="261" t="s">
        <v>5428</v>
      </c>
      <c r="E188" s="262" t="s">
        <v>5082</v>
      </c>
      <c r="F188" s="265" t="s">
        <v>5416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5285</v>
      </c>
      <c r="B189" s="257" t="s">
        <v>5413</v>
      </c>
      <c r="C189" s="258" t="s">
        <v>5429</v>
      </c>
      <c r="D189" s="261" t="s">
        <v>5430</v>
      </c>
      <c r="E189" s="262" t="s">
        <v>5082</v>
      </c>
      <c r="F189" s="265" t="s">
        <v>5416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5285</v>
      </c>
      <c r="B190" s="257" t="s">
        <v>5413</v>
      </c>
      <c r="C190" s="258" t="s">
        <v>5431</v>
      </c>
      <c r="D190" s="261" t="s">
        <v>5432</v>
      </c>
      <c r="E190" s="262" t="s">
        <v>5082</v>
      </c>
      <c r="F190" s="265" t="s">
        <v>5416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5285</v>
      </c>
      <c r="B191" s="257" t="s">
        <v>5413</v>
      </c>
      <c r="C191" s="258" t="s">
        <v>5433</v>
      </c>
      <c r="D191" s="261" t="s">
        <v>5434</v>
      </c>
      <c r="E191" s="262" t="s">
        <v>5053</v>
      </c>
      <c r="F191" s="265" t="s">
        <v>5416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5285</v>
      </c>
      <c r="B192" s="257" t="s">
        <v>5413</v>
      </c>
      <c r="C192" s="258" t="s">
        <v>5435</v>
      </c>
      <c r="D192" s="261" t="s">
        <v>5436</v>
      </c>
      <c r="E192" s="262" t="s">
        <v>5053</v>
      </c>
      <c r="F192" s="265" t="s">
        <v>5416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5285</v>
      </c>
      <c r="B193" s="257" t="s">
        <v>5413</v>
      </c>
      <c r="C193" s="258" t="s">
        <v>5437</v>
      </c>
      <c r="D193" s="261" t="s">
        <v>5438</v>
      </c>
      <c r="E193" s="262" t="s">
        <v>5053</v>
      </c>
      <c r="F193" s="265" t="s">
        <v>5416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5285</v>
      </c>
      <c r="B194" s="257" t="s">
        <v>5413</v>
      </c>
      <c r="C194" s="258" t="s">
        <v>5439</v>
      </c>
      <c r="D194" s="261" t="s">
        <v>5440</v>
      </c>
      <c r="E194" s="262" t="s">
        <v>5053</v>
      </c>
      <c r="F194" s="265" t="s">
        <v>5416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5285</v>
      </c>
      <c r="B195" s="257" t="s">
        <v>5413</v>
      </c>
      <c r="C195" s="258" t="s">
        <v>5441</v>
      </c>
      <c r="D195" s="261" t="s">
        <v>5442</v>
      </c>
      <c r="E195" s="262" t="s">
        <v>5053</v>
      </c>
      <c r="F195" s="265" t="s">
        <v>5416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5285</v>
      </c>
      <c r="B196" s="257" t="s">
        <v>5413</v>
      </c>
      <c r="C196" s="258" t="s">
        <v>5443</v>
      </c>
      <c r="D196" s="261" t="s">
        <v>5444</v>
      </c>
      <c r="E196" s="262" t="s">
        <v>5053</v>
      </c>
      <c r="F196" s="265" t="s">
        <v>5445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5285</v>
      </c>
      <c r="B197" s="257" t="s">
        <v>5413</v>
      </c>
      <c r="C197" s="258" t="s">
        <v>5446</v>
      </c>
      <c r="D197" s="261" t="s">
        <v>5447</v>
      </c>
      <c r="E197" s="262" t="s">
        <v>5053</v>
      </c>
      <c r="F197" s="265" t="s">
        <v>5445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5285</v>
      </c>
      <c r="B198" s="257" t="s">
        <v>5413</v>
      </c>
      <c r="C198" s="258" t="s">
        <v>5448</v>
      </c>
      <c r="D198" s="261" t="s">
        <v>5449</v>
      </c>
      <c r="E198" s="262" t="s">
        <v>5053</v>
      </c>
      <c r="F198" s="265" t="s">
        <v>5445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5285</v>
      </c>
      <c r="B199" s="257" t="s">
        <v>5413</v>
      </c>
      <c r="C199" s="258" t="s">
        <v>5450</v>
      </c>
      <c r="D199" s="261" t="s">
        <v>5451</v>
      </c>
      <c r="E199" s="262" t="s">
        <v>5053</v>
      </c>
      <c r="F199" s="265" t="s">
        <v>5445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5452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5452</v>
      </c>
      <c r="B201" s="256" t="s">
        <v>5453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5452</v>
      </c>
      <c r="B202" s="257" t="s">
        <v>5453</v>
      </c>
      <c r="C202" s="258" t="s">
        <v>5454</v>
      </c>
      <c r="D202" s="261" t="s">
        <v>5455</v>
      </c>
      <c r="E202" s="262" t="s">
        <v>5332</v>
      </c>
      <c r="F202" s="265" t="s">
        <v>5456</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5452</v>
      </c>
      <c r="B203" s="257" t="s">
        <v>5453</v>
      </c>
      <c r="C203" s="258" t="s">
        <v>5457</v>
      </c>
      <c r="D203" s="261" t="s">
        <v>5458</v>
      </c>
      <c r="E203" s="262" t="s">
        <v>5332</v>
      </c>
      <c r="F203" s="265" t="s">
        <v>5456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5452</v>
      </c>
      <c r="B204" s="257" t="s">
        <v>5453</v>
      </c>
      <c r="C204" s="258" t="s">
        <v>5459</v>
      </c>
      <c r="D204" s="261" t="s">
        <v>5460</v>
      </c>
      <c r="E204" s="262" t="s">
        <v>5332</v>
      </c>
      <c r="F204" s="265" t="s">
        <v>5456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5452</v>
      </c>
      <c r="B205" s="257" t="s">
        <v>5453</v>
      </c>
      <c r="C205" s="258" t="s">
        <v>5461</v>
      </c>
      <c r="D205" s="261" t="s">
        <v>5462</v>
      </c>
      <c r="E205" s="262" t="s">
        <v>5332</v>
      </c>
      <c r="F205" s="265" t="s">
        <v>5456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5452</v>
      </c>
      <c r="B206" s="257" t="s">
        <v>5453</v>
      </c>
      <c r="C206" s="258" t="s">
        <v>5463</v>
      </c>
      <c r="D206" s="261" t="s">
        <v>5464</v>
      </c>
      <c r="E206" s="262" t="s">
        <v>5332</v>
      </c>
      <c r="F206" s="265" t="s">
        <v>5456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5452</v>
      </c>
      <c r="B207" s="257" t="s">
        <v>5453</v>
      </c>
      <c r="C207" s="258" t="s">
        <v>5465</v>
      </c>
      <c r="D207" s="261" t="s">
        <v>5466</v>
      </c>
      <c r="E207" s="262" t="s">
        <v>5197</v>
      </c>
      <c r="F207" s="265" t="s">
        <v>5456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5452</v>
      </c>
      <c r="B208" s="257" t="s">
        <v>5453</v>
      </c>
      <c r="C208" s="258" t="s">
        <v>5467</v>
      </c>
      <c r="D208" s="261" t="s">
        <v>5468</v>
      </c>
      <c r="E208" s="262" t="s">
        <v>5197</v>
      </c>
      <c r="F208" s="265" t="s">
        <v>5456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5452</v>
      </c>
      <c r="B209" s="257" t="s">
        <v>5453</v>
      </c>
      <c r="C209" s="258" t="s">
        <v>5469</v>
      </c>
      <c r="D209" s="261" t="s">
        <v>5470</v>
      </c>
      <c r="E209" s="262" t="s">
        <v>5332</v>
      </c>
      <c r="F209" s="265" t="s">
        <v>5456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5452</v>
      </c>
      <c r="B210" s="257" t="s">
        <v>5453</v>
      </c>
      <c r="C210" s="258" t="s">
        <v>5471</v>
      </c>
      <c r="D210" s="261" t="s">
        <v>5472</v>
      </c>
      <c r="E210" s="262" t="s">
        <v>5082</v>
      </c>
      <c r="F210" s="265" t="s">
        <v>5473</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5452</v>
      </c>
      <c r="B211" s="257" t="s">
        <v>5453</v>
      </c>
      <c r="C211" s="258" t="s">
        <v>5474</v>
      </c>
      <c r="D211" s="261" t="s">
        <v>5475</v>
      </c>
      <c r="E211" s="262" t="s">
        <v>5082</v>
      </c>
      <c r="F211" s="265" t="s">
        <v>5473</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5452</v>
      </c>
      <c r="B212" s="257" t="s">
        <v>5453</v>
      </c>
      <c r="C212" s="258" t="s">
        <v>5476</v>
      </c>
      <c r="D212" s="261" t="s">
        <v>5477</v>
      </c>
      <c r="E212" s="262" t="s">
        <v>5149</v>
      </c>
      <c r="F212" s="265" t="s">
        <v>5478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5452</v>
      </c>
      <c r="B213" s="257" t="s">
        <v>5453</v>
      </c>
      <c r="C213" s="258" t="s">
        <v>5479</v>
      </c>
      <c r="D213" s="261" t="s">
        <v>5480</v>
      </c>
      <c r="E213" s="262" t="s">
        <v>5082</v>
      </c>
      <c r="F213" s="265" t="s">
        <v>5481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5452</v>
      </c>
      <c r="B214" s="257" t="s">
        <v>5453</v>
      </c>
      <c r="C214" s="258" t="s">
        <v>5482</v>
      </c>
      <c r="D214" s="261" t="s">
        <v>5483</v>
      </c>
      <c r="E214" s="262" t="s">
        <v>5149</v>
      </c>
      <c r="F214" s="265" t="s">
        <v>5484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5452</v>
      </c>
      <c r="B215" s="257" t="s">
        <v>5453</v>
      </c>
      <c r="C215" s="258" t="s">
        <v>5485</v>
      </c>
      <c r="D215" s="261" t="s">
        <v>5486</v>
      </c>
      <c r="E215" s="262" t="s">
        <v>5053</v>
      </c>
      <c r="F215" s="265" t="s">
        <v>5484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5452</v>
      </c>
      <c r="B216" s="257" t="s">
        <v>5453</v>
      </c>
      <c r="C216" s="258" t="s">
        <v>5487</v>
      </c>
      <c r="D216" s="261" t="s">
        <v>5488</v>
      </c>
      <c r="E216" s="262" t="s">
        <v>5053</v>
      </c>
      <c r="F216" s="265" t="s">
        <v>5484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5452</v>
      </c>
      <c r="B217" s="257" t="s">
        <v>5453</v>
      </c>
      <c r="C217" s="258" t="s">
        <v>5489</v>
      </c>
      <c r="D217" s="261" t="s">
        <v>5490</v>
      </c>
      <c r="E217" s="262" t="s">
        <v>5082</v>
      </c>
      <c r="F217" s="265" t="s">
        <v>5484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5452</v>
      </c>
      <c r="B218" s="257" t="s">
        <v>5453</v>
      </c>
      <c r="C218" s="258" t="s">
        <v>5491</v>
      </c>
      <c r="D218" s="261" t="s">
        <v>5492</v>
      </c>
      <c r="E218" s="262" t="s">
        <v>5082</v>
      </c>
      <c r="F218" s="265" t="s">
        <v>5484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5452</v>
      </c>
      <c r="B219" s="257" t="s">
        <v>5453</v>
      </c>
      <c r="C219" s="258" t="s">
        <v>5493</v>
      </c>
      <c r="D219" s="261" t="s">
        <v>5494</v>
      </c>
      <c r="E219" s="262" t="s">
        <v>5082</v>
      </c>
      <c r="F219" s="265" t="s">
        <v>5484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5452</v>
      </c>
      <c r="B220" s="257" t="s">
        <v>5453</v>
      </c>
      <c r="C220" s="258" t="s">
        <v>5495</v>
      </c>
      <c r="D220" s="261" t="s">
        <v>5496</v>
      </c>
      <c r="E220" s="262" t="s">
        <v>5082</v>
      </c>
      <c r="F220" s="265" t="s">
        <v>5484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5452</v>
      </c>
      <c r="B221" s="256" t="s">
        <v>5497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5452</v>
      </c>
      <c r="B222" s="257" t="s">
        <v>5497</v>
      </c>
      <c r="C222" s="258" t="s">
        <v>5498</v>
      </c>
      <c r="D222" s="261" t="s">
        <v>5499</v>
      </c>
      <c r="E222" s="262" t="s">
        <v>5149</v>
      </c>
      <c r="F222" s="265" t="s">
        <v>5500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5452</v>
      </c>
      <c r="B223" s="257" t="s">
        <v>5497</v>
      </c>
      <c r="C223" s="258" t="s">
        <v>5501</v>
      </c>
      <c r="D223" s="261" t="s">
        <v>5502</v>
      </c>
      <c r="E223" s="262" t="s">
        <v>5149</v>
      </c>
      <c r="F223" s="265" t="s">
        <v>5500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5452</v>
      </c>
      <c r="B224" s="257" t="s">
        <v>5497</v>
      </c>
      <c r="C224" s="258" t="s">
        <v>5503</v>
      </c>
      <c r="D224" s="261" t="s">
        <v>5504</v>
      </c>
      <c r="E224" s="262" t="s">
        <v>5149</v>
      </c>
      <c r="F224" s="265" t="s">
        <v>5500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5452</v>
      </c>
      <c r="B225" s="257" t="s">
        <v>5497</v>
      </c>
      <c r="C225" s="258" t="s">
        <v>5505</v>
      </c>
      <c r="D225" s="261" t="s">
        <v>5506</v>
      </c>
      <c r="E225" s="262" t="s">
        <v>5149</v>
      </c>
      <c r="F225" s="265" t="s">
        <v>5500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5452</v>
      </c>
      <c r="B226" s="257" t="s">
        <v>5497</v>
      </c>
      <c r="C226" s="258" t="s">
        <v>5507</v>
      </c>
      <c r="D226" s="261" t="s">
        <v>5508</v>
      </c>
      <c r="E226" s="262" t="s">
        <v>5149</v>
      </c>
      <c r="F226" s="265" t="s">
        <v>5500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5452</v>
      </c>
      <c r="B227" s="257" t="s">
        <v>5497</v>
      </c>
      <c r="C227" s="258" t="s">
        <v>5509</v>
      </c>
      <c r="D227" s="261" t="s">
        <v>5510</v>
      </c>
      <c r="E227" s="262" t="s">
        <v>5149</v>
      </c>
      <c r="F227" s="265" t="s">
        <v>5500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5452</v>
      </c>
      <c r="B228" s="257" t="s">
        <v>5497</v>
      </c>
      <c r="C228" s="258" t="s">
        <v>5511</v>
      </c>
      <c r="D228" s="261" t="s">
        <v>5512</v>
      </c>
      <c r="E228" s="262" t="s">
        <v>5149</v>
      </c>
      <c r="F228" s="265" t="s">
        <v>5500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5452</v>
      </c>
      <c r="B229" s="257" t="s">
        <v>5497</v>
      </c>
      <c r="C229" s="258" t="s">
        <v>5513</v>
      </c>
      <c r="D229" s="261" t="s">
        <v>5514</v>
      </c>
      <c r="E229" s="262" t="s">
        <v>5053</v>
      </c>
      <c r="F229" s="265" t="s">
        <v>5500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5452</v>
      </c>
      <c r="B230" s="257" t="s">
        <v>5497</v>
      </c>
      <c r="C230" s="258" t="s">
        <v>5515</v>
      </c>
      <c r="D230" s="261" t="s">
        <v>5516</v>
      </c>
      <c r="E230" s="262" t="s">
        <v>5053</v>
      </c>
      <c r="F230" s="265" t="s">
        <v>5500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5452</v>
      </c>
      <c r="B231" s="257" t="s">
        <v>5497</v>
      </c>
      <c r="C231" s="258" t="s">
        <v>5517</v>
      </c>
      <c r="D231" s="261" t="s">
        <v>5518</v>
      </c>
      <c r="E231" s="262" t="s">
        <v>5149</v>
      </c>
      <c r="F231" s="265" t="s">
        <v>5519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5452</v>
      </c>
      <c r="B232" s="257" t="s">
        <v>5497</v>
      </c>
      <c r="C232" s="258" t="s">
        <v>5520</v>
      </c>
      <c r="D232" s="261" t="s">
        <v>5521</v>
      </c>
      <c r="E232" s="262" t="s">
        <v>5149</v>
      </c>
      <c r="F232" s="265" t="s">
        <v>5519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5452</v>
      </c>
      <c r="B233" s="257" t="s">
        <v>5497</v>
      </c>
      <c r="C233" s="258" t="s">
        <v>5522</v>
      </c>
      <c r="D233" s="261" t="s">
        <v>5523</v>
      </c>
      <c r="E233" s="262" t="s">
        <v>5082</v>
      </c>
      <c r="F233" s="265" t="s">
        <v>5519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5452</v>
      </c>
      <c r="B234" s="257" t="s">
        <v>5497</v>
      </c>
      <c r="C234" s="258" t="s">
        <v>5524</v>
      </c>
      <c r="D234" s="261" t="s">
        <v>5525</v>
      </c>
      <c r="E234" s="262" t="s">
        <v>5082</v>
      </c>
      <c r="F234" s="265" t="s">
        <v>5519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5452</v>
      </c>
      <c r="B235" s="257" t="s">
        <v>5497</v>
      </c>
      <c r="C235" s="258" t="s">
        <v>5526</v>
      </c>
      <c r="D235" s="261" t="s">
        <v>5527</v>
      </c>
      <c r="E235" s="262" t="s">
        <v>5149</v>
      </c>
      <c r="F235" s="265" t="s">
        <v>5519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5452</v>
      </c>
      <c r="B236" s="257" t="s">
        <v>5497</v>
      </c>
      <c r="C236" s="258" t="s">
        <v>5528</v>
      </c>
      <c r="D236" s="261" t="s">
        <v>5529</v>
      </c>
      <c r="E236" s="262" t="s">
        <v>5082</v>
      </c>
      <c r="F236" s="265" t="s">
        <v>5519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5452</v>
      </c>
      <c r="B237" s="256" t="s">
        <v>1686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5452</v>
      </c>
      <c r="B238" s="257" t="s">
        <v>1686</v>
      </c>
      <c r="C238" s="258" t="s">
        <v>5530</v>
      </c>
      <c r="D238" s="261" t="s">
        <v>5531</v>
      </c>
      <c r="E238" s="262" t="s">
        <v>5053</v>
      </c>
      <c r="F238" s="265" t="s">
        <v>5532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5452</v>
      </c>
      <c r="B239" s="257" t="s">
        <v>1686</v>
      </c>
      <c r="C239" s="258" t="s">
        <v>5533</v>
      </c>
      <c r="D239" s="261" t="s">
        <v>5534</v>
      </c>
      <c r="E239" s="262" t="s">
        <v>5053</v>
      </c>
      <c r="F239" s="265" t="s">
        <v>5532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5452</v>
      </c>
      <c r="B240" s="257" t="s">
        <v>1686</v>
      </c>
      <c r="C240" s="258" t="s">
        <v>5535</v>
      </c>
      <c r="D240" s="261" t="s">
        <v>5536</v>
      </c>
      <c r="E240" s="262" t="s">
        <v>5053</v>
      </c>
      <c r="F240" s="265" t="s">
        <v>5532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5452</v>
      </c>
      <c r="B241" s="257" t="s">
        <v>1686</v>
      </c>
      <c r="C241" s="258" t="s">
        <v>5537</v>
      </c>
      <c r="D241" s="261" t="s">
        <v>5538</v>
      </c>
      <c r="E241" s="262" t="s">
        <v>5053</v>
      </c>
      <c r="F241" s="265" t="s">
        <v>5532</v>
      </c>
      <c r="G241" s="268">
        <f>IF(COUNTIF(H241:AU241,"&lt;&gt;")=0,"",SUMPRODUCT(((Recommendations[ImplStatus]="Implemented")+(Recommendations[ImplStatus]="Compensated"))*ISNUMBER(MATCH(Recommendations[Id],H241:AU241,0)))/COUNTIF(H241:AU241,"&lt;&gt;"))</f>
        <v>0</v>
      </c>
      <c r="H241" s="269" t="s">
        <v>88</v>
      </c>
      <c r="I241" s="269" t="s">
        <v>93</v>
      </c>
      <c r="J241" s="269" t="s">
        <v>101</v>
      </c>
      <c r="K241" s="269" t="s">
        <v>106</v>
      </c>
      <c r="L241" s="269" t="s">
        <v>150</v>
      </c>
      <c r="M241" s="269" t="s">
        <v>239</v>
      </c>
      <c r="N241" s="269" t="s">
        <v>248</v>
      </c>
      <c r="O241" s="269" t="s">
        <v>253</v>
      </c>
      <c r="P241" s="269" t="s">
        <v>258</v>
      </c>
      <c r="Q241" s="269" t="s">
        <v>263</v>
      </c>
      <c r="R241" s="269" t="s">
        <v>283</v>
      </c>
      <c r="S241" s="269" t="s">
        <v>298</v>
      </c>
      <c r="T241" s="269" t="s">
        <v>303</v>
      </c>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5452</v>
      </c>
      <c r="B242" s="257" t="s">
        <v>1686</v>
      </c>
      <c r="C242" s="258" t="s">
        <v>5539</v>
      </c>
      <c r="D242" s="261" t="s">
        <v>5540</v>
      </c>
      <c r="E242" s="262" t="s">
        <v>5053</v>
      </c>
      <c r="F242" s="265" t="s">
        <v>5532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5452</v>
      </c>
      <c r="B243" s="257" t="s">
        <v>1686</v>
      </c>
      <c r="C243" s="258" t="s">
        <v>5541</v>
      </c>
      <c r="D243" s="261" t="s">
        <v>5542</v>
      </c>
      <c r="E243" s="262" t="s">
        <v>5053</v>
      </c>
      <c r="F243" s="265" t="s">
        <v>5532</v>
      </c>
      <c r="G243" s="268">
        <f>IF(COUNTIF(H243:AU243,"&lt;&gt;")=0,"",SUMPRODUCT(((Recommendations[ImplStatus]="Implemented")+(Recommendations[ImplStatus]="Compensated"))*ISNUMBER(MATCH(Recommendations[Id],H243:AU243,0)))/COUNTIF(H243:AU243,"&lt;&gt;"))</f>
        <v>0</v>
      </c>
      <c r="H243" s="269" t="s">
        <v>65</v>
      </c>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5452</v>
      </c>
      <c r="B244" s="257" t="s">
        <v>1686</v>
      </c>
      <c r="C244" s="258" t="s">
        <v>5543</v>
      </c>
      <c r="D244" s="261" t="s">
        <v>5544</v>
      </c>
      <c r="E244" s="262" t="s">
        <v>5053</v>
      </c>
      <c r="F244" s="265" t="s">
        <v>5532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5452</v>
      </c>
      <c r="B245" s="257" t="s">
        <v>1686</v>
      </c>
      <c r="C245" s="258" t="s">
        <v>5545</v>
      </c>
      <c r="D245" s="261" t="s">
        <v>5546</v>
      </c>
      <c r="E245" s="262" t="s">
        <v>5053</v>
      </c>
      <c r="F245" s="265" t="s">
        <v>5532</v>
      </c>
      <c r="G245" s="268">
        <f>IF(COUNTIF(H245:AU245,"&lt;&gt;")=0,"",SUMPRODUCT(((Recommendations[ImplStatus]="Implemented")+(Recommendations[ImplStatus]="Compensated"))*ISNUMBER(MATCH(Recommendations[Id],H245:AU245,0)))/COUNTIF(H245:AU245,"&lt;&gt;"))</f>
        <v>0</v>
      </c>
      <c r="H245" s="269" t="s">
        <v>78</v>
      </c>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5452</v>
      </c>
      <c r="B246" s="257" t="s">
        <v>1686</v>
      </c>
      <c r="C246" s="258" t="s">
        <v>5547</v>
      </c>
      <c r="D246" s="261" t="s">
        <v>5548</v>
      </c>
      <c r="E246" s="262" t="s">
        <v>5053</v>
      </c>
      <c r="F246" s="265" t="s">
        <v>5532</v>
      </c>
      <c r="G246" s="268">
        <f>IF(COUNTIF(H246:AU246,"&lt;&gt;")=0,"",SUMPRODUCT(((Recommendations[ImplStatus]="Implemented")+(Recommendations[ImplStatus]="Compensated"))*ISNUMBER(MATCH(Recommendations[Id],H246:AU246,0)))/COUNTIF(H246:AU246,"&lt;&gt;"))</f>
        <v>0</v>
      </c>
      <c r="H246" s="269" t="s">
        <v>70</v>
      </c>
      <c r="I246" s="269" t="s">
        <v>75</v>
      </c>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5452</v>
      </c>
      <c r="B247" s="257" t="s">
        <v>1686</v>
      </c>
      <c r="C247" s="258" t="s">
        <v>5549</v>
      </c>
      <c r="D247" s="261" t="s">
        <v>5550</v>
      </c>
      <c r="E247" s="262" t="s">
        <v>5053</v>
      </c>
      <c r="F247" s="265" t="s">
        <v>5532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5452</v>
      </c>
      <c r="B248" s="257" t="s">
        <v>1686</v>
      </c>
      <c r="C248" s="258" t="s">
        <v>5551</v>
      </c>
      <c r="D248" s="261" t="s">
        <v>5552</v>
      </c>
      <c r="E248" s="262" t="s">
        <v>5082</v>
      </c>
      <c r="F248" s="265" t="s">
        <v>5532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5452</v>
      </c>
      <c r="B249" s="257" t="s">
        <v>1686</v>
      </c>
      <c r="C249" s="258" t="s">
        <v>5553</v>
      </c>
      <c r="D249" s="261" t="s">
        <v>5554</v>
      </c>
      <c r="E249" s="262" t="s">
        <v>5082</v>
      </c>
      <c r="F249" s="265" t="s">
        <v>5555</v>
      </c>
      <c r="G249" s="268">
        <f>IF(COUNTIF(H249:AU249,"&lt;&gt;")=0,"",SUMPRODUCT(((Recommendations[ImplStatus]="Implemented")+(Recommendations[ImplStatus]="Compensated"))*ISNUMBER(MATCH(Recommendations[Id],H249:AU249,0)))/COUNTIF(H249:AU249,"&lt;&gt;"))</f>
        <v>0</v>
      </c>
      <c r="H249" s="269" t="s">
        <v>288</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5452</v>
      </c>
      <c r="B250" s="257" t="s">
        <v>1686</v>
      </c>
      <c r="C250" s="258" t="s">
        <v>5556</v>
      </c>
      <c r="D250" s="261" t="s">
        <v>5557</v>
      </c>
      <c r="E250" s="262" t="s">
        <v>5082</v>
      </c>
      <c r="F250" s="265" t="s">
        <v>5555</v>
      </c>
      <c r="G250" s="268">
        <f>IF(COUNTIF(H250:AU250,"&lt;&gt;")=0,"",SUMPRODUCT(((Recommendations[ImplStatus]="Implemented")+(Recommendations[ImplStatus]="Compensated"))*ISNUMBER(MATCH(Recommendations[Id],H250:AU250,0)))/COUNTIF(H250:AU250,"&lt;&gt;"))</f>
        <v>0</v>
      </c>
      <c r="H250" s="269" t="s">
        <v>288</v>
      </c>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5452</v>
      </c>
      <c r="B251" s="256" t="s">
        <v>5558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5452</v>
      </c>
      <c r="B252" s="257" t="s">
        <v>5558</v>
      </c>
      <c r="C252" s="258" t="s">
        <v>5559</v>
      </c>
      <c r="D252" s="261" t="s">
        <v>5560</v>
      </c>
      <c r="E252" s="262" t="s">
        <v>5149</v>
      </c>
      <c r="F252" s="265" t="s">
        <v>5561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5452</v>
      </c>
      <c r="B253" s="257" t="s">
        <v>5558</v>
      </c>
      <c r="C253" s="258" t="s">
        <v>5562</v>
      </c>
      <c r="D253" s="261" t="s">
        <v>5563</v>
      </c>
      <c r="E253" s="262" t="s">
        <v>5149</v>
      </c>
      <c r="F253" s="265" t="s">
        <v>5561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5452</v>
      </c>
      <c r="B254" s="257" t="s">
        <v>5558</v>
      </c>
      <c r="C254" s="258" t="s">
        <v>5564</v>
      </c>
      <c r="D254" s="261" t="s">
        <v>5565</v>
      </c>
      <c r="E254" s="262" t="s">
        <v>5149</v>
      </c>
      <c r="F254" s="265" t="s">
        <v>5561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5452</v>
      </c>
      <c r="B255" s="257" t="s">
        <v>5558</v>
      </c>
      <c r="C255" s="258" t="s">
        <v>5566</v>
      </c>
      <c r="D255" s="261" t="s">
        <v>5567</v>
      </c>
      <c r="E255" s="262" t="s">
        <v>5149</v>
      </c>
      <c r="F255" s="265" t="s">
        <v>5561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5452</v>
      </c>
      <c r="B256" s="257" t="s">
        <v>5558</v>
      </c>
      <c r="C256" s="258" t="s">
        <v>5568</v>
      </c>
      <c r="D256" s="261" t="s">
        <v>5569</v>
      </c>
      <c r="E256" s="262" t="s">
        <v>5149</v>
      </c>
      <c r="F256" s="265" t="s">
        <v>5561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5452</v>
      </c>
      <c r="B257" s="257" t="s">
        <v>5558</v>
      </c>
      <c r="C257" s="258" t="s">
        <v>5570</v>
      </c>
      <c r="D257" s="261" t="s">
        <v>5571</v>
      </c>
      <c r="E257" s="262" t="s">
        <v>5053</v>
      </c>
      <c r="F257" s="265" t="s">
        <v>5561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5452</v>
      </c>
      <c r="B258" s="257" t="s">
        <v>5558</v>
      </c>
      <c r="C258" s="258" t="s">
        <v>5572</v>
      </c>
      <c r="D258" s="261" t="s">
        <v>5573</v>
      </c>
      <c r="E258" s="262" t="s">
        <v>5053</v>
      </c>
      <c r="F258" s="265" t="s">
        <v>5561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5452</v>
      </c>
      <c r="B259" s="257" t="s">
        <v>5558</v>
      </c>
      <c r="C259" s="258" t="s">
        <v>5574</v>
      </c>
      <c r="D259" s="261" t="s">
        <v>5575</v>
      </c>
      <c r="E259" s="262" t="s">
        <v>5053</v>
      </c>
      <c r="F259" s="265" t="s">
        <v>5561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5452</v>
      </c>
      <c r="B260" s="257" t="s">
        <v>5558</v>
      </c>
      <c r="C260" s="258" t="s">
        <v>5576</v>
      </c>
      <c r="D260" s="261" t="s">
        <v>5577</v>
      </c>
      <c r="E260" s="262" t="s">
        <v>5053</v>
      </c>
      <c r="F260" s="265" t="s">
        <v>5561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5452</v>
      </c>
      <c r="B261" s="257" t="s">
        <v>5558</v>
      </c>
      <c r="C261" s="258" t="s">
        <v>5578</v>
      </c>
      <c r="D261" s="261" t="s">
        <v>5579</v>
      </c>
      <c r="E261" s="262" t="s">
        <v>5197</v>
      </c>
      <c r="F261" s="265" t="s">
        <v>5561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5452</v>
      </c>
      <c r="B262" s="257" t="s">
        <v>5558</v>
      </c>
      <c r="C262" s="258" t="s">
        <v>5580</v>
      </c>
      <c r="D262" s="261" t="s">
        <v>5581</v>
      </c>
      <c r="E262" s="262" t="s">
        <v>5197</v>
      </c>
      <c r="F262" s="265" t="s">
        <v>5561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5452</v>
      </c>
      <c r="B263" s="257" t="s">
        <v>5558</v>
      </c>
      <c r="C263" s="258" t="s">
        <v>5582</v>
      </c>
      <c r="D263" s="261" t="s">
        <v>5583</v>
      </c>
      <c r="E263" s="262" t="s">
        <v>5197</v>
      </c>
      <c r="F263" s="265" t="s">
        <v>5561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5452</v>
      </c>
      <c r="B264" s="256" t="s">
        <v>5584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5452</v>
      </c>
      <c r="B265" s="257" t="s">
        <v>5584</v>
      </c>
      <c r="C265" s="258" t="s">
        <v>5585</v>
      </c>
      <c r="D265" s="261" t="s">
        <v>5586</v>
      </c>
      <c r="E265" s="262" t="s">
        <v>5082</v>
      </c>
      <c r="F265" s="265" t="s">
        <v>5587</v>
      </c>
      <c r="G265" s="268">
        <f>IF(COUNTIF(H265:AU265,"&lt;&gt;")=0,"",SUMPRODUCT(((Recommendations[ImplStatus]="Implemented")+(Recommendations[ImplStatus]="Compensated"))*ISNUMBER(MATCH(Recommendations[Id],H265:AU265,0)))/COUNTIF(H265:AU265,"&lt;&gt;"))</f>
        <v>0</v>
      </c>
      <c r="H265" s="269" t="s">
        <v>13</v>
      </c>
      <c r="I265" s="269" t="s">
        <v>273</v>
      </c>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5452</v>
      </c>
      <c r="B266" s="257" t="s">
        <v>5584</v>
      </c>
      <c r="C266" s="258" t="s">
        <v>5588</v>
      </c>
      <c r="D266" s="261" t="s">
        <v>5589</v>
      </c>
      <c r="E266" s="262" t="s">
        <v>5082</v>
      </c>
      <c r="F266" s="265" t="s">
        <v>5587</v>
      </c>
      <c r="G266" s="268">
        <f>IF(COUNTIF(H266:AU266,"&lt;&gt;")=0,"",SUMPRODUCT(((Recommendations[ImplStatus]="Implemented")+(Recommendations[ImplStatus]="Compensated"))*ISNUMBER(MATCH(Recommendations[Id],H266:AU266,0)))/COUNTIF(H266:AU266,"&lt;&gt;"))</f>
        <v>0</v>
      </c>
      <c r="H266" s="269" t="s">
        <v>23</v>
      </c>
      <c r="I266" s="269" t="s">
        <v>29</v>
      </c>
      <c r="J266" s="269" t="s">
        <v>33</v>
      </c>
      <c r="K266" s="269" t="s">
        <v>37</v>
      </c>
      <c r="L266" s="269" t="s">
        <v>41</v>
      </c>
      <c r="M266" s="269" t="s">
        <v>45</v>
      </c>
      <c r="N266" s="269" t="s">
        <v>49</v>
      </c>
      <c r="O266" s="269" t="s">
        <v>115</v>
      </c>
      <c r="P266" s="269" t="s">
        <v>120</v>
      </c>
      <c r="Q266" s="269" t="s">
        <v>160</v>
      </c>
      <c r="R266" s="269" t="s">
        <v>170</v>
      </c>
      <c r="S266" s="269" t="s">
        <v>175</v>
      </c>
      <c r="T266" s="269" t="s">
        <v>190</v>
      </c>
      <c r="U266" s="269" t="s">
        <v>195</v>
      </c>
      <c r="V266" s="269" t="s">
        <v>200</v>
      </c>
      <c r="W266" s="269" t="s">
        <v>205</v>
      </c>
      <c r="X266" s="269" t="s">
        <v>220</v>
      </c>
      <c r="Y266" s="269" t="s">
        <v>230</v>
      </c>
      <c r="Z266" s="269" t="s">
        <v>235</v>
      </c>
      <c r="AA266" s="269" t="s">
        <v>308</v>
      </c>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5452</v>
      </c>
      <c r="B267" s="257" t="s">
        <v>5584</v>
      </c>
      <c r="C267" s="258" t="s">
        <v>5590</v>
      </c>
      <c r="D267" s="261" t="s">
        <v>5591</v>
      </c>
      <c r="E267" s="262" t="s">
        <v>5082</v>
      </c>
      <c r="F267" s="265" t="s">
        <v>5587</v>
      </c>
      <c r="G267" s="268">
        <f>IF(COUNTIF(H267:AU267,"&lt;&gt;")=0,"",SUMPRODUCT(((Recommendations[ImplStatus]="Implemented")+(Recommendations[ImplStatus]="Compensated"))*ISNUMBER(MATCH(Recommendations[Id],H267:AU267,0)))/COUNTIF(H267:AU267,"&lt;&gt;"))</f>
        <v>0</v>
      </c>
      <c r="H267" s="269" t="s">
        <v>13</v>
      </c>
      <c r="I267" s="269" t="s">
        <v>120</v>
      </c>
      <c r="J267" s="269" t="s">
        <v>125</v>
      </c>
      <c r="K267" s="269" t="s">
        <v>134</v>
      </c>
      <c r="L267" s="269" t="s">
        <v>145</v>
      </c>
      <c r="M267" s="269" t="s">
        <v>165</v>
      </c>
      <c r="N267" s="269" t="s">
        <v>210</v>
      </c>
      <c r="O267" s="269" t="s">
        <v>225</v>
      </c>
      <c r="P267" s="269" t="s">
        <v>243</v>
      </c>
      <c r="Q267" s="269" t="s">
        <v>268</v>
      </c>
      <c r="R267" s="269" t="s">
        <v>278</v>
      </c>
      <c r="S267" s="269" t="s">
        <v>293</v>
      </c>
      <c r="T267" s="269" t="s">
        <v>313</v>
      </c>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5452</v>
      </c>
      <c r="B268" s="257" t="s">
        <v>5584</v>
      </c>
      <c r="C268" s="258" t="s">
        <v>5592</v>
      </c>
      <c r="D268" s="261" t="s">
        <v>5593</v>
      </c>
      <c r="E268" s="262" t="s">
        <v>5082</v>
      </c>
      <c r="F268" s="265" t="s">
        <v>5587</v>
      </c>
      <c r="G268" s="268">
        <f>IF(COUNTIF(H268:AU268,"&lt;&gt;")=0,"",SUMPRODUCT(((Recommendations[ImplStatus]="Implemented")+(Recommendations[ImplStatus]="Compensated"))*ISNUMBER(MATCH(Recommendations[Id],H268:AU268,0)))/COUNTIF(H268:AU268,"&lt;&gt;"))</f>
        <v>0</v>
      </c>
      <c r="H268" s="269" t="s">
        <v>83</v>
      </c>
      <c r="I268" s="269" t="s">
        <v>97</v>
      </c>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5452</v>
      </c>
      <c r="B269" s="257" t="s">
        <v>5584</v>
      </c>
      <c r="C269" s="258" t="s">
        <v>5594</v>
      </c>
      <c r="D269" s="261" t="s">
        <v>5595</v>
      </c>
      <c r="E269" s="262" t="s">
        <v>5082</v>
      </c>
      <c r="F269" s="265" t="s">
        <v>5587</v>
      </c>
      <c r="G269" s="268">
        <f>IF(COUNTIF(H269:AU269,"&lt;&gt;")=0,"",SUMPRODUCT(((Recommendations[ImplStatus]="Implemented")+(Recommendations[ImplStatus]="Compensated"))*ISNUMBER(MATCH(Recommendations[Id],H269:AU269,0)))/COUNTIF(H269:AU269,"&lt;&gt;"))</f>
        <v>0</v>
      </c>
      <c r="H269" s="269" t="s">
        <v>60</v>
      </c>
      <c r="I269" s="269" t="s">
        <v>139</v>
      </c>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5452</v>
      </c>
      <c r="B270" s="257" t="s">
        <v>5584</v>
      </c>
      <c r="C270" s="258" t="s">
        <v>5596</v>
      </c>
      <c r="D270" s="261" t="s">
        <v>5597</v>
      </c>
      <c r="E270" s="262" t="s">
        <v>5082</v>
      </c>
      <c r="F270" s="265" t="s">
        <v>5587</v>
      </c>
      <c r="G270" s="268">
        <f>IF(COUNTIF(H270:AU270,"&lt;&gt;")=0,"",SUMPRODUCT(((Recommendations[ImplStatus]="Implemented")+(Recommendations[ImplStatus]="Compensated"))*ISNUMBER(MATCH(Recommendations[Id],H270:AU270,0)))/COUNTIF(H270:AU270,"&lt;&gt;"))</f>
        <v>0</v>
      </c>
      <c r="H270" s="269" t="s">
        <v>180</v>
      </c>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5452</v>
      </c>
      <c r="B271" s="257" t="s">
        <v>5584</v>
      </c>
      <c r="C271" s="258" t="s">
        <v>5598</v>
      </c>
      <c r="D271" s="261" t="s">
        <v>5599</v>
      </c>
      <c r="E271" s="262" t="s">
        <v>5082</v>
      </c>
      <c r="F271" s="265" t="s">
        <v>5587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5452</v>
      </c>
      <c r="B272" s="257" t="s">
        <v>5584</v>
      </c>
      <c r="C272" s="258" t="s">
        <v>5600</v>
      </c>
      <c r="D272" s="261" t="s">
        <v>5601</v>
      </c>
      <c r="E272" s="262" t="s">
        <v>5082</v>
      </c>
      <c r="F272" s="265" t="s">
        <v>5587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5452</v>
      </c>
      <c r="B273" s="257" t="s">
        <v>5584</v>
      </c>
      <c r="C273" s="258" t="s">
        <v>5602</v>
      </c>
      <c r="D273" s="261" t="s">
        <v>5603</v>
      </c>
      <c r="E273" s="262" t="s">
        <v>5082</v>
      </c>
      <c r="F273" s="265" t="s">
        <v>5587</v>
      </c>
      <c r="G273" s="268">
        <f>IF(COUNTIF(H273:AU273,"&lt;&gt;")=0,"",SUMPRODUCT(((Recommendations[ImplStatus]="Implemented")+(Recommendations[ImplStatus]="Compensated"))*ISNUMBER(MATCH(Recommendations[Id],H273:AU273,0)))/COUNTIF(H273:AU273,"&lt;&gt;"))</f>
        <v>0</v>
      </c>
      <c r="H273" s="269" t="s">
        <v>53</v>
      </c>
      <c r="I273" s="269" t="s">
        <v>58</v>
      </c>
      <c r="J273" s="269" t="s">
        <v>130</v>
      </c>
      <c r="K273" s="269" t="s">
        <v>132</v>
      </c>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5604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5604</v>
      </c>
      <c r="B275" s="256" t="s">
        <v>5605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5604</v>
      </c>
      <c r="B276" s="257" t="s">
        <v>5605</v>
      </c>
      <c r="C276" s="258" t="s">
        <v>5606</v>
      </c>
      <c r="D276" s="261" t="s">
        <v>5607</v>
      </c>
      <c r="E276" s="262" t="s">
        <v>5053</v>
      </c>
      <c r="F276" s="265" t="s">
        <v>5608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5604</v>
      </c>
      <c r="B277" s="257" t="s">
        <v>5605</v>
      </c>
      <c r="C277" s="258" t="s">
        <v>5609</v>
      </c>
      <c r="D277" s="261" t="s">
        <v>5610</v>
      </c>
      <c r="E277" s="262" t="s">
        <v>5053</v>
      </c>
      <c r="F277" s="265" t="s">
        <v>5608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5604</v>
      </c>
      <c r="B278" s="257" t="s">
        <v>5605</v>
      </c>
      <c r="C278" s="258" t="s">
        <v>5611</v>
      </c>
      <c r="D278" s="261" t="s">
        <v>5612</v>
      </c>
      <c r="E278" s="262" t="s">
        <v>5053</v>
      </c>
      <c r="F278" s="265" t="s">
        <v>5608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5604</v>
      </c>
      <c r="B279" s="257" t="s">
        <v>5605</v>
      </c>
      <c r="C279" s="258" t="s">
        <v>5613</v>
      </c>
      <c r="D279" s="261" t="s">
        <v>5614</v>
      </c>
      <c r="E279" s="262" t="s">
        <v>5053</v>
      </c>
      <c r="F279" s="265" t="s">
        <v>5608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5604</v>
      </c>
      <c r="B280" s="257" t="s">
        <v>5605</v>
      </c>
      <c r="C280" s="258" t="s">
        <v>5615</v>
      </c>
      <c r="D280" s="261" t="s">
        <v>5616</v>
      </c>
      <c r="E280" s="262" t="s">
        <v>5053</v>
      </c>
      <c r="F280" s="265" t="s">
        <v>5608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5604</v>
      </c>
      <c r="B281" s="257" t="s">
        <v>5605</v>
      </c>
      <c r="C281" s="258" t="s">
        <v>5617</v>
      </c>
      <c r="D281" s="261" t="s">
        <v>5618</v>
      </c>
      <c r="E281" s="262" t="s">
        <v>5053</v>
      </c>
      <c r="F281" s="265" t="s">
        <v>5608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5604</v>
      </c>
      <c r="B282" s="257" t="s">
        <v>5605</v>
      </c>
      <c r="C282" s="258" t="s">
        <v>5619</v>
      </c>
      <c r="D282" s="261" t="s">
        <v>5620</v>
      </c>
      <c r="E282" s="262" t="s">
        <v>5053</v>
      </c>
      <c r="F282" s="265" t="s">
        <v>5608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5604</v>
      </c>
      <c r="B283" s="257" t="s">
        <v>5605</v>
      </c>
      <c r="C283" s="258" t="s">
        <v>5621</v>
      </c>
      <c r="D283" s="261" t="s">
        <v>5622</v>
      </c>
      <c r="E283" s="262" t="s">
        <v>5149</v>
      </c>
      <c r="F283" s="265" t="s">
        <v>5623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5604</v>
      </c>
      <c r="B284" s="257" t="s">
        <v>5605</v>
      </c>
      <c r="C284" s="258" t="s">
        <v>5624</v>
      </c>
      <c r="D284" s="261" t="s">
        <v>5625</v>
      </c>
      <c r="E284" s="262" t="s">
        <v>5149</v>
      </c>
      <c r="F284" s="265" t="s">
        <v>5623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5604</v>
      </c>
      <c r="B285" s="257" t="s">
        <v>5605</v>
      </c>
      <c r="C285" s="258" t="s">
        <v>5626</v>
      </c>
      <c r="D285" s="261" t="s">
        <v>5627</v>
      </c>
      <c r="E285" s="262" t="s">
        <v>5053</v>
      </c>
      <c r="F285" s="265" t="s">
        <v>5623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5604</v>
      </c>
      <c r="B286" s="257" t="s">
        <v>5605</v>
      </c>
      <c r="C286" s="258" t="s">
        <v>5628</v>
      </c>
      <c r="D286" s="261" t="s">
        <v>5629</v>
      </c>
      <c r="E286" s="262" t="s">
        <v>5082</v>
      </c>
      <c r="F286" s="265" t="s">
        <v>5623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5604</v>
      </c>
      <c r="B287" s="257" t="s">
        <v>5605</v>
      </c>
      <c r="C287" s="258" t="s">
        <v>5630</v>
      </c>
      <c r="D287" s="261" t="s">
        <v>5631</v>
      </c>
      <c r="E287" s="262" t="s">
        <v>5082</v>
      </c>
      <c r="F287" s="265" t="s">
        <v>5623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5604</v>
      </c>
      <c r="B288" s="257" t="s">
        <v>5605</v>
      </c>
      <c r="C288" s="258" t="s">
        <v>5632</v>
      </c>
      <c r="D288" s="261" t="s">
        <v>5633</v>
      </c>
      <c r="E288" s="262" t="s">
        <v>5082</v>
      </c>
      <c r="F288" s="265" t="s">
        <v>5623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5604</v>
      </c>
      <c r="B289" s="257" t="s">
        <v>5605</v>
      </c>
      <c r="C289" s="258" t="s">
        <v>5634</v>
      </c>
      <c r="D289" s="261" t="s">
        <v>5635</v>
      </c>
      <c r="E289" s="262" t="s">
        <v>5082</v>
      </c>
      <c r="F289" s="265" t="s">
        <v>5623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5604</v>
      </c>
      <c r="B290" s="257" t="s">
        <v>5605</v>
      </c>
      <c r="C290" s="258" t="s">
        <v>5636</v>
      </c>
      <c r="D290" s="261" t="s">
        <v>5637</v>
      </c>
      <c r="E290" s="262" t="s">
        <v>5053</v>
      </c>
      <c r="F290" s="265" t="s">
        <v>5623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5604</v>
      </c>
      <c r="B291" s="257" t="s">
        <v>5605</v>
      </c>
      <c r="C291" s="258" t="s">
        <v>5638</v>
      </c>
      <c r="D291" s="261" t="s">
        <v>5639</v>
      </c>
      <c r="E291" s="262" t="s">
        <v>5082</v>
      </c>
      <c r="F291" s="265" t="s">
        <v>5640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5604</v>
      </c>
      <c r="B292" s="257" t="s">
        <v>5605</v>
      </c>
      <c r="C292" s="258" t="s">
        <v>5641</v>
      </c>
      <c r="D292" s="261" t="s">
        <v>5642</v>
      </c>
      <c r="E292" s="262" t="s">
        <v>5082</v>
      </c>
      <c r="F292" s="265" t="s">
        <v>5640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5604</v>
      </c>
      <c r="B293" s="257" t="s">
        <v>5605</v>
      </c>
      <c r="C293" s="258" t="s">
        <v>5643</v>
      </c>
      <c r="D293" s="261" t="s">
        <v>5644</v>
      </c>
      <c r="E293" s="262" t="s">
        <v>5332</v>
      </c>
      <c r="F293" s="265" t="s">
        <v>5623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5604</v>
      </c>
      <c r="B294" s="257" t="s">
        <v>5605</v>
      </c>
      <c r="C294" s="258" t="s">
        <v>5645</v>
      </c>
      <c r="D294" s="261" t="s">
        <v>5646</v>
      </c>
      <c r="E294" s="262" t="s">
        <v>5332</v>
      </c>
      <c r="F294" s="265" t="s">
        <v>5623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5604</v>
      </c>
      <c r="B295" s="257" t="s">
        <v>5605</v>
      </c>
      <c r="C295" s="258" t="s">
        <v>5647</v>
      </c>
      <c r="D295" s="261" t="s">
        <v>5648</v>
      </c>
      <c r="E295" s="262" t="s">
        <v>5149</v>
      </c>
      <c r="F295" s="265" t="s">
        <v>5623</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5604</v>
      </c>
      <c r="B296" s="257" t="s">
        <v>5605</v>
      </c>
      <c r="C296" s="258" t="s">
        <v>5649</v>
      </c>
      <c r="D296" s="261" t="s">
        <v>5650</v>
      </c>
      <c r="E296" s="262" t="s">
        <v>5149</v>
      </c>
      <c r="F296" s="265" t="s">
        <v>5623</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5604</v>
      </c>
      <c r="B297" s="257" t="s">
        <v>5605</v>
      </c>
      <c r="C297" s="258" t="s">
        <v>5651</v>
      </c>
      <c r="D297" s="261" t="s">
        <v>5652</v>
      </c>
      <c r="E297" s="262" t="s">
        <v>5053</v>
      </c>
      <c r="F297" s="265" t="s">
        <v>5623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5604</v>
      </c>
      <c r="B298" s="257" t="s">
        <v>5605</v>
      </c>
      <c r="C298" s="258" t="s">
        <v>5653</v>
      </c>
      <c r="D298" s="261" t="s">
        <v>5654</v>
      </c>
      <c r="E298" s="262" t="s">
        <v>5149</v>
      </c>
      <c r="F298" s="265" t="s">
        <v>5623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5604</v>
      </c>
      <c r="B299" s="257" t="s">
        <v>5605</v>
      </c>
      <c r="C299" s="258" t="s">
        <v>5655</v>
      </c>
      <c r="D299" s="261" t="s">
        <v>5656</v>
      </c>
      <c r="E299" s="262" t="s">
        <v>5082</v>
      </c>
      <c r="F299" s="265" t="s">
        <v>5623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5604</v>
      </c>
      <c r="B300" s="257" t="s">
        <v>5605</v>
      </c>
      <c r="C300" s="258" t="s">
        <v>5657</v>
      </c>
      <c r="D300" s="261" t="s">
        <v>5658</v>
      </c>
      <c r="E300" s="262" t="s">
        <v>5149</v>
      </c>
      <c r="F300" s="265" t="s">
        <v>5623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5604</v>
      </c>
      <c r="B301" s="257" t="s">
        <v>5605</v>
      </c>
      <c r="C301" s="258" t="s">
        <v>5659</v>
      </c>
      <c r="D301" s="261" t="s">
        <v>5660</v>
      </c>
      <c r="E301" s="262" t="s">
        <v>5197</v>
      </c>
      <c r="F301" s="265" t="s">
        <v>5623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5604</v>
      </c>
      <c r="B302" s="257" t="s">
        <v>5605</v>
      </c>
      <c r="C302" s="258" t="s">
        <v>5661</v>
      </c>
      <c r="D302" s="261" t="s">
        <v>5662</v>
      </c>
      <c r="E302" s="262" t="s">
        <v>5197</v>
      </c>
      <c r="F302" s="265" t="s">
        <v>5623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5604</v>
      </c>
      <c r="B303" s="256" t="s">
        <v>1419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5604</v>
      </c>
      <c r="B304" s="257" t="s">
        <v>1419</v>
      </c>
      <c r="C304" s="258" t="s">
        <v>5663</v>
      </c>
      <c r="D304" s="261" t="s">
        <v>5664</v>
      </c>
      <c r="E304" s="262" t="s">
        <v>5053</v>
      </c>
      <c r="F304" s="265" t="s">
        <v>5665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5604</v>
      </c>
      <c r="B305" s="257" t="s">
        <v>1419</v>
      </c>
      <c r="C305" s="258" t="s">
        <v>5666</v>
      </c>
      <c r="D305" s="261" t="s">
        <v>5667</v>
      </c>
      <c r="E305" s="262" t="s">
        <v>5053</v>
      </c>
      <c r="F305" s="265" t="s">
        <v>5665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5604</v>
      </c>
      <c r="B306" s="257" t="s">
        <v>1419</v>
      </c>
      <c r="C306" s="258" t="s">
        <v>5668</v>
      </c>
      <c r="D306" s="261" t="s">
        <v>5669</v>
      </c>
      <c r="E306" s="262" t="s">
        <v>5053</v>
      </c>
      <c r="F306" s="265" t="s">
        <v>5665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5604</v>
      </c>
      <c r="B307" s="257" t="s">
        <v>1419</v>
      </c>
      <c r="C307" s="258" t="s">
        <v>5670</v>
      </c>
      <c r="D307" s="261" t="s">
        <v>5671</v>
      </c>
      <c r="E307" s="262" t="s">
        <v>5053</v>
      </c>
      <c r="F307" s="265" t="s">
        <v>5665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5604</v>
      </c>
      <c r="B308" s="257" t="s">
        <v>1419</v>
      </c>
      <c r="C308" s="258" t="s">
        <v>5672</v>
      </c>
      <c r="D308" s="261" t="s">
        <v>5673</v>
      </c>
      <c r="E308" s="262" t="s">
        <v>5149</v>
      </c>
      <c r="F308" s="265" t="s">
        <v>5665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5604</v>
      </c>
      <c r="B309" s="257" t="s">
        <v>1419</v>
      </c>
      <c r="C309" s="258" t="s">
        <v>5674</v>
      </c>
      <c r="D309" s="261" t="s">
        <v>5675</v>
      </c>
      <c r="E309" s="262" t="s">
        <v>5149</v>
      </c>
      <c r="F309" s="265" t="s">
        <v>5665</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5604</v>
      </c>
      <c r="B310" s="257" t="s">
        <v>1419</v>
      </c>
      <c r="C310" s="258" t="s">
        <v>5676</v>
      </c>
      <c r="D310" s="261" t="s">
        <v>5677</v>
      </c>
      <c r="E310" s="262" t="s">
        <v>5149</v>
      </c>
      <c r="F310" s="265" t="s">
        <v>5665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5604</v>
      </c>
      <c r="B311" s="257" t="s">
        <v>1419</v>
      </c>
      <c r="C311" s="258" t="s">
        <v>5678</v>
      </c>
      <c r="D311" s="261" t="s">
        <v>5679</v>
      </c>
      <c r="E311" s="262" t="s">
        <v>5149</v>
      </c>
      <c r="F311" s="265" t="s">
        <v>5665</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5604</v>
      </c>
      <c r="B312" s="257" t="s">
        <v>1419</v>
      </c>
      <c r="C312" s="258" t="s">
        <v>5680</v>
      </c>
      <c r="D312" s="261" t="s">
        <v>5681</v>
      </c>
      <c r="E312" s="262" t="s">
        <v>5149</v>
      </c>
      <c r="F312" s="265" t="s">
        <v>5665</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5604</v>
      </c>
      <c r="B313" s="257" t="s">
        <v>1419</v>
      </c>
      <c r="C313" s="258" t="s">
        <v>5682</v>
      </c>
      <c r="D313" s="261" t="s">
        <v>5683</v>
      </c>
      <c r="E313" s="262" t="s">
        <v>5082</v>
      </c>
      <c r="F313" s="265" t="s">
        <v>5665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5604</v>
      </c>
      <c r="B314" s="257" t="s">
        <v>1419</v>
      </c>
      <c r="C314" s="258" t="s">
        <v>5684</v>
      </c>
      <c r="D314" s="261" t="s">
        <v>5685</v>
      </c>
      <c r="E314" s="262" t="s">
        <v>5082</v>
      </c>
      <c r="F314" s="265" t="s">
        <v>5665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5604</v>
      </c>
      <c r="B315" s="257" t="s">
        <v>1419</v>
      </c>
      <c r="C315" s="258" t="s">
        <v>5686</v>
      </c>
      <c r="D315" s="261" t="s">
        <v>5687</v>
      </c>
      <c r="E315" s="262" t="s">
        <v>5082</v>
      </c>
      <c r="F315" s="265" t="s">
        <v>5665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5604</v>
      </c>
      <c r="B316" s="257" t="s">
        <v>1419</v>
      </c>
      <c r="C316" s="258" t="s">
        <v>5688</v>
      </c>
      <c r="D316" s="261" t="s">
        <v>5689</v>
      </c>
      <c r="E316" s="262" t="s">
        <v>5082</v>
      </c>
      <c r="F316" s="265" t="s">
        <v>5665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5604</v>
      </c>
      <c r="B317" s="257" t="s">
        <v>1419</v>
      </c>
      <c r="C317" s="258" t="s">
        <v>5690</v>
      </c>
      <c r="D317" s="261" t="s">
        <v>5691</v>
      </c>
      <c r="E317" s="262" t="s">
        <v>5149</v>
      </c>
      <c r="F317" s="265" t="s">
        <v>5623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5604</v>
      </c>
      <c r="B318" s="257" t="s">
        <v>1419</v>
      </c>
      <c r="C318" s="258" t="s">
        <v>5692</v>
      </c>
      <c r="D318" s="261" t="s">
        <v>5693</v>
      </c>
      <c r="E318" s="262" t="s">
        <v>5197</v>
      </c>
      <c r="F318" s="265" t="s">
        <v>5623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5604</v>
      </c>
      <c r="B319" s="257" t="s">
        <v>1419</v>
      </c>
      <c r="C319" s="258" t="s">
        <v>5694</v>
      </c>
      <c r="D319" s="261" t="s">
        <v>5695</v>
      </c>
      <c r="E319" s="262" t="s">
        <v>5197</v>
      </c>
      <c r="F319" s="265" t="s">
        <v>5623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5604</v>
      </c>
      <c r="B320" s="256" t="s">
        <v>5696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5604</v>
      </c>
      <c r="B321" s="257" t="s">
        <v>5696</v>
      </c>
      <c r="C321" s="258" t="s">
        <v>5697</v>
      </c>
      <c r="D321" s="261" t="s">
        <v>5698</v>
      </c>
      <c r="E321" s="262" t="s">
        <v>5082</v>
      </c>
      <c r="F321" s="265" t="s">
        <v>5699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5604</v>
      </c>
      <c r="B322" s="257" t="s">
        <v>5696</v>
      </c>
      <c r="C322" s="258" t="s">
        <v>5700</v>
      </c>
      <c r="D322" s="261" t="s">
        <v>5701</v>
      </c>
      <c r="E322" s="262" t="s">
        <v>5082</v>
      </c>
      <c r="F322" s="265" t="s">
        <v>5699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5604</v>
      </c>
      <c r="B323" s="257" t="s">
        <v>5696</v>
      </c>
      <c r="C323" s="258" t="s">
        <v>5702</v>
      </c>
      <c r="D323" s="261" t="s">
        <v>5703</v>
      </c>
      <c r="E323" s="262" t="s">
        <v>5082</v>
      </c>
      <c r="F323" s="265" t="s">
        <v>5699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5604</v>
      </c>
      <c r="B324" s="257" t="s">
        <v>5696</v>
      </c>
      <c r="C324" s="258" t="s">
        <v>5704</v>
      </c>
      <c r="D324" s="261" t="s">
        <v>5705</v>
      </c>
      <c r="E324" s="262" t="s">
        <v>5082</v>
      </c>
      <c r="F324" s="265" t="s">
        <v>5699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5604</v>
      </c>
      <c r="B325" s="257" t="s">
        <v>5696</v>
      </c>
      <c r="C325" s="258" t="s">
        <v>5706</v>
      </c>
      <c r="D325" s="261" t="s">
        <v>5707</v>
      </c>
      <c r="E325" s="262" t="s">
        <v>5082</v>
      </c>
      <c r="F325" s="265" t="s">
        <v>5699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5604</v>
      </c>
      <c r="B326" s="257" t="s">
        <v>5696</v>
      </c>
      <c r="C326" s="258" t="s">
        <v>5708</v>
      </c>
      <c r="D326" s="261" t="s">
        <v>5709</v>
      </c>
      <c r="E326" s="262" t="s">
        <v>5082</v>
      </c>
      <c r="F326" s="265" t="s">
        <v>5699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5604</v>
      </c>
      <c r="B327" s="257" t="s">
        <v>5696</v>
      </c>
      <c r="C327" s="258" t="s">
        <v>5710</v>
      </c>
      <c r="D327" s="261" t="s">
        <v>5711</v>
      </c>
      <c r="E327" s="262" t="s">
        <v>5082</v>
      </c>
      <c r="F327" s="265" t="s">
        <v>5699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5604</v>
      </c>
      <c r="B328" s="257" t="s">
        <v>5696</v>
      </c>
      <c r="C328" s="258" t="s">
        <v>5712</v>
      </c>
      <c r="D328" s="261" t="s">
        <v>5713</v>
      </c>
      <c r="E328" s="262" t="s">
        <v>5082</v>
      </c>
      <c r="F328" s="265" t="s">
        <v>5699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5604</v>
      </c>
      <c r="B329" s="257" t="s">
        <v>5696</v>
      </c>
      <c r="C329" s="258" t="s">
        <v>5714</v>
      </c>
      <c r="D329" s="261" t="s">
        <v>5715</v>
      </c>
      <c r="E329" s="262" t="s">
        <v>5082</v>
      </c>
      <c r="F329" s="265" t="s">
        <v>5699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5604</v>
      </c>
      <c r="B330" s="257" t="s">
        <v>5696</v>
      </c>
      <c r="C330" s="258" t="s">
        <v>5716</v>
      </c>
      <c r="D330" s="261" t="s">
        <v>5717</v>
      </c>
      <c r="E330" s="262" t="s">
        <v>5082</v>
      </c>
      <c r="F330" s="265" t="s">
        <v>5699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5604</v>
      </c>
      <c r="B331" s="257" t="s">
        <v>5696</v>
      </c>
      <c r="C331" s="258" t="s">
        <v>5718</v>
      </c>
      <c r="D331" s="261" t="s">
        <v>5719</v>
      </c>
      <c r="E331" s="262" t="s">
        <v>5082</v>
      </c>
      <c r="F331" s="265" t="s">
        <v>5699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5604</v>
      </c>
      <c r="B332" s="257" t="s">
        <v>5696</v>
      </c>
      <c r="C332" s="258" t="s">
        <v>5720</v>
      </c>
      <c r="D332" s="261" t="s">
        <v>5721</v>
      </c>
      <c r="E332" s="262" t="s">
        <v>5082</v>
      </c>
      <c r="F332" s="265" t="s">
        <v>5699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5604</v>
      </c>
      <c r="B333" s="257" t="s">
        <v>5696</v>
      </c>
      <c r="C333" s="258" t="s">
        <v>5722</v>
      </c>
      <c r="D333" s="261" t="s">
        <v>5723</v>
      </c>
      <c r="E333" s="262" t="s">
        <v>5082</v>
      </c>
      <c r="F333" s="265" t="s">
        <v>5699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5604</v>
      </c>
      <c r="B334" s="257" t="s">
        <v>5696</v>
      </c>
      <c r="C334" s="258" t="s">
        <v>5724</v>
      </c>
      <c r="D334" s="261" t="s">
        <v>5725</v>
      </c>
      <c r="E334" s="262" t="s">
        <v>5082</v>
      </c>
      <c r="F334" s="265" t="s">
        <v>5699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5604</v>
      </c>
      <c r="B335" s="257" t="s">
        <v>5696</v>
      </c>
      <c r="C335" s="258" t="s">
        <v>5726</v>
      </c>
      <c r="D335" s="261" t="s">
        <v>5727</v>
      </c>
      <c r="E335" s="262" t="s">
        <v>5082</v>
      </c>
      <c r="F335" s="265" t="s">
        <v>5699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5604</v>
      </c>
      <c r="B336" s="257" t="s">
        <v>5696</v>
      </c>
      <c r="C336" s="258" t="s">
        <v>5728</v>
      </c>
      <c r="D336" s="261" t="s">
        <v>5729</v>
      </c>
      <c r="E336" s="262" t="s">
        <v>5197</v>
      </c>
      <c r="F336" s="265" t="s">
        <v>5699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5604</v>
      </c>
      <c r="B337" s="257" t="s">
        <v>5696</v>
      </c>
      <c r="C337" s="258" t="s">
        <v>5730</v>
      </c>
      <c r="D337" s="261" t="s">
        <v>5731</v>
      </c>
      <c r="E337" s="262" t="s">
        <v>5197</v>
      </c>
      <c r="F337" s="265" t="s">
        <v>5699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5604</v>
      </c>
      <c r="B338" s="257" t="s">
        <v>5696</v>
      </c>
      <c r="C338" s="258" t="s">
        <v>5732</v>
      </c>
      <c r="D338" s="261" t="s">
        <v>5733</v>
      </c>
      <c r="E338" s="262" t="s">
        <v>5082</v>
      </c>
      <c r="F338" s="265" t="s">
        <v>5699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5604</v>
      </c>
      <c r="B339" s="257" t="s">
        <v>5696</v>
      </c>
      <c r="C339" s="258" t="s">
        <v>5734</v>
      </c>
      <c r="D339" s="261" t="s">
        <v>5735</v>
      </c>
      <c r="E339" s="262" t="s">
        <v>5082</v>
      </c>
      <c r="F339" s="265" t="s">
        <v>5699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5604</v>
      </c>
      <c r="B340" s="256" t="s">
        <v>5736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5604</v>
      </c>
      <c r="B341" s="257" t="s">
        <v>5736</v>
      </c>
      <c r="C341" s="258" t="s">
        <v>5737</v>
      </c>
      <c r="D341" s="261" t="s">
        <v>5738</v>
      </c>
      <c r="E341" s="262" t="s">
        <v>5053</v>
      </c>
      <c r="F341" s="265" t="s">
        <v>5623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5604</v>
      </c>
      <c r="B342" s="257" t="s">
        <v>5736</v>
      </c>
      <c r="C342" s="258" t="s">
        <v>5739</v>
      </c>
      <c r="D342" s="261" t="s">
        <v>5740</v>
      </c>
      <c r="E342" s="262" t="s">
        <v>5053</v>
      </c>
      <c r="F342" s="265" t="s">
        <v>5623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5604</v>
      </c>
      <c r="B343" s="257" t="s">
        <v>5736</v>
      </c>
      <c r="C343" s="258" t="s">
        <v>5741</v>
      </c>
      <c r="D343" s="261" t="s">
        <v>5742</v>
      </c>
      <c r="E343" s="262" t="s">
        <v>5149</v>
      </c>
      <c r="F343" s="265" t="s">
        <v>5743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5604</v>
      </c>
      <c r="B344" s="257" t="s">
        <v>5736</v>
      </c>
      <c r="C344" s="258" t="s">
        <v>5744</v>
      </c>
      <c r="D344" s="261" t="s">
        <v>5745</v>
      </c>
      <c r="E344" s="262" t="s">
        <v>5082</v>
      </c>
      <c r="F344" s="265" t="s">
        <v>5743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5604</v>
      </c>
      <c r="B345" s="257" t="s">
        <v>5736</v>
      </c>
      <c r="C345" s="258" t="s">
        <v>5746</v>
      </c>
      <c r="D345" s="261" t="s">
        <v>5747</v>
      </c>
      <c r="E345" s="262" t="s">
        <v>5082</v>
      </c>
      <c r="F345" s="265" t="s">
        <v>5743</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5604</v>
      </c>
      <c r="B346" s="257" t="s">
        <v>5736</v>
      </c>
      <c r="C346" s="258" t="s">
        <v>5748</v>
      </c>
      <c r="D346" s="261" t="s">
        <v>5749</v>
      </c>
      <c r="E346" s="262" t="s">
        <v>5082</v>
      </c>
      <c r="F346" s="265" t="s">
        <v>5743</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5604</v>
      </c>
      <c r="B347" s="257" t="s">
        <v>5736</v>
      </c>
      <c r="C347" s="258" t="s">
        <v>5750</v>
      </c>
      <c r="D347" s="261" t="s">
        <v>5751</v>
      </c>
      <c r="E347" s="262" t="s">
        <v>5082</v>
      </c>
      <c r="F347" s="265" t="s">
        <v>5743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5604</v>
      </c>
      <c r="B348" s="257" t="s">
        <v>5736</v>
      </c>
      <c r="C348" s="258" t="s">
        <v>5752</v>
      </c>
      <c r="D348" s="261" t="s">
        <v>5753</v>
      </c>
      <c r="E348" s="262" t="s">
        <v>5082</v>
      </c>
      <c r="F348" s="265" t="s">
        <v>5743</v>
      </c>
      <c r="G348" s="268">
        <f>IF(COUNTIF(H348:AU348,"&lt;&gt;")=0,"",SUMPRODUCT(((Recommendations[ImplStatus]="Implemented")+(Recommendations[ImplStatus]="Compensated"))*ISNUMBER(MATCH(Recommendations[Id],H348:AU348,0)))/COUNTIF(H348:AU348,"&lt;&gt;"))</f>
        <v>0</v>
      </c>
      <c r="H348" s="269" t="s">
        <v>139</v>
      </c>
      <c r="I348" s="269" t="s">
        <v>155</v>
      </c>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5604</v>
      </c>
      <c r="B349" s="257" t="s">
        <v>5736</v>
      </c>
      <c r="C349" s="258" t="s">
        <v>5754</v>
      </c>
      <c r="D349" s="261" t="s">
        <v>5755</v>
      </c>
      <c r="E349" s="262" t="s">
        <v>5082</v>
      </c>
      <c r="F349" s="265" t="s">
        <v>5743</v>
      </c>
      <c r="G349" s="268">
        <f>IF(COUNTIF(H349:AU349,"&lt;&gt;")=0,"",SUMPRODUCT(((Recommendations[ImplStatus]="Implemented")+(Recommendations[ImplStatus]="Compensated"))*ISNUMBER(MATCH(Recommendations[Id],H349:AU349,0)))/COUNTIF(H349:AU349,"&lt;&gt;"))</f>
        <v>0</v>
      </c>
      <c r="H349" s="269" t="s">
        <v>185</v>
      </c>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5604</v>
      </c>
      <c r="B350" s="257" t="s">
        <v>5736</v>
      </c>
      <c r="C350" s="258" t="s">
        <v>5756</v>
      </c>
      <c r="D350" s="261" t="s">
        <v>5757</v>
      </c>
      <c r="E350" s="262" t="s">
        <v>5053</v>
      </c>
      <c r="F350" s="265" t="s">
        <v>5743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5604</v>
      </c>
      <c r="B351" s="257" t="s">
        <v>5736</v>
      </c>
      <c r="C351" s="258" t="s">
        <v>5758</v>
      </c>
      <c r="D351" s="261" t="s">
        <v>5759</v>
      </c>
      <c r="E351" s="262" t="s">
        <v>5053</v>
      </c>
      <c r="F351" s="265" t="s">
        <v>5743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5604</v>
      </c>
      <c r="B352" s="257" t="s">
        <v>5736</v>
      </c>
      <c r="C352" s="258" t="s">
        <v>5760</v>
      </c>
      <c r="D352" s="261" t="s">
        <v>5761</v>
      </c>
      <c r="E352" s="262" t="s">
        <v>5053</v>
      </c>
      <c r="F352" s="265" t="s">
        <v>5743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5604</v>
      </c>
      <c r="B353" s="257" t="s">
        <v>5736</v>
      </c>
      <c r="C353" s="258" t="s">
        <v>5762</v>
      </c>
      <c r="D353" s="261" t="s">
        <v>5763</v>
      </c>
      <c r="E353" s="262" t="s">
        <v>5149</v>
      </c>
      <c r="F353" s="265" t="s">
        <v>5623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5604</v>
      </c>
      <c r="B354" s="256" t="s">
        <v>5764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5604</v>
      </c>
      <c r="B355" s="257" t="s">
        <v>5764</v>
      </c>
      <c r="C355" s="258" t="s">
        <v>5765</v>
      </c>
      <c r="D355" s="261" t="s">
        <v>5766</v>
      </c>
      <c r="E355" s="262" t="s">
        <v>5149</v>
      </c>
      <c r="F355" s="265" t="s">
        <v>5767</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5604</v>
      </c>
      <c r="B356" s="257" t="s">
        <v>5764</v>
      </c>
      <c r="C356" s="258" t="s">
        <v>5768</v>
      </c>
      <c r="D356" s="261" t="s">
        <v>5769</v>
      </c>
      <c r="E356" s="262" t="s">
        <v>5149</v>
      </c>
      <c r="F356" s="265" t="s">
        <v>5767</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5604</v>
      </c>
      <c r="B357" s="257" t="s">
        <v>5764</v>
      </c>
      <c r="C357" s="258" t="s">
        <v>5770</v>
      </c>
      <c r="D357" s="261" t="s">
        <v>5771</v>
      </c>
      <c r="E357" s="262" t="s">
        <v>5197</v>
      </c>
      <c r="F357" s="265" t="s">
        <v>5767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5604</v>
      </c>
      <c r="B358" s="257" t="s">
        <v>5764</v>
      </c>
      <c r="C358" s="258" t="s">
        <v>5772</v>
      </c>
      <c r="D358" s="261" t="s">
        <v>5773</v>
      </c>
      <c r="E358" s="262" t="s">
        <v>5197</v>
      </c>
      <c r="F358" s="265" t="s">
        <v>5767</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5604</v>
      </c>
      <c r="B359" s="257" t="s">
        <v>5764</v>
      </c>
      <c r="C359" s="258" t="s">
        <v>5774</v>
      </c>
      <c r="D359" s="261" t="s">
        <v>5775</v>
      </c>
      <c r="E359" s="262" t="s">
        <v>5197</v>
      </c>
      <c r="F359" s="265" t="s">
        <v>5767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5604</v>
      </c>
      <c r="B360" s="257" t="s">
        <v>5764</v>
      </c>
      <c r="C360" s="258" t="s">
        <v>5776</v>
      </c>
      <c r="D360" s="261" t="s">
        <v>5777</v>
      </c>
      <c r="E360" s="262" t="s">
        <v>5149</v>
      </c>
      <c r="F360" s="265" t="s">
        <v>5767</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5604</v>
      </c>
      <c r="B361" s="257" t="s">
        <v>5764</v>
      </c>
      <c r="C361" s="258" t="s">
        <v>5778</v>
      </c>
      <c r="D361" s="261" t="s">
        <v>5779</v>
      </c>
      <c r="E361" s="262" t="s">
        <v>5082</v>
      </c>
      <c r="F361" s="265" t="s">
        <v>5767</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5604</v>
      </c>
      <c r="B362" s="257" t="s">
        <v>5764</v>
      </c>
      <c r="C362" s="258" t="s">
        <v>5780</v>
      </c>
      <c r="D362" s="261" t="s">
        <v>5781</v>
      </c>
      <c r="E362" s="262" t="s">
        <v>5197</v>
      </c>
      <c r="F362" s="265" t="s">
        <v>5767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5604</v>
      </c>
      <c r="B363" s="257" t="s">
        <v>5764</v>
      </c>
      <c r="C363" s="258" t="s">
        <v>5782</v>
      </c>
      <c r="D363" s="261" t="s">
        <v>5783</v>
      </c>
      <c r="E363" s="262" t="s">
        <v>5197</v>
      </c>
      <c r="F363" s="265" t="s">
        <v>5767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5604</v>
      </c>
      <c r="B364" s="257" t="s">
        <v>5764</v>
      </c>
      <c r="C364" s="258" t="s">
        <v>5784</v>
      </c>
      <c r="D364" s="261" t="s">
        <v>5785</v>
      </c>
      <c r="E364" s="262" t="s">
        <v>5197</v>
      </c>
      <c r="F364" s="265" t="s">
        <v>5767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5604</v>
      </c>
      <c r="B365" s="257" t="s">
        <v>5764</v>
      </c>
      <c r="C365" s="258" t="s">
        <v>5786</v>
      </c>
      <c r="D365" s="261" t="s">
        <v>5787</v>
      </c>
      <c r="E365" s="262" t="s">
        <v>5197</v>
      </c>
      <c r="F365" s="265" t="s">
        <v>5767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5604</v>
      </c>
      <c r="B366" s="257" t="s">
        <v>5764</v>
      </c>
      <c r="C366" s="258" t="s">
        <v>5788</v>
      </c>
      <c r="D366" s="261" t="s">
        <v>5789</v>
      </c>
      <c r="E366" s="262" t="s">
        <v>5197</v>
      </c>
      <c r="F366" s="265" t="s">
        <v>5767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5604</v>
      </c>
      <c r="B367" s="257" t="s">
        <v>5764</v>
      </c>
      <c r="C367" s="258" t="s">
        <v>5790</v>
      </c>
      <c r="D367" s="261" t="s">
        <v>5791</v>
      </c>
      <c r="E367" s="262" t="s">
        <v>5197</v>
      </c>
      <c r="F367" s="265" t="s">
        <v>5767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5604</v>
      </c>
      <c r="B368" s="257" t="s">
        <v>5764</v>
      </c>
      <c r="C368" s="258" t="s">
        <v>5792</v>
      </c>
      <c r="D368" s="261" t="s">
        <v>5793</v>
      </c>
      <c r="E368" s="262" t="s">
        <v>5197</v>
      </c>
      <c r="F368" s="265" t="s">
        <v>5767</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5604</v>
      </c>
      <c r="B369" s="257" t="s">
        <v>5764</v>
      </c>
      <c r="C369" s="258" t="s">
        <v>5794</v>
      </c>
      <c r="D369" s="261" t="s">
        <v>5795</v>
      </c>
      <c r="E369" s="262" t="s">
        <v>5197</v>
      </c>
      <c r="F369" s="265" t="s">
        <v>5767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5796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5796</v>
      </c>
      <c r="B371" s="256" t="s">
        <v>5797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5796</v>
      </c>
      <c r="B372" s="257" t="s">
        <v>5797</v>
      </c>
      <c r="C372" s="258" t="s">
        <v>5798</v>
      </c>
      <c r="D372" s="261" t="s">
        <v>5799</v>
      </c>
      <c r="E372" s="262" t="s">
        <v>5053</v>
      </c>
      <c r="F372" s="265" t="s">
        <v>5800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5796</v>
      </c>
      <c r="B373" s="257" t="s">
        <v>5797</v>
      </c>
      <c r="C373" s="258" t="s">
        <v>5801</v>
      </c>
      <c r="D373" s="261" t="s">
        <v>5802</v>
      </c>
      <c r="E373" s="262" t="s">
        <v>5053</v>
      </c>
      <c r="F373" s="265" t="s">
        <v>5803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5796</v>
      </c>
      <c r="B374" s="257" t="s">
        <v>5797</v>
      </c>
      <c r="C374" s="258" t="s">
        <v>5804</v>
      </c>
      <c r="D374" s="261" t="s">
        <v>5805</v>
      </c>
      <c r="E374" s="262" t="s">
        <v>5082</v>
      </c>
      <c r="F374" s="265" t="s">
        <v>5803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5796</v>
      </c>
      <c r="B375" s="257" t="s">
        <v>5797</v>
      </c>
      <c r="C375" s="258" t="s">
        <v>5806</v>
      </c>
      <c r="D375" s="261" t="s">
        <v>5807</v>
      </c>
      <c r="E375" s="262" t="s">
        <v>5082</v>
      </c>
      <c r="F375" s="265" t="s">
        <v>5803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5796</v>
      </c>
      <c r="B376" s="257" t="s">
        <v>5797</v>
      </c>
      <c r="C376" s="258" t="s">
        <v>5808</v>
      </c>
      <c r="D376" s="261" t="s">
        <v>5809</v>
      </c>
      <c r="E376" s="262" t="s">
        <v>5082</v>
      </c>
      <c r="F376" s="265" t="s">
        <v>5665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5796</v>
      </c>
      <c r="B377" s="257" t="s">
        <v>5797</v>
      </c>
      <c r="C377" s="258" t="s">
        <v>5810</v>
      </c>
      <c r="D377" s="261" t="s">
        <v>5811</v>
      </c>
      <c r="E377" s="262" t="s">
        <v>5149</v>
      </c>
      <c r="F377" s="265" t="s">
        <v>5623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5796</v>
      </c>
      <c r="B378" s="257" t="s">
        <v>5797</v>
      </c>
      <c r="C378" s="258" t="s">
        <v>5812</v>
      </c>
      <c r="D378" s="261" t="s">
        <v>5813</v>
      </c>
      <c r="E378" s="262" t="s">
        <v>5149</v>
      </c>
      <c r="F378" s="265" t="s">
        <v>5803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5796</v>
      </c>
      <c r="B379" s="257" t="s">
        <v>5797</v>
      </c>
      <c r="C379" s="258" t="s">
        <v>5814</v>
      </c>
      <c r="D379" s="261" t="s">
        <v>5815</v>
      </c>
      <c r="E379" s="262" t="s">
        <v>5149</v>
      </c>
      <c r="F379" s="265" t="s">
        <v>5800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5796</v>
      </c>
      <c r="B380" s="257" t="s">
        <v>5797</v>
      </c>
      <c r="C380" s="258" t="s">
        <v>5816</v>
      </c>
      <c r="D380" s="261" t="s">
        <v>5817</v>
      </c>
      <c r="E380" s="262" t="s">
        <v>5149</v>
      </c>
      <c r="F380" s="265" t="s">
        <v>5800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5796</v>
      </c>
      <c r="B381" s="257" t="s">
        <v>5797</v>
      </c>
      <c r="C381" s="258" t="s">
        <v>5818</v>
      </c>
      <c r="D381" s="261" t="s">
        <v>5819</v>
      </c>
      <c r="E381" s="262" t="s">
        <v>5149</v>
      </c>
      <c r="F381" s="265" t="s">
        <v>5800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5796</v>
      </c>
      <c r="B382" s="257" t="s">
        <v>5797</v>
      </c>
      <c r="C382" s="258" t="s">
        <v>5820</v>
      </c>
      <c r="D382" s="261" t="s">
        <v>5821</v>
      </c>
      <c r="E382" s="262" t="s">
        <v>5197</v>
      </c>
      <c r="F382" s="265" t="s">
        <v>5800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5796</v>
      </c>
      <c r="B383" s="257" t="s">
        <v>5797</v>
      </c>
      <c r="C383" s="258" t="s">
        <v>5822</v>
      </c>
      <c r="D383" s="261" t="s">
        <v>5823</v>
      </c>
      <c r="E383" s="262" t="s">
        <v>5197</v>
      </c>
      <c r="F383" s="265" t="s">
        <v>5800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5796</v>
      </c>
      <c r="B384" s="257" t="s">
        <v>5797</v>
      </c>
      <c r="C384" s="258" t="s">
        <v>5824</v>
      </c>
      <c r="D384" s="261" t="s">
        <v>5825</v>
      </c>
      <c r="E384" s="262" t="s">
        <v>5197</v>
      </c>
      <c r="F384" s="265" t="s">
        <v>5800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5796</v>
      </c>
      <c r="B385" s="257" t="s">
        <v>5797</v>
      </c>
      <c r="C385" s="258" t="s">
        <v>5826</v>
      </c>
      <c r="D385" s="261" t="s">
        <v>5827</v>
      </c>
      <c r="E385" s="262" t="s">
        <v>5149</v>
      </c>
      <c r="F385" s="265" t="s">
        <v>5800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5796</v>
      </c>
      <c r="B386" s="256" t="s">
        <v>5828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5796</v>
      </c>
      <c r="B387" s="257" t="s">
        <v>5828</v>
      </c>
      <c r="C387" s="258" t="s">
        <v>5829</v>
      </c>
      <c r="D387" s="261" t="s">
        <v>5830</v>
      </c>
      <c r="E387" s="262" t="s">
        <v>5053</v>
      </c>
      <c r="F387" s="265" t="s">
        <v>5831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5796</v>
      </c>
      <c r="B388" s="257" t="s">
        <v>5828</v>
      </c>
      <c r="C388" s="258" t="s">
        <v>5832</v>
      </c>
      <c r="D388" s="261" t="s">
        <v>5833</v>
      </c>
      <c r="E388" s="262" t="s">
        <v>5053</v>
      </c>
      <c r="F388" s="265" t="s">
        <v>5831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5796</v>
      </c>
      <c r="B389" s="257" t="s">
        <v>5828</v>
      </c>
      <c r="C389" s="258" t="s">
        <v>5834</v>
      </c>
      <c r="D389" s="261" t="s">
        <v>5835</v>
      </c>
      <c r="E389" s="262" t="s">
        <v>5332</v>
      </c>
      <c r="F389" s="265" t="s">
        <v>5831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5796</v>
      </c>
      <c r="B390" s="257" t="s">
        <v>5828</v>
      </c>
      <c r="C390" s="258" t="s">
        <v>5836</v>
      </c>
      <c r="D390" s="261" t="s">
        <v>5837</v>
      </c>
      <c r="E390" s="262" t="s">
        <v>5149</v>
      </c>
      <c r="F390" s="265" t="s">
        <v>5831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5796</v>
      </c>
      <c r="B391" s="257" t="s">
        <v>5828</v>
      </c>
      <c r="C391" s="258" t="s">
        <v>5838</v>
      </c>
      <c r="D391" s="261" t="s">
        <v>5839</v>
      </c>
      <c r="E391" s="262" t="s">
        <v>5332</v>
      </c>
      <c r="F391" s="265" t="s">
        <v>5831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5796</v>
      </c>
      <c r="B392" s="257" t="s">
        <v>5828</v>
      </c>
      <c r="C392" s="258" t="s">
        <v>5840</v>
      </c>
      <c r="D392" s="261" t="s">
        <v>5841</v>
      </c>
      <c r="E392" s="262" t="s">
        <v>5082</v>
      </c>
      <c r="F392" s="265" t="s">
        <v>5831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5796</v>
      </c>
      <c r="B393" s="257" t="s">
        <v>5828</v>
      </c>
      <c r="C393" s="258" t="s">
        <v>5842</v>
      </c>
      <c r="D393" s="261" t="s">
        <v>5843</v>
      </c>
      <c r="E393" s="262" t="s">
        <v>5082</v>
      </c>
      <c r="F393" s="265" t="s">
        <v>5831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5796</v>
      </c>
      <c r="B394" s="257" t="s">
        <v>5828</v>
      </c>
      <c r="C394" s="258" t="s">
        <v>5844</v>
      </c>
      <c r="D394" s="261" t="s">
        <v>5845</v>
      </c>
      <c r="E394" s="262" t="s">
        <v>5332</v>
      </c>
      <c r="F394" s="265" t="s">
        <v>5831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5796</v>
      </c>
      <c r="B395" s="257" t="s">
        <v>5828</v>
      </c>
      <c r="C395" s="258" t="s">
        <v>5846</v>
      </c>
      <c r="D395" s="261" t="s">
        <v>5847</v>
      </c>
      <c r="E395" s="262" t="s">
        <v>5149</v>
      </c>
      <c r="F395" s="265" t="s">
        <v>5831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5796</v>
      </c>
      <c r="B396" s="257" t="s">
        <v>5828</v>
      </c>
      <c r="C396" s="258" t="s">
        <v>5848</v>
      </c>
      <c r="D396" s="261" t="s">
        <v>5849</v>
      </c>
      <c r="E396" s="262" t="s">
        <v>5332</v>
      </c>
      <c r="F396" s="265" t="s">
        <v>5831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5796</v>
      </c>
      <c r="B397" s="257" t="s">
        <v>5828</v>
      </c>
      <c r="C397" s="258" t="s">
        <v>5850</v>
      </c>
      <c r="D397" s="261" t="s">
        <v>5851</v>
      </c>
      <c r="E397" s="262" t="s">
        <v>5082</v>
      </c>
      <c r="F397" s="265" t="s">
        <v>5831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5796</v>
      </c>
      <c r="B398" s="257" t="s">
        <v>5828</v>
      </c>
      <c r="C398" s="258" t="s">
        <v>5852</v>
      </c>
      <c r="D398" s="261" t="s">
        <v>5853</v>
      </c>
      <c r="E398" s="262" t="s">
        <v>5197</v>
      </c>
      <c r="F398" s="265" t="s">
        <v>5831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5796</v>
      </c>
      <c r="B399" s="257" t="s">
        <v>5828</v>
      </c>
      <c r="C399" s="258" t="s">
        <v>5854</v>
      </c>
      <c r="D399" s="261" t="s">
        <v>5855</v>
      </c>
      <c r="E399" s="262" t="s">
        <v>5332</v>
      </c>
      <c r="F399" s="265" t="s">
        <v>5831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5796</v>
      </c>
      <c r="B400" s="257" t="s">
        <v>5828</v>
      </c>
      <c r="C400" s="258" t="s">
        <v>5856</v>
      </c>
      <c r="D400" s="261" t="s">
        <v>5857</v>
      </c>
      <c r="E400" s="262" t="s">
        <v>5332</v>
      </c>
      <c r="F400" s="265" t="s">
        <v>5831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5796</v>
      </c>
      <c r="B401" s="257" t="s">
        <v>5828</v>
      </c>
      <c r="C401" s="258" t="s">
        <v>5858</v>
      </c>
      <c r="D401" s="261" t="s">
        <v>5859</v>
      </c>
      <c r="E401" s="262" t="s">
        <v>5082</v>
      </c>
      <c r="F401" s="265" t="s">
        <v>5831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5796</v>
      </c>
      <c r="B402" s="257" t="s">
        <v>5828</v>
      </c>
      <c r="C402" s="258" t="s">
        <v>5860</v>
      </c>
      <c r="D402" s="261" t="s">
        <v>5861</v>
      </c>
      <c r="E402" s="262" t="s">
        <v>5082</v>
      </c>
      <c r="F402" s="265" t="s">
        <v>5831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5796</v>
      </c>
      <c r="B403" s="257" t="s">
        <v>5828</v>
      </c>
      <c r="C403" s="258" t="s">
        <v>5862</v>
      </c>
      <c r="D403" s="261" t="s">
        <v>5863</v>
      </c>
      <c r="E403" s="262" t="s">
        <v>5082</v>
      </c>
      <c r="F403" s="265" t="s">
        <v>5831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5796</v>
      </c>
      <c r="B404" s="257" t="s">
        <v>5828</v>
      </c>
      <c r="C404" s="258" t="s">
        <v>5864</v>
      </c>
      <c r="D404" s="261" t="s">
        <v>5865</v>
      </c>
      <c r="E404" s="262" t="s">
        <v>5197</v>
      </c>
      <c r="F404" s="265" t="s">
        <v>5831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5796</v>
      </c>
      <c r="B405" s="257" t="s">
        <v>5828</v>
      </c>
      <c r="C405" s="258" t="s">
        <v>5866</v>
      </c>
      <c r="D405" s="261" t="s">
        <v>5867</v>
      </c>
      <c r="E405" s="262" t="s">
        <v>5197</v>
      </c>
      <c r="F405" s="265" t="s">
        <v>5831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5796</v>
      </c>
      <c r="B406" s="257" t="s">
        <v>5828</v>
      </c>
      <c r="C406" s="258" t="s">
        <v>5868</v>
      </c>
      <c r="D406" s="261" t="s">
        <v>5869</v>
      </c>
      <c r="E406" s="262" t="s">
        <v>5197</v>
      </c>
      <c r="F406" s="265" t="s">
        <v>5870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5796</v>
      </c>
      <c r="B407" s="257" t="s">
        <v>5828</v>
      </c>
      <c r="C407" s="258" t="s">
        <v>5871</v>
      </c>
      <c r="D407" s="261" t="s">
        <v>5872</v>
      </c>
      <c r="E407" s="262" t="s">
        <v>5197</v>
      </c>
      <c r="F407" s="265" t="s">
        <v>5831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5796</v>
      </c>
      <c r="B408" s="257" t="s">
        <v>5828</v>
      </c>
      <c r="C408" s="258" t="s">
        <v>5873</v>
      </c>
      <c r="D408" s="261" t="s">
        <v>5874</v>
      </c>
      <c r="E408" s="262" t="s">
        <v>5197</v>
      </c>
      <c r="F408" s="265" t="s">
        <v>5831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5796</v>
      </c>
      <c r="B409" s="257" t="s">
        <v>5828</v>
      </c>
      <c r="C409" s="258" t="s">
        <v>5875</v>
      </c>
      <c r="D409" s="261" t="s">
        <v>5876</v>
      </c>
      <c r="E409" s="262" t="s">
        <v>5197</v>
      </c>
      <c r="F409" s="265" t="s">
        <v>5877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5796</v>
      </c>
      <c r="B410" s="256" t="s">
        <v>5878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5796</v>
      </c>
      <c r="B411" s="257" t="s">
        <v>5878</v>
      </c>
      <c r="C411" s="258" t="s">
        <v>5879</v>
      </c>
      <c r="D411" s="261" t="s">
        <v>5880</v>
      </c>
      <c r="E411" s="262" t="s">
        <v>5053</v>
      </c>
      <c r="F411" s="265" t="s">
        <v>5803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5796</v>
      </c>
      <c r="B412" s="257" t="s">
        <v>5878</v>
      </c>
      <c r="C412" s="258" t="s">
        <v>5881</v>
      </c>
      <c r="D412" s="261" t="s">
        <v>5882</v>
      </c>
      <c r="E412" s="262" t="s">
        <v>5053</v>
      </c>
      <c r="F412" s="265" t="s">
        <v>5803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5796</v>
      </c>
      <c r="B413" s="257" t="s">
        <v>5878</v>
      </c>
      <c r="C413" s="258" t="s">
        <v>5883</v>
      </c>
      <c r="D413" s="261" t="s">
        <v>5884</v>
      </c>
      <c r="E413" s="262" t="s">
        <v>5053</v>
      </c>
      <c r="F413" s="265" t="s">
        <v>5803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5796</v>
      </c>
      <c r="B414" s="257" t="s">
        <v>5878</v>
      </c>
      <c r="C414" s="258" t="s">
        <v>5885</v>
      </c>
      <c r="D414" s="261" t="s">
        <v>5886</v>
      </c>
      <c r="E414" s="262" t="s">
        <v>5053</v>
      </c>
      <c r="F414" s="265" t="s">
        <v>5803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5796</v>
      </c>
      <c r="B415" s="257" t="s">
        <v>5878</v>
      </c>
      <c r="C415" s="258" t="s">
        <v>5887</v>
      </c>
      <c r="D415" s="261" t="s">
        <v>5888</v>
      </c>
      <c r="E415" s="262" t="s">
        <v>5082</v>
      </c>
      <c r="F415" s="265" t="s">
        <v>5803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5796</v>
      </c>
      <c r="B416" s="257" t="s">
        <v>5878</v>
      </c>
      <c r="C416" s="258" t="s">
        <v>5889</v>
      </c>
      <c r="D416" s="261" t="s">
        <v>5890</v>
      </c>
      <c r="E416" s="262" t="s">
        <v>5082</v>
      </c>
      <c r="F416" s="265" t="s">
        <v>5891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5796</v>
      </c>
      <c r="B417" s="257" t="s">
        <v>5878</v>
      </c>
      <c r="C417" s="258" t="s">
        <v>5892</v>
      </c>
      <c r="D417" s="261" t="s">
        <v>5893</v>
      </c>
      <c r="E417" s="262" t="s">
        <v>5082</v>
      </c>
      <c r="F417" s="265" t="s">
        <v>5891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5796</v>
      </c>
      <c r="B418" s="257" t="s">
        <v>5878</v>
      </c>
      <c r="C418" s="258" t="s">
        <v>5894</v>
      </c>
      <c r="D418" s="261" t="s">
        <v>5895</v>
      </c>
      <c r="E418" s="262" t="s">
        <v>5332</v>
      </c>
      <c r="F418" s="265" t="s">
        <v>5891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5796</v>
      </c>
      <c r="B419" s="257" t="s">
        <v>5878</v>
      </c>
      <c r="C419" s="258" t="s">
        <v>5896</v>
      </c>
      <c r="D419" s="261" t="s">
        <v>5897</v>
      </c>
      <c r="E419" s="262" t="s">
        <v>5082</v>
      </c>
      <c r="F419" s="265" t="s">
        <v>5891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5796</v>
      </c>
      <c r="B420" s="257" t="s">
        <v>5878</v>
      </c>
      <c r="C420" s="258" t="s">
        <v>5898</v>
      </c>
      <c r="D420" s="261" t="s">
        <v>5899</v>
      </c>
      <c r="E420" s="262" t="s">
        <v>5332</v>
      </c>
      <c r="F420" s="265" t="s">
        <v>5891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5796</v>
      </c>
      <c r="B421" s="257" t="s">
        <v>5878</v>
      </c>
      <c r="C421" s="258" t="s">
        <v>5900</v>
      </c>
      <c r="D421" s="261" t="s">
        <v>5901</v>
      </c>
      <c r="E421" s="262" t="s">
        <v>5332</v>
      </c>
      <c r="F421" s="265" t="s">
        <v>5891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5796</v>
      </c>
      <c r="B422" s="257" t="s">
        <v>5878</v>
      </c>
      <c r="C422" s="258" t="s">
        <v>5902</v>
      </c>
      <c r="D422" s="261" t="s">
        <v>5903</v>
      </c>
      <c r="E422" s="262" t="s">
        <v>5082</v>
      </c>
      <c r="F422" s="265" t="s">
        <v>5891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5796</v>
      </c>
      <c r="B423" s="257" t="s">
        <v>5878</v>
      </c>
      <c r="C423" s="258" t="s">
        <v>5904</v>
      </c>
      <c r="D423" s="261" t="s">
        <v>5905</v>
      </c>
      <c r="E423" s="262" t="s">
        <v>5082</v>
      </c>
      <c r="F423" s="265" t="s">
        <v>5891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5906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5906</v>
      </c>
      <c r="B425" s="256" t="s">
        <v>5907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5906</v>
      </c>
      <c r="B426" s="257" t="s">
        <v>5907</v>
      </c>
      <c r="C426" s="258" t="s">
        <v>5908</v>
      </c>
      <c r="D426" s="261" t="s">
        <v>5909</v>
      </c>
      <c r="E426" s="262" t="s">
        <v>5053</v>
      </c>
      <c r="F426" s="265" t="s">
        <v>5870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5906</v>
      </c>
      <c r="B427" s="257" t="s">
        <v>5907</v>
      </c>
      <c r="C427" s="258" t="s">
        <v>5910</v>
      </c>
      <c r="D427" s="261" t="s">
        <v>5911</v>
      </c>
      <c r="E427" s="262" t="s">
        <v>5053</v>
      </c>
      <c r="F427" s="265" t="s">
        <v>5870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5906</v>
      </c>
      <c r="B428" s="257" t="s">
        <v>5907</v>
      </c>
      <c r="C428" s="258" t="s">
        <v>5912</v>
      </c>
      <c r="D428" s="261" t="s">
        <v>5913</v>
      </c>
      <c r="E428" s="262" t="s">
        <v>5332</v>
      </c>
      <c r="F428" s="265" t="s">
        <v>5870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5906</v>
      </c>
      <c r="B429" s="257" t="s">
        <v>5907</v>
      </c>
      <c r="C429" s="258" t="s">
        <v>5914</v>
      </c>
      <c r="D429" s="261" t="s">
        <v>5915</v>
      </c>
      <c r="E429" s="262" t="s">
        <v>5082</v>
      </c>
      <c r="F429" s="265" t="s">
        <v>5870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5906</v>
      </c>
      <c r="B430" s="257" t="s">
        <v>5907</v>
      </c>
      <c r="C430" s="258" t="s">
        <v>5916</v>
      </c>
      <c r="D430" s="261" t="s">
        <v>5917</v>
      </c>
      <c r="E430" s="262" t="s">
        <v>5082</v>
      </c>
      <c r="F430" s="265" t="s">
        <v>5870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5906</v>
      </c>
      <c r="B431" s="257" t="s">
        <v>5907</v>
      </c>
      <c r="C431" s="258" t="s">
        <v>5918</v>
      </c>
      <c r="D431" s="261" t="s">
        <v>5919</v>
      </c>
      <c r="E431" s="262" t="s">
        <v>5332</v>
      </c>
      <c r="F431" s="265" t="s">
        <v>5870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5906</v>
      </c>
      <c r="B432" s="257" t="s">
        <v>5907</v>
      </c>
      <c r="C432" s="258" t="s">
        <v>5920</v>
      </c>
      <c r="D432" s="261" t="s">
        <v>5921</v>
      </c>
      <c r="E432" s="262" t="s">
        <v>5332</v>
      </c>
      <c r="F432" s="265" t="s">
        <v>5870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5906</v>
      </c>
      <c r="B433" s="257" t="s">
        <v>5907</v>
      </c>
      <c r="C433" s="258" t="s">
        <v>5922</v>
      </c>
      <c r="D433" s="261" t="s">
        <v>5923</v>
      </c>
      <c r="E433" s="262" t="s">
        <v>5149</v>
      </c>
      <c r="F433" s="265" t="s">
        <v>5870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5906</v>
      </c>
      <c r="B434" s="257" t="s">
        <v>5907</v>
      </c>
      <c r="C434" s="258" t="s">
        <v>5924</v>
      </c>
      <c r="D434" s="261" t="s">
        <v>5925</v>
      </c>
      <c r="E434" s="262" t="s">
        <v>5149</v>
      </c>
      <c r="F434" s="265" t="s">
        <v>5870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5906</v>
      </c>
      <c r="B435" s="257" t="s">
        <v>5907</v>
      </c>
      <c r="C435" s="258" t="s">
        <v>5926</v>
      </c>
      <c r="D435" s="261" t="s">
        <v>5927</v>
      </c>
      <c r="E435" s="262" t="s">
        <v>5082</v>
      </c>
      <c r="F435" s="265" t="s">
        <v>5870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5906</v>
      </c>
      <c r="B436" s="257" t="s">
        <v>5907</v>
      </c>
      <c r="C436" s="258" t="s">
        <v>5928</v>
      </c>
      <c r="D436" s="261" t="s">
        <v>5929</v>
      </c>
      <c r="E436" s="262" t="s">
        <v>5149</v>
      </c>
      <c r="F436" s="265" t="s">
        <v>5870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5906</v>
      </c>
      <c r="B437" s="257" t="s">
        <v>5907</v>
      </c>
      <c r="C437" s="258" t="s">
        <v>5930</v>
      </c>
      <c r="D437" s="261" t="s">
        <v>5931</v>
      </c>
      <c r="E437" s="262" t="s">
        <v>5082</v>
      </c>
      <c r="F437" s="265" t="s">
        <v>5870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5906</v>
      </c>
      <c r="B438" s="256" t="s">
        <v>5932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5906</v>
      </c>
      <c r="B439" s="257" t="s">
        <v>5932</v>
      </c>
      <c r="C439" s="258" t="s">
        <v>5933</v>
      </c>
      <c r="D439" s="261" t="s">
        <v>5934</v>
      </c>
      <c r="E439" s="262" t="s">
        <v>5053</v>
      </c>
      <c r="F439" s="265" t="s">
        <v>5935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5906</v>
      </c>
      <c r="B440" s="257" t="s">
        <v>5932</v>
      </c>
      <c r="C440" s="258" t="s">
        <v>5936</v>
      </c>
      <c r="D440" s="261" t="s">
        <v>5937</v>
      </c>
      <c r="E440" s="262" t="s">
        <v>5053</v>
      </c>
      <c r="F440" s="265" t="s">
        <v>5935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5906</v>
      </c>
      <c r="B441" s="257" t="s">
        <v>5932</v>
      </c>
      <c r="C441" s="258" t="s">
        <v>5938</v>
      </c>
      <c r="D441" s="261" t="s">
        <v>5939</v>
      </c>
      <c r="E441" s="262" t="s">
        <v>5053</v>
      </c>
      <c r="F441" s="265" t="s">
        <v>5935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5906</v>
      </c>
      <c r="B442" s="257" t="s">
        <v>5932</v>
      </c>
      <c r="C442" s="258" t="s">
        <v>5940</v>
      </c>
      <c r="D442" s="261" t="s">
        <v>5941</v>
      </c>
      <c r="E442" s="262" t="s">
        <v>5053</v>
      </c>
      <c r="F442" s="265" t="s">
        <v>5935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5906</v>
      </c>
      <c r="B443" s="257" t="s">
        <v>5932</v>
      </c>
      <c r="C443" s="258" t="s">
        <v>5942</v>
      </c>
      <c r="D443" s="261" t="s">
        <v>5943</v>
      </c>
      <c r="E443" s="262" t="s">
        <v>5082</v>
      </c>
      <c r="F443" s="265" t="s">
        <v>5935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5906</v>
      </c>
      <c r="B444" s="257" t="s">
        <v>5932</v>
      </c>
      <c r="C444" s="258" t="s">
        <v>5944</v>
      </c>
      <c r="D444" s="261" t="s">
        <v>5945</v>
      </c>
      <c r="E444" s="262" t="s">
        <v>5082</v>
      </c>
      <c r="F444" s="265" t="s">
        <v>5935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5906</v>
      </c>
      <c r="B445" s="257" t="s">
        <v>5932</v>
      </c>
      <c r="C445" s="258" t="s">
        <v>5946</v>
      </c>
      <c r="D445" s="261" t="s">
        <v>5947</v>
      </c>
      <c r="E445" s="262" t="s">
        <v>5082</v>
      </c>
      <c r="F445" s="265" t="s">
        <v>5935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5906</v>
      </c>
      <c r="B446" s="257" t="s">
        <v>5932</v>
      </c>
      <c r="C446" s="258" t="s">
        <v>5948</v>
      </c>
      <c r="D446" s="261" t="s">
        <v>5949</v>
      </c>
      <c r="E446" s="262" t="s">
        <v>5197</v>
      </c>
      <c r="F446" s="265" t="s">
        <v>5935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5906</v>
      </c>
      <c r="B447" s="257" t="s">
        <v>5932</v>
      </c>
      <c r="C447" s="258" t="s">
        <v>5950</v>
      </c>
      <c r="D447" s="261" t="s">
        <v>5951</v>
      </c>
      <c r="E447" s="262" t="s">
        <v>5082</v>
      </c>
      <c r="F447" s="265" t="s">
        <v>5935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5906</v>
      </c>
      <c r="B448" s="257" t="s">
        <v>5932</v>
      </c>
      <c r="C448" s="258" t="s">
        <v>5952</v>
      </c>
      <c r="D448" s="261" t="s">
        <v>5953</v>
      </c>
      <c r="E448" s="262" t="s">
        <v>5197</v>
      </c>
      <c r="F448" s="265" t="s">
        <v>5935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5906</v>
      </c>
      <c r="B449" s="257" t="s">
        <v>5932</v>
      </c>
      <c r="C449" s="258" t="s">
        <v>5954</v>
      </c>
      <c r="D449" s="261" t="s">
        <v>5955</v>
      </c>
      <c r="E449" s="262" t="s">
        <v>5197</v>
      </c>
      <c r="F449" s="265" t="s">
        <v>5935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5956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5956</v>
      </c>
      <c r="B451" s="256" t="s">
        <v>5957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5956</v>
      </c>
      <c r="B452" s="257" t="s">
        <v>5957</v>
      </c>
      <c r="C452" s="258" t="s">
        <v>5958</v>
      </c>
      <c r="D452" s="261" t="s">
        <v>5959</v>
      </c>
      <c r="E452" s="262" t="s">
        <v>5053</v>
      </c>
      <c r="F452" s="265" t="s">
        <v>5960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5956</v>
      </c>
      <c r="B453" s="257" t="s">
        <v>5957</v>
      </c>
      <c r="C453" s="258" t="s">
        <v>5961</v>
      </c>
      <c r="D453" s="261" t="s">
        <v>5962</v>
      </c>
      <c r="E453" s="262" t="s">
        <v>5053</v>
      </c>
      <c r="F453" s="265" t="s">
        <v>5960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5956</v>
      </c>
      <c r="B454" s="257" t="s">
        <v>5957</v>
      </c>
      <c r="C454" s="258" t="s">
        <v>5963</v>
      </c>
      <c r="D454" s="261" t="s">
        <v>5964</v>
      </c>
      <c r="E454" s="262" t="s">
        <v>5053</v>
      </c>
      <c r="F454" s="265" t="s">
        <v>5960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5956</v>
      </c>
      <c r="B455" s="257" t="s">
        <v>5957</v>
      </c>
      <c r="C455" s="258" t="s">
        <v>5965</v>
      </c>
      <c r="D455" s="261" t="s">
        <v>5966</v>
      </c>
      <c r="E455" s="262" t="s">
        <v>5053</v>
      </c>
      <c r="F455" s="265" t="s">
        <v>5960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5956</v>
      </c>
      <c r="B456" s="257" t="s">
        <v>5957</v>
      </c>
      <c r="C456" s="258" t="s">
        <v>5967</v>
      </c>
      <c r="D456" s="261" t="s">
        <v>5968</v>
      </c>
      <c r="E456" s="262" t="s">
        <v>5053</v>
      </c>
      <c r="F456" s="265" t="s">
        <v>5960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5956</v>
      </c>
      <c r="B457" s="257" t="s">
        <v>5957</v>
      </c>
      <c r="C457" s="258" t="s">
        <v>5969</v>
      </c>
      <c r="D457" s="261" t="s">
        <v>5970</v>
      </c>
      <c r="E457" s="262" t="s">
        <v>5082</v>
      </c>
      <c r="F457" s="265" t="s">
        <v>5960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5956</v>
      </c>
      <c r="B458" s="257" t="s">
        <v>5957</v>
      </c>
      <c r="C458" s="258" t="s">
        <v>5971</v>
      </c>
      <c r="D458" s="261" t="s">
        <v>5972</v>
      </c>
      <c r="E458" s="262" t="s">
        <v>5082</v>
      </c>
      <c r="F458" s="265" t="s">
        <v>5960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5956</v>
      </c>
      <c r="B459" s="257" t="s">
        <v>5957</v>
      </c>
      <c r="C459" s="258" t="s">
        <v>5973</v>
      </c>
      <c r="D459" s="261" t="s">
        <v>5974</v>
      </c>
      <c r="E459" s="262" t="s">
        <v>5082</v>
      </c>
      <c r="F459" s="265" t="s">
        <v>5960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5956</v>
      </c>
      <c r="B460" s="257" t="s">
        <v>5957</v>
      </c>
      <c r="C460" s="258" t="s">
        <v>5975</v>
      </c>
      <c r="D460" s="261" t="s">
        <v>5976</v>
      </c>
      <c r="E460" s="262" t="s">
        <v>5082</v>
      </c>
      <c r="F460" s="265" t="s">
        <v>5960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5956</v>
      </c>
      <c r="B461" s="257" t="s">
        <v>5957</v>
      </c>
      <c r="C461" s="258" t="s">
        <v>5977</v>
      </c>
      <c r="D461" s="261" t="s">
        <v>5978</v>
      </c>
      <c r="E461" s="262" t="s">
        <v>5082</v>
      </c>
      <c r="F461" s="265" t="s">
        <v>5960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5956</v>
      </c>
      <c r="B462" s="257" t="s">
        <v>5957</v>
      </c>
      <c r="C462" s="258" t="s">
        <v>5979</v>
      </c>
      <c r="D462" s="261" t="s">
        <v>5980</v>
      </c>
      <c r="E462" s="262" t="s">
        <v>5082</v>
      </c>
      <c r="F462" s="265" t="s">
        <v>5960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5956</v>
      </c>
      <c r="B463" s="257" t="s">
        <v>5957</v>
      </c>
      <c r="C463" s="258" t="s">
        <v>5981</v>
      </c>
      <c r="D463" s="261" t="s">
        <v>5982</v>
      </c>
      <c r="E463" s="262" t="s">
        <v>5082</v>
      </c>
      <c r="F463" s="265" t="s">
        <v>5960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5956</v>
      </c>
      <c r="B464" s="257" t="s">
        <v>5957</v>
      </c>
      <c r="C464" s="258" t="s">
        <v>5983</v>
      </c>
      <c r="D464" s="261" t="s">
        <v>5984</v>
      </c>
      <c r="E464" s="262" t="s">
        <v>5082</v>
      </c>
      <c r="F464" s="265" t="s">
        <v>5960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5956</v>
      </c>
      <c r="B465" s="257" t="s">
        <v>5957</v>
      </c>
      <c r="C465" s="258" t="s">
        <v>5985</v>
      </c>
      <c r="D465" s="261" t="s">
        <v>5986</v>
      </c>
      <c r="E465" s="262" t="s">
        <v>5082</v>
      </c>
      <c r="F465" s="265" t="s">
        <v>5960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5956</v>
      </c>
      <c r="B466" s="256" t="s">
        <v>5987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5956</v>
      </c>
      <c r="B467" s="257" t="s">
        <v>5987</v>
      </c>
      <c r="C467" s="258" t="s">
        <v>5988</v>
      </c>
      <c r="D467" s="261" t="s">
        <v>5989</v>
      </c>
      <c r="E467" s="262" t="s">
        <v>5053</v>
      </c>
      <c r="F467" s="265" t="s">
        <v>5192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5956</v>
      </c>
      <c r="B468" s="257" t="s">
        <v>5987</v>
      </c>
      <c r="C468" s="258" t="s">
        <v>5990</v>
      </c>
      <c r="D468" s="261" t="s">
        <v>5991</v>
      </c>
      <c r="E468" s="262" t="s">
        <v>5053</v>
      </c>
      <c r="F468" s="265" t="s">
        <v>5192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5956</v>
      </c>
      <c r="B469" s="257" t="s">
        <v>5987</v>
      </c>
      <c r="C469" s="258" t="s">
        <v>5992</v>
      </c>
      <c r="D469" s="261" t="s">
        <v>5993</v>
      </c>
      <c r="E469" s="262" t="s">
        <v>5053</v>
      </c>
      <c r="F469" s="265" t="s">
        <v>5192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5956</v>
      </c>
      <c r="B470" s="257" t="s">
        <v>5987</v>
      </c>
      <c r="C470" s="258" t="s">
        <v>5994</v>
      </c>
      <c r="D470" s="261" t="s">
        <v>5995</v>
      </c>
      <c r="E470" s="262" t="s">
        <v>5149</v>
      </c>
      <c r="F470" s="265" t="s">
        <v>5561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5956</v>
      </c>
      <c r="B471" s="257" t="s">
        <v>5987</v>
      </c>
      <c r="C471" s="258" t="s">
        <v>5996</v>
      </c>
      <c r="D471" s="261" t="s">
        <v>5997</v>
      </c>
      <c r="E471" s="262" t="s">
        <v>5149</v>
      </c>
      <c r="F471" s="265" t="s">
        <v>5561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5956</v>
      </c>
      <c r="B472" s="257" t="s">
        <v>5987</v>
      </c>
      <c r="C472" s="258" t="s">
        <v>5998</v>
      </c>
      <c r="D472" s="261" t="s">
        <v>5999</v>
      </c>
      <c r="E472" s="262" t="s">
        <v>5053</v>
      </c>
      <c r="F472" s="265" t="s">
        <v>5561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5956</v>
      </c>
      <c r="B473" s="257" t="s">
        <v>5987</v>
      </c>
      <c r="C473" s="258" t="s">
        <v>6000</v>
      </c>
      <c r="D473" s="261" t="s">
        <v>6001</v>
      </c>
      <c r="E473" s="262" t="s">
        <v>5053</v>
      </c>
      <c r="F473" s="265" t="s">
        <v>5500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5956</v>
      </c>
      <c r="B474" s="257" t="s">
        <v>5987</v>
      </c>
      <c r="C474" s="258" t="s">
        <v>6002</v>
      </c>
      <c r="D474" s="261" t="s">
        <v>6003</v>
      </c>
      <c r="E474" s="262" t="s">
        <v>5082</v>
      </c>
      <c r="F474" s="265" t="s">
        <v>5500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5956</v>
      </c>
      <c r="B475" s="257" t="s">
        <v>5987</v>
      </c>
      <c r="C475" s="258" t="s">
        <v>6004</v>
      </c>
      <c r="D475" s="261" t="s">
        <v>6005</v>
      </c>
      <c r="E475" s="262" t="s">
        <v>5082</v>
      </c>
      <c r="F475" s="265" t="s">
        <v>5500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5956</v>
      </c>
      <c r="B476" s="257" t="s">
        <v>5987</v>
      </c>
      <c r="C476" s="258" t="s">
        <v>6006</v>
      </c>
      <c r="D476" s="261" t="s">
        <v>6007</v>
      </c>
      <c r="E476" s="262" t="s">
        <v>5082</v>
      </c>
      <c r="F476" s="265" t="s">
        <v>5500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5956</v>
      </c>
      <c r="B477" s="257" t="s">
        <v>5987</v>
      </c>
      <c r="C477" s="258" t="s">
        <v>6008</v>
      </c>
      <c r="D477" s="261" t="s">
        <v>6009</v>
      </c>
      <c r="E477" s="262" t="s">
        <v>5082</v>
      </c>
      <c r="F477" s="265" t="s">
        <v>5500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5956</v>
      </c>
      <c r="B478" s="257" t="s">
        <v>5987</v>
      </c>
      <c r="C478" s="258" t="s">
        <v>6010</v>
      </c>
      <c r="D478" s="261" t="s">
        <v>6011</v>
      </c>
      <c r="E478" s="262" t="s">
        <v>5082</v>
      </c>
      <c r="F478" s="265" t="s">
        <v>5561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5956</v>
      </c>
      <c r="B479" s="257" t="s">
        <v>5987</v>
      </c>
      <c r="C479" s="258" t="s">
        <v>6012</v>
      </c>
      <c r="D479" s="261" t="s">
        <v>6013</v>
      </c>
      <c r="E479" s="262" t="s">
        <v>5197</v>
      </c>
      <c r="F479" s="265" t="s">
        <v>5561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5956</v>
      </c>
      <c r="B480" s="257" t="s">
        <v>5987</v>
      </c>
      <c r="C480" s="258" t="s">
        <v>6014</v>
      </c>
      <c r="D480" s="261" t="s">
        <v>6015</v>
      </c>
      <c r="E480" s="262" t="s">
        <v>5197</v>
      </c>
      <c r="F480" s="265" t="s">
        <v>5561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5956</v>
      </c>
      <c r="B481" s="270" t="s">
        <v>5987</v>
      </c>
      <c r="C481" s="271" t="s">
        <v>6016</v>
      </c>
      <c r="D481" s="272" t="s">
        <v>6017</v>
      </c>
      <c r="E481" s="273" t="s">
        <v>5197</v>
      </c>
      <c r="F481" s="274" t="s">
        <v>5192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318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IFERROR(INDEX('Recommendations'!$G$2:$G$65, MATCH(H2,'Recommendations'!$A$2:$A$65,0))="Implemented", FALSE))</xm:f>
            <x14:dxf>
              <font>
                <color rgb="FF000000"/>
              </font>
              <fill>
                <patternFill>
                  <bgColor rgb="FF3C7D22"/>
                </patternFill>
              </fill>
            </x14:dxf>
          </x14:cfRule>
          <x14:cfRule type="expression" priority="2" id="{00000000-000E-0000-0B00-000002000000}">
            <xm:f>AND(H2&lt;&gt;"", IFERROR(INDEX('Recommendations'!$G$2:$G$65, MATCH(H2,'Recommendations'!$A$2:$A$65,0))="Compensated", FALSE))</xm:f>
            <x14:dxf>
              <font>
                <color rgb="FF000000"/>
              </font>
              <fill>
                <patternFill>
                  <bgColor rgb="FFC6E0B4"/>
                </patternFill>
              </fill>
            </x14:dxf>
          </x14:cfRule>
          <x14:cfRule type="expression" priority="3" id="{00000000-000E-0000-0B00-000003000000}">
            <xm:f>AND(H2&lt;&gt;"", IFERROR(INDEX('Recommendations'!$G$2:$G$65, MATCH(H2,'Recommendations'!$A$2:$A$65,0))="Testing", FALSE))</xm:f>
            <x14:dxf>
              <font>
                <color rgb="FF000000"/>
              </font>
              <fill>
                <patternFill>
                  <bgColor rgb="FFFFC000"/>
                </patternFill>
              </fill>
            </x14:dxf>
          </x14:cfRule>
          <x14:cfRule type="expression" priority="4" id="{00000000-000E-0000-0B00-000004000000}">
            <xm:f>AND(H2&lt;&gt;"", IFERROR(INDEX('Recommendations'!$G$2:$G$65, MATCH(H2,'Recommendations'!$A$2:$A$65,0))="Failed", FALSE))</xm:f>
            <x14:dxf>
              <font>
                <color rgb="FF000000"/>
              </font>
              <fill>
                <patternFill>
                  <bgColor rgb="FFD82891"/>
                </patternFill>
              </fill>
            </x14:dxf>
          </x14:cfRule>
          <x14:cfRule type="expression" priority="5" id="{00000000-000E-0000-0B00-000005000000}">
            <xm:f>AND(H2&lt;&gt;"", IFERROR(INDEX('Recommendations'!$G$2:$G$65, MATCH(H2,'Recommendations'!$A$2:$A$65,0))="Risk Accepted", FALSE))</xm:f>
            <x14:dxf>
              <font>
                <color rgb="FF000000"/>
              </font>
              <fill>
                <patternFill>
                  <bgColor rgb="FFD9D9D9"/>
                </patternFill>
              </fill>
            </x14:dxf>
          </x14:cfRule>
          <x14:cfRule type="expression" priority="6" id="{00000000-000E-0000-0B00-000006000000}">
            <xm:f>AND(H2&lt;&gt;"", IFERROR(INDEX('Recommendations'!$G$2:$G$65, MATCH(H2,'Recommendations'!$A$2:$A$65,0))="N/A",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398</v>
      </c>
      <c r="C2" s="290"/>
      <c r="D2" s="290"/>
      <c r="E2" s="290"/>
      <c r="F2" s="290"/>
      <c r="G2" s="290"/>
      <c r="H2" s="290"/>
      <c r="I2" s="290"/>
    </row>
    <row r="4" spans="2:15" ht="18.5" x14ac:dyDescent="0.45">
      <c r="B4" s="39" t="s">
        <v>399</v>
      </c>
    </row>
    <row r="5" spans="2:15" x14ac:dyDescent="0.35">
      <c r="B5" s="41" t="s">
        <v>19</v>
      </c>
      <c r="C5" s="41" t="s">
        <v>400</v>
      </c>
      <c r="D5" s="41" t="s">
        <v>401</v>
      </c>
      <c r="F5" s="291" t="s">
        <v>402</v>
      </c>
      <c r="G5" s="291"/>
      <c r="H5" s="291"/>
      <c r="I5" s="292" t="s">
        <v>403</v>
      </c>
      <c r="J5" s="292"/>
      <c r="K5" s="292"/>
      <c r="L5" s="292"/>
      <c r="M5" s="292"/>
      <c r="N5" s="292"/>
      <c r="O5" s="292"/>
    </row>
    <row r="6" spans="2:15" x14ac:dyDescent="0.35">
      <c r="B6" s="47" t="s">
        <v>404</v>
      </c>
      <c r="C6" s="48">
        <v>64</v>
      </c>
      <c r="D6" s="49" t="s">
        <v>19</v>
      </c>
      <c r="F6" s="291" t="s">
        <v>405</v>
      </c>
      <c r="G6" s="291"/>
      <c r="H6" s="291"/>
      <c r="I6" s="293" t="s">
        <v>406</v>
      </c>
      <c r="J6" s="293"/>
      <c r="K6" s="293"/>
      <c r="L6" s="293"/>
      <c r="M6" s="293"/>
      <c r="N6" s="293"/>
      <c r="O6" s="293"/>
    </row>
    <row r="7" spans="2:15" x14ac:dyDescent="0.35">
      <c r="B7" s="50" t="s">
        <v>407</v>
      </c>
      <c r="C7" s="51">
        <f>C6-C8-C9</f>
        <v>64</v>
      </c>
      <c r="D7" s="52">
        <f>IF(C6&gt;0,C7/C6,0)</f>
        <v>1</v>
      </c>
      <c r="F7" s="291" t="s">
        <v>408</v>
      </c>
      <c r="G7" s="291"/>
      <c r="H7" s="291"/>
      <c r="I7" s="293" t="s">
        <v>406</v>
      </c>
      <c r="J7" s="293"/>
      <c r="K7" s="293"/>
      <c r="L7" s="293"/>
      <c r="M7" s="293"/>
      <c r="N7" s="293"/>
      <c r="O7" s="293"/>
    </row>
    <row r="8" spans="2:15" x14ac:dyDescent="0.35">
      <c r="B8" s="43" t="s">
        <v>409</v>
      </c>
      <c r="C8" s="44">
        <f>COUNTIF('Recommendations'!G:G,"Risk Accepted")</f>
        <v>0</v>
      </c>
      <c r="D8" s="45">
        <f>IF(C6&gt;0,C8/C6,0)</f>
        <v>0</v>
      </c>
      <c r="F8" s="291" t="s">
        <v>410</v>
      </c>
      <c r="G8" s="291"/>
      <c r="H8" s="291"/>
      <c r="I8" s="293" t="s">
        <v>406</v>
      </c>
      <c r="J8" s="293"/>
      <c r="K8" s="293"/>
      <c r="L8" s="293"/>
      <c r="M8" s="293"/>
      <c r="N8" s="293"/>
      <c r="O8" s="293"/>
    </row>
    <row r="9" spans="2:15" x14ac:dyDescent="0.35">
      <c r="B9" s="43" t="s">
        <v>411</v>
      </c>
      <c r="C9" s="44">
        <f>COUNTIF('Recommendations'!G:G,"N/A")</f>
        <v>0</v>
      </c>
      <c r="D9" s="45">
        <f>IF(C6&gt;0,C9/C6,0)</f>
        <v>0</v>
      </c>
      <c r="F9" s="291" t="s">
        <v>412</v>
      </c>
      <c r="G9" s="291"/>
      <c r="H9" s="291"/>
      <c r="I9" s="293" t="s">
        <v>406</v>
      </c>
      <c r="J9" s="293"/>
      <c r="K9" s="293"/>
      <c r="L9" s="293"/>
      <c r="M9" s="293"/>
      <c r="N9" s="293"/>
      <c r="O9" s="293"/>
    </row>
    <row r="12" spans="2:15" ht="18.5" x14ac:dyDescent="0.45">
      <c r="B12" s="39" t="s">
        <v>413</v>
      </c>
    </row>
    <row r="14" spans="2:15" x14ac:dyDescent="0.35">
      <c r="B14" s="53" t="s">
        <v>414</v>
      </c>
    </row>
    <row r="15" spans="2:15" x14ac:dyDescent="0.35">
      <c r="B15" s="41" t="s">
        <v>19</v>
      </c>
      <c r="C15" s="41" t="s">
        <v>415</v>
      </c>
      <c r="D15" s="41" t="s">
        <v>416</v>
      </c>
      <c r="E15" s="41" t="s">
        <v>417</v>
      </c>
      <c r="F15" s="41" t="s">
        <v>418</v>
      </c>
    </row>
    <row r="16" spans="2:15" x14ac:dyDescent="0.35">
      <c r="B16" s="43" t="s">
        <v>419</v>
      </c>
      <c r="C16" s="44">
        <f>COUNTIF('Recommendations'!L:L,"Resolved")</f>
        <v>0</v>
      </c>
      <c r="D16" s="44">
        <f>COUNTIF('Recommendations'!L:L,"Testing")</f>
        <v>0</v>
      </c>
      <c r="E16" s="44">
        <f>COUNTIF('Recommendations'!L:L,"Outstanding")</f>
        <v>64</v>
      </c>
      <c r="F16" s="44">
        <f>SUM(C16:E16)</f>
        <v>64</v>
      </c>
    </row>
    <row r="18" spans="2:6" x14ac:dyDescent="0.35">
      <c r="B18" s="53" t="s">
        <v>420</v>
      </c>
    </row>
    <row r="19" spans="2:6" x14ac:dyDescent="0.35">
      <c r="B19" s="54" t="s">
        <v>19</v>
      </c>
      <c r="C19" s="54" t="s">
        <v>415</v>
      </c>
      <c r="D19" s="54" t="s">
        <v>416</v>
      </c>
      <c r="E19" s="54" t="s">
        <v>417</v>
      </c>
      <c r="F19" s="54" t="s">
        <v>19</v>
      </c>
    </row>
    <row r="20" spans="2:6" x14ac:dyDescent="0.35">
      <c r="B20" s="43" t="s">
        <v>419</v>
      </c>
      <c r="C20" s="45">
        <f>IF(F16&gt;0, C16/F16, 0)</f>
        <v>0</v>
      </c>
      <c r="D20" s="45">
        <f>IF(F16&gt;0, D16/F16, 0)</f>
        <v>0</v>
      </c>
      <c r="E20" s="45">
        <f>IF(F16&gt;0, E16/F16, 0)</f>
        <v>1</v>
      </c>
      <c r="F20" s="46" t="s">
        <v>19</v>
      </c>
    </row>
    <row r="25" spans="2:6" ht="18.5" x14ac:dyDescent="0.45">
      <c r="B25" s="39" t="s">
        <v>421</v>
      </c>
    </row>
    <row r="27" spans="2:6" x14ac:dyDescent="0.35">
      <c r="B27" s="53" t="s">
        <v>414</v>
      </c>
    </row>
    <row r="28" spans="2:6" x14ac:dyDescent="0.35">
      <c r="B28" s="41" t="s">
        <v>5</v>
      </c>
      <c r="C28" s="41" t="s">
        <v>415</v>
      </c>
      <c r="D28" s="41" t="s">
        <v>416</v>
      </c>
      <c r="E28" s="41" t="s">
        <v>417</v>
      </c>
      <c r="F28" s="41" t="s">
        <v>418</v>
      </c>
    </row>
    <row r="29" spans="2:6" x14ac:dyDescent="0.35">
      <c r="B29" s="43" t="s">
        <v>422</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423</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424</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425</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426</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64</v>
      </c>
      <c r="F34" s="44">
        <f t="shared" si="0"/>
        <v>64</v>
      </c>
    </row>
    <row r="36" spans="2:6" x14ac:dyDescent="0.35">
      <c r="B36" s="53" t="s">
        <v>420</v>
      </c>
    </row>
    <row r="37" spans="2:6" x14ac:dyDescent="0.35">
      <c r="B37" s="54" t="s">
        <v>5</v>
      </c>
      <c r="C37" s="54" t="s">
        <v>415</v>
      </c>
      <c r="D37" s="54" t="s">
        <v>416</v>
      </c>
      <c r="E37" s="54" t="s">
        <v>417</v>
      </c>
      <c r="F37" s="54" t="s">
        <v>19</v>
      </c>
    </row>
    <row r="38" spans="2:6" x14ac:dyDescent="0.35">
      <c r="B38" s="43" t="s">
        <v>422</v>
      </c>
      <c r="C38" s="45">
        <f t="shared" ref="C38:C43" si="1">IF(F29&gt;0, C29/F29, 0)</f>
        <v>0</v>
      </c>
      <c r="D38" s="45">
        <f t="shared" ref="D38:D43" si="2">IF(F29&gt;0, D29/F29, 0)</f>
        <v>0</v>
      </c>
      <c r="E38" s="45">
        <f t="shared" ref="E38:E43" si="3">IF(F29&gt;0, E29/F29, 0)</f>
        <v>0</v>
      </c>
      <c r="F38" s="46" t="s">
        <v>19</v>
      </c>
    </row>
    <row r="39" spans="2:6" x14ac:dyDescent="0.35">
      <c r="B39" s="43" t="s">
        <v>423</v>
      </c>
      <c r="C39" s="45">
        <f t="shared" si="1"/>
        <v>0</v>
      </c>
      <c r="D39" s="45">
        <f t="shared" si="2"/>
        <v>0</v>
      </c>
      <c r="E39" s="45">
        <f t="shared" si="3"/>
        <v>0</v>
      </c>
      <c r="F39" s="46" t="s">
        <v>19</v>
      </c>
    </row>
    <row r="40" spans="2:6" x14ac:dyDescent="0.35">
      <c r="B40" s="43" t="s">
        <v>424</v>
      </c>
      <c r="C40" s="45">
        <f t="shared" si="1"/>
        <v>0</v>
      </c>
      <c r="D40" s="45">
        <f t="shared" si="2"/>
        <v>0</v>
      </c>
      <c r="E40" s="45">
        <f t="shared" si="3"/>
        <v>0</v>
      </c>
      <c r="F40" s="46" t="s">
        <v>19</v>
      </c>
    </row>
    <row r="41" spans="2:6" x14ac:dyDescent="0.35">
      <c r="B41" s="43" t="s">
        <v>425</v>
      </c>
      <c r="C41" s="45">
        <f t="shared" si="1"/>
        <v>0</v>
      </c>
      <c r="D41" s="45">
        <f t="shared" si="2"/>
        <v>0</v>
      </c>
      <c r="E41" s="45">
        <f t="shared" si="3"/>
        <v>0</v>
      </c>
      <c r="F41" s="46" t="s">
        <v>19</v>
      </c>
    </row>
    <row r="42" spans="2:6" x14ac:dyDescent="0.35">
      <c r="B42" s="43" t="s">
        <v>426</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427</v>
      </c>
    </row>
    <row r="50" spans="2:6" x14ac:dyDescent="0.35">
      <c r="B50" s="53" t="s">
        <v>414</v>
      </c>
    </row>
    <row r="51" spans="2:6" x14ac:dyDescent="0.35">
      <c r="B51" s="41" t="s">
        <v>2</v>
      </c>
      <c r="C51" s="41" t="s">
        <v>415</v>
      </c>
      <c r="D51" s="41" t="s">
        <v>416</v>
      </c>
      <c r="E51" s="41" t="s">
        <v>417</v>
      </c>
      <c r="F51" s="41" t="s">
        <v>418</v>
      </c>
    </row>
    <row r="52" spans="2:6" x14ac:dyDescent="0.35">
      <c r="B52" s="43" t="s">
        <v>141</v>
      </c>
      <c r="C52" s="44">
        <f>COUNTIFS('Recommendations'!C:C,"CAT I (High)",'Recommendations'!L:L,"=Resolved")</f>
        <v>0</v>
      </c>
      <c r="D52" s="44">
        <f>COUNTIFS('Recommendations'!C:C,"=CAT I (High)",'Recommendations'!L:L,"=Testing")</f>
        <v>0</v>
      </c>
      <c r="E52" s="44">
        <f>COUNTIFS('Recommendations'!C:C,"=CAT I (High)",'Recommendations'!L:L,"=Outstanding")</f>
        <v>2</v>
      </c>
      <c r="F52" s="44">
        <f>SUM(C52:E52)</f>
        <v>2</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49</v>
      </c>
      <c r="F53" s="44">
        <f>SUM(C53:E53)</f>
        <v>49</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13</v>
      </c>
      <c r="F54" s="44">
        <f>SUM(C54:E54)</f>
        <v>13</v>
      </c>
    </row>
    <row r="56" spans="2:6" x14ac:dyDescent="0.35">
      <c r="B56" s="53" t="s">
        <v>420</v>
      </c>
    </row>
    <row r="57" spans="2:6" x14ac:dyDescent="0.35">
      <c r="B57" s="54" t="s">
        <v>2</v>
      </c>
      <c r="C57" s="54" t="s">
        <v>415</v>
      </c>
      <c r="D57" s="54" t="s">
        <v>416</v>
      </c>
      <c r="E57" s="54" t="s">
        <v>417</v>
      </c>
      <c r="F57" s="54" t="s">
        <v>19</v>
      </c>
    </row>
    <row r="58" spans="2:6" x14ac:dyDescent="0.35">
      <c r="B58" s="43" t="s">
        <v>141</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428</v>
      </c>
    </row>
    <row r="67" spans="2:6" x14ac:dyDescent="0.35">
      <c r="B67" s="53" t="s">
        <v>414</v>
      </c>
    </row>
    <row r="68" spans="2:6" x14ac:dyDescent="0.35">
      <c r="B68" s="41" t="s">
        <v>3</v>
      </c>
      <c r="C68" s="41" t="s">
        <v>415</v>
      </c>
      <c r="D68" s="41" t="s">
        <v>416</v>
      </c>
      <c r="E68" s="41" t="s">
        <v>417</v>
      </c>
      <c r="F68" s="41" t="s">
        <v>418</v>
      </c>
    </row>
    <row r="69" spans="2:6" x14ac:dyDescent="0.35">
      <c r="B69" s="43" t="s">
        <v>429</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430</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431</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432</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64</v>
      </c>
      <c r="F73" s="44">
        <f>SUM(C73:E73)</f>
        <v>64</v>
      </c>
    </row>
    <row r="75" spans="2:6" x14ac:dyDescent="0.35">
      <c r="B75" s="53" t="s">
        <v>420</v>
      </c>
    </row>
    <row r="76" spans="2:6" x14ac:dyDescent="0.35">
      <c r="B76" s="54" t="s">
        <v>3</v>
      </c>
      <c r="C76" s="54" t="s">
        <v>415</v>
      </c>
      <c r="D76" s="54" t="s">
        <v>416</v>
      </c>
      <c r="E76" s="54" t="s">
        <v>417</v>
      </c>
      <c r="F76" s="54" t="s">
        <v>19</v>
      </c>
    </row>
    <row r="77" spans="2:6" x14ac:dyDescent="0.35">
      <c r="B77" s="43" t="s">
        <v>429</v>
      </c>
      <c r="C77" s="45">
        <f>IF(F69&gt;0, C69/F69, 0)</f>
        <v>0</v>
      </c>
      <c r="D77" s="45">
        <f>IF(F69&gt;0, D69/F69, 0)</f>
        <v>0</v>
      </c>
      <c r="E77" s="45">
        <f>IF(F69&gt;0, E69/F69, 0)</f>
        <v>0</v>
      </c>
      <c r="F77" s="46" t="s">
        <v>19</v>
      </c>
    </row>
    <row r="78" spans="2:6" x14ac:dyDescent="0.35">
      <c r="B78" s="43" t="s">
        <v>430</v>
      </c>
      <c r="C78" s="45">
        <f>IF(F70&gt;0, C70/F70, 0)</f>
        <v>0</v>
      </c>
      <c r="D78" s="45">
        <f>IF(F70&gt;0, D70/F70, 0)</f>
        <v>0</v>
      </c>
      <c r="E78" s="45">
        <f>IF(F70&gt;0, E70/F70, 0)</f>
        <v>0</v>
      </c>
      <c r="F78" s="46" t="s">
        <v>19</v>
      </c>
    </row>
    <row r="79" spans="2:6" x14ac:dyDescent="0.35">
      <c r="B79" s="43" t="s">
        <v>431</v>
      </c>
      <c r="C79" s="45">
        <f>IF(F71&gt;0, C71/F71, 0)</f>
        <v>0</v>
      </c>
      <c r="D79" s="45">
        <f>IF(F71&gt;0, D71/F71, 0)</f>
        <v>0</v>
      </c>
      <c r="E79" s="45">
        <f>IF(F71&gt;0, E71/F71, 0)</f>
        <v>0</v>
      </c>
      <c r="F79" s="46" t="s">
        <v>19</v>
      </c>
    </row>
    <row r="80" spans="2:6" x14ac:dyDescent="0.35">
      <c r="B80" s="43" t="s">
        <v>432</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433</v>
      </c>
    </row>
    <row r="88" spans="2:6" x14ac:dyDescent="0.35">
      <c r="B88" s="53" t="s">
        <v>414</v>
      </c>
    </row>
    <row r="89" spans="2:6" x14ac:dyDescent="0.35">
      <c r="B89" s="41" t="s">
        <v>434</v>
      </c>
      <c r="C89" s="41" t="s">
        <v>415</v>
      </c>
      <c r="D89" s="41" t="s">
        <v>416</v>
      </c>
      <c r="E89" s="41" t="s">
        <v>417</v>
      </c>
      <c r="F89" s="41" t="s">
        <v>418</v>
      </c>
    </row>
    <row r="90" spans="2:6" x14ac:dyDescent="0.35">
      <c r="B90" s="43" t="s">
        <v>435</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436</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437</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64</v>
      </c>
      <c r="F93" s="44">
        <f>SUM(C93:E93)</f>
        <v>64</v>
      </c>
    </row>
    <row r="95" spans="2:6" x14ac:dyDescent="0.35">
      <c r="B95" s="53" t="s">
        <v>420</v>
      </c>
    </row>
    <row r="96" spans="2:6" x14ac:dyDescent="0.35">
      <c r="B96" s="54" t="s">
        <v>434</v>
      </c>
      <c r="C96" s="54" t="s">
        <v>415</v>
      </c>
      <c r="D96" s="54" t="s">
        <v>416</v>
      </c>
      <c r="E96" s="54" t="s">
        <v>417</v>
      </c>
      <c r="F96" s="54" t="s">
        <v>19</v>
      </c>
    </row>
    <row r="97" spans="2:15" x14ac:dyDescent="0.35">
      <c r="B97" s="43" t="s">
        <v>435</v>
      </c>
      <c r="C97" s="45">
        <f>IF(F90&gt;0, C90/F90, 0)</f>
        <v>0</v>
      </c>
      <c r="D97" s="45">
        <f>IF(F90&gt;0, D90/F90, 0)</f>
        <v>0</v>
      </c>
      <c r="E97" s="45">
        <f>IF(F90&gt;0, E90/F90, 0)</f>
        <v>0</v>
      </c>
      <c r="F97" s="46" t="s">
        <v>19</v>
      </c>
    </row>
    <row r="98" spans="2:15" x14ac:dyDescent="0.35">
      <c r="B98" s="43" t="s">
        <v>436</v>
      </c>
      <c r="C98" s="45">
        <f>IF(F91&gt;0, C91/F91, 0)</f>
        <v>0</v>
      </c>
      <c r="D98" s="45">
        <f>IF(F91&gt;0, D91/F91, 0)</f>
        <v>0</v>
      </c>
      <c r="E98" s="45">
        <f>IF(F91&gt;0, E91/F91, 0)</f>
        <v>0</v>
      </c>
      <c r="F98" s="46" t="s">
        <v>19</v>
      </c>
    </row>
    <row r="99" spans="2:15" x14ac:dyDescent="0.35">
      <c r="B99" s="43" t="s">
        <v>437</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438</v>
      </c>
      <c r="J105" s="39" t="s">
        <v>439</v>
      </c>
    </row>
    <row r="106" spans="2:15" x14ac:dyDescent="0.35">
      <c r="B106" s="41" t="s">
        <v>5</v>
      </c>
      <c r="C106" s="294" t="s">
        <v>440</v>
      </c>
      <c r="D106" s="294"/>
      <c r="E106" s="41" t="s">
        <v>407</v>
      </c>
      <c r="F106" s="41" t="s">
        <v>415</v>
      </c>
      <c r="G106" s="294" t="s">
        <v>441</v>
      </c>
      <c r="H106" s="294"/>
      <c r="J106" s="41" t="s">
        <v>5</v>
      </c>
      <c r="K106" s="41" t="s">
        <v>429</v>
      </c>
      <c r="L106" s="41" t="s">
        <v>430</v>
      </c>
      <c r="M106" s="41" t="s">
        <v>431</v>
      </c>
      <c r="N106" s="41" t="s">
        <v>432</v>
      </c>
      <c r="O106" s="41" t="s">
        <v>16</v>
      </c>
    </row>
    <row r="107" spans="2:15" x14ac:dyDescent="0.35">
      <c r="B107" s="47" t="s">
        <v>422</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422</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423</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423</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424</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424</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425</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425</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426</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426</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64</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64</v>
      </c>
    </row>
    <row r="119" spans="2:24" ht="21" x14ac:dyDescent="0.5">
      <c r="B119" s="39" t="s">
        <v>442</v>
      </c>
      <c r="P119" s="56" t="s">
        <v>443</v>
      </c>
    </row>
    <row r="121" spans="2:24" ht="60" customHeight="1" x14ac:dyDescent="0.35">
      <c r="B121" s="297" t="s">
        <v>444</v>
      </c>
      <c r="C121" s="290"/>
      <c r="D121" s="290"/>
      <c r="E121" s="290"/>
      <c r="F121" s="290"/>
      <c r="P121" s="297" t="s">
        <v>445</v>
      </c>
      <c r="Q121" s="290"/>
      <c r="R121" s="290"/>
      <c r="S121" s="290"/>
      <c r="T121" s="290"/>
      <c r="U121" s="290"/>
      <c r="V121" s="290"/>
      <c r="W121" s="290"/>
    </row>
    <row r="123" spans="2:24" ht="30" customHeight="1" x14ac:dyDescent="0.35">
      <c r="P123" s="57" t="s">
        <v>446</v>
      </c>
      <c r="Q123" s="58">
        <f>C16</f>
        <v>0</v>
      </c>
      <c r="R123" s="59"/>
      <c r="S123" s="58">
        <f>C69</f>
        <v>0</v>
      </c>
      <c r="T123" s="59"/>
      <c r="U123" s="58">
        <f>C70</f>
        <v>0</v>
      </c>
      <c r="V123" s="59"/>
      <c r="W123" s="58">
        <f>C71</f>
        <v>0</v>
      </c>
      <c r="X123" s="59"/>
    </row>
    <row r="124" spans="2:24" ht="35" customHeight="1" x14ac:dyDescent="0.35">
      <c r="P124" s="60" t="s">
        <v>447</v>
      </c>
      <c r="Q124" s="60" t="s">
        <v>448</v>
      </c>
      <c r="R124" s="60" t="s">
        <v>449</v>
      </c>
      <c r="S124" s="60" t="s">
        <v>450</v>
      </c>
      <c r="T124" s="60" t="s">
        <v>451</v>
      </c>
      <c r="U124" s="60" t="s">
        <v>452</v>
      </c>
      <c r="V124" s="60" t="s">
        <v>453</v>
      </c>
      <c r="W124" s="60" t="s">
        <v>454</v>
      </c>
      <c r="X124" s="60" t="s">
        <v>455</v>
      </c>
    </row>
    <row r="125" spans="2:24" x14ac:dyDescent="0.35">
      <c r="O125" s="61" t="s">
        <v>456</v>
      </c>
      <c r="P125" s="62" t="s">
        <v>457</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458</v>
      </c>
      <c r="P160" s="56" t="s">
        <v>459</v>
      </c>
    </row>
    <row r="162" spans="2:22" ht="45" customHeight="1" x14ac:dyDescent="0.35">
      <c r="B162" s="297" t="s">
        <v>460</v>
      </c>
      <c r="C162" s="290"/>
      <c r="D162" s="290"/>
      <c r="E162" s="290"/>
      <c r="F162" s="290"/>
      <c r="P162" s="297" t="s">
        <v>461</v>
      </c>
      <c r="Q162" s="290"/>
      <c r="R162" s="290"/>
      <c r="S162" s="290"/>
      <c r="T162" s="290"/>
      <c r="U162" s="290"/>
    </row>
    <row r="163" spans="2:22" ht="35" customHeight="1" x14ac:dyDescent="0.35">
      <c r="P163" s="294" t="s">
        <v>462</v>
      </c>
      <c r="Q163" s="294"/>
      <c r="R163" s="294" t="s">
        <v>463</v>
      </c>
      <c r="S163" s="294"/>
      <c r="T163" s="294"/>
    </row>
    <row r="164" spans="2:22" ht="30" customHeight="1" x14ac:dyDescent="0.35">
      <c r="P164" s="298">
        <v>0</v>
      </c>
      <c r="Q164" s="299"/>
      <c r="R164" s="300" t="s">
        <v>464</v>
      </c>
      <c r="S164" s="301"/>
      <c r="T164" s="301"/>
    </row>
    <row r="167" spans="2:22" ht="25" customHeight="1" x14ac:dyDescent="0.35">
      <c r="P167" s="65" t="s">
        <v>447</v>
      </c>
      <c r="Q167" s="65" t="s">
        <v>465</v>
      </c>
      <c r="R167" s="65" t="s">
        <v>466</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318</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5"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27</v>
      </c>
      <c r="K4" s="1" t="s">
        <v>32</v>
      </c>
      <c r="L4" s="3" t="str">
        <f t="shared" si="0"/>
        <v>Outstanding</v>
      </c>
      <c r="M4" s="11" t="s">
        <v>19</v>
      </c>
    </row>
    <row r="5" spans="1:13" ht="60" customHeight="1" x14ac:dyDescent="0.35">
      <c r="A5" s="9" t="s">
        <v>33</v>
      </c>
      <c r="B5" s="1" t="s">
        <v>34</v>
      </c>
      <c r="C5" s="2" t="s">
        <v>25</v>
      </c>
      <c r="D5" s="3" t="s">
        <v>16</v>
      </c>
      <c r="E5" s="3" t="s">
        <v>17</v>
      </c>
      <c r="F5" s="3" t="s">
        <v>18</v>
      </c>
      <c r="G5" s="3" t="s">
        <v>19</v>
      </c>
      <c r="H5" s="4" t="s">
        <v>19</v>
      </c>
      <c r="I5" s="1" t="s">
        <v>35</v>
      </c>
      <c r="J5" s="1" t="s">
        <v>27</v>
      </c>
      <c r="K5" s="1" t="s">
        <v>36</v>
      </c>
      <c r="L5" s="3" t="str">
        <f t="shared" si="0"/>
        <v>Outstanding</v>
      </c>
      <c r="M5" s="11" t="s">
        <v>19</v>
      </c>
    </row>
    <row r="6" spans="1:13" ht="60" customHeight="1" x14ac:dyDescent="0.35">
      <c r="A6" s="9" t="s">
        <v>37</v>
      </c>
      <c r="B6" s="1" t="s">
        <v>38</v>
      </c>
      <c r="C6" s="2" t="s">
        <v>25</v>
      </c>
      <c r="D6" s="3" t="s">
        <v>16</v>
      </c>
      <c r="E6" s="3" t="s">
        <v>17</v>
      </c>
      <c r="F6" s="3" t="s">
        <v>18</v>
      </c>
      <c r="G6" s="3" t="s">
        <v>19</v>
      </c>
      <c r="H6" s="4" t="s">
        <v>19</v>
      </c>
      <c r="I6" s="1" t="s">
        <v>39</v>
      </c>
      <c r="J6" s="1" t="s">
        <v>27</v>
      </c>
      <c r="K6" s="1" t="s">
        <v>40</v>
      </c>
      <c r="L6" s="3" t="str">
        <f t="shared" si="0"/>
        <v>Outstanding</v>
      </c>
      <c r="M6" s="11" t="s">
        <v>19</v>
      </c>
    </row>
    <row r="7" spans="1:13" ht="60" customHeight="1" x14ac:dyDescent="0.35">
      <c r="A7" s="9" t="s">
        <v>41</v>
      </c>
      <c r="B7" s="1" t="s">
        <v>42</v>
      </c>
      <c r="C7" s="2" t="s">
        <v>25</v>
      </c>
      <c r="D7" s="3" t="s">
        <v>16</v>
      </c>
      <c r="E7" s="3" t="s">
        <v>17</v>
      </c>
      <c r="F7" s="3" t="s">
        <v>18</v>
      </c>
      <c r="G7" s="3" t="s">
        <v>19</v>
      </c>
      <c r="H7" s="4" t="s">
        <v>19</v>
      </c>
      <c r="I7" s="1" t="s">
        <v>43</v>
      </c>
      <c r="J7" s="1" t="s">
        <v>27</v>
      </c>
      <c r="K7" s="1" t="s">
        <v>44</v>
      </c>
      <c r="L7" s="3" t="str">
        <f t="shared" si="0"/>
        <v>Outstanding</v>
      </c>
      <c r="M7" s="11" t="s">
        <v>19</v>
      </c>
    </row>
    <row r="8" spans="1:13" ht="60" customHeight="1" x14ac:dyDescent="0.35">
      <c r="A8" s="9" t="s">
        <v>45</v>
      </c>
      <c r="B8" s="1" t="s">
        <v>46</v>
      </c>
      <c r="C8" s="2" t="s">
        <v>25</v>
      </c>
      <c r="D8" s="3" t="s">
        <v>16</v>
      </c>
      <c r="E8" s="3" t="s">
        <v>17</v>
      </c>
      <c r="F8" s="3" t="s">
        <v>18</v>
      </c>
      <c r="G8" s="3" t="s">
        <v>19</v>
      </c>
      <c r="H8" s="4" t="s">
        <v>19</v>
      </c>
      <c r="I8" s="1" t="s">
        <v>47</v>
      </c>
      <c r="J8" s="1" t="s">
        <v>27</v>
      </c>
      <c r="K8" s="1" t="s">
        <v>48</v>
      </c>
      <c r="L8" s="3" t="str">
        <f t="shared" si="0"/>
        <v>Outstanding</v>
      </c>
      <c r="M8" s="11" t="s">
        <v>19</v>
      </c>
    </row>
    <row r="9" spans="1:13" ht="60" customHeight="1" x14ac:dyDescent="0.35">
      <c r="A9" s="9" t="s">
        <v>49</v>
      </c>
      <c r="B9" s="1" t="s">
        <v>50</v>
      </c>
      <c r="C9" s="2" t="s">
        <v>25</v>
      </c>
      <c r="D9" s="3" t="s">
        <v>16</v>
      </c>
      <c r="E9" s="3" t="s">
        <v>17</v>
      </c>
      <c r="F9" s="3" t="s">
        <v>18</v>
      </c>
      <c r="G9" s="3" t="s">
        <v>19</v>
      </c>
      <c r="H9" s="4" t="s">
        <v>19</v>
      </c>
      <c r="I9" s="1" t="s">
        <v>51</v>
      </c>
      <c r="J9" s="1" t="s">
        <v>27</v>
      </c>
      <c r="K9" s="1" t="s">
        <v>52</v>
      </c>
      <c r="L9" s="3" t="str">
        <f t="shared" si="0"/>
        <v>Outstanding</v>
      </c>
      <c r="M9" s="11" t="s">
        <v>19</v>
      </c>
    </row>
    <row r="10" spans="1:13" ht="60" customHeight="1" x14ac:dyDescent="0.35">
      <c r="A10" s="9" t="s">
        <v>53</v>
      </c>
      <c r="B10" s="1" t="s">
        <v>54</v>
      </c>
      <c r="C10" s="2" t="s">
        <v>25</v>
      </c>
      <c r="D10" s="3" t="s">
        <v>16</v>
      </c>
      <c r="E10" s="3" t="s">
        <v>17</v>
      </c>
      <c r="F10" s="3" t="s">
        <v>18</v>
      </c>
      <c r="G10" s="3" t="s">
        <v>19</v>
      </c>
      <c r="H10" s="4" t="s">
        <v>19</v>
      </c>
      <c r="I10" s="1" t="s">
        <v>55</v>
      </c>
      <c r="J10" s="1" t="s">
        <v>56</v>
      </c>
      <c r="K10" s="1" t="s">
        <v>57</v>
      </c>
      <c r="L10" s="3" t="str">
        <f t="shared" si="0"/>
        <v>Outstanding</v>
      </c>
      <c r="M10" s="11" t="s">
        <v>19</v>
      </c>
    </row>
    <row r="11" spans="1:13" ht="60" customHeight="1" x14ac:dyDescent="0.35">
      <c r="A11" s="9" t="s">
        <v>58</v>
      </c>
      <c r="B11" s="1" t="s">
        <v>59</v>
      </c>
      <c r="C11" s="2" t="s">
        <v>25</v>
      </c>
      <c r="D11" s="3" t="s">
        <v>16</v>
      </c>
      <c r="E11" s="3" t="s">
        <v>17</v>
      </c>
      <c r="F11" s="3" t="s">
        <v>18</v>
      </c>
      <c r="G11" s="3" t="s">
        <v>19</v>
      </c>
      <c r="H11" s="4" t="s">
        <v>19</v>
      </c>
      <c r="I11" s="1" t="s">
        <v>55</v>
      </c>
      <c r="J11" s="1" t="s">
        <v>56</v>
      </c>
      <c r="K11" s="1" t="s">
        <v>57</v>
      </c>
      <c r="L11" s="3" t="str">
        <f t="shared" si="0"/>
        <v>Outstanding</v>
      </c>
      <c r="M11" s="11" t="s">
        <v>19</v>
      </c>
    </row>
    <row r="12" spans="1:13" ht="60" customHeight="1" x14ac:dyDescent="0.35">
      <c r="A12" s="9" t="s">
        <v>60</v>
      </c>
      <c r="B12" s="1" t="s">
        <v>61</v>
      </c>
      <c r="C12" s="2" t="s">
        <v>25</v>
      </c>
      <c r="D12" s="3" t="s">
        <v>16</v>
      </c>
      <c r="E12" s="3" t="s">
        <v>17</v>
      </c>
      <c r="F12" s="3" t="s">
        <v>18</v>
      </c>
      <c r="G12" s="3" t="s">
        <v>19</v>
      </c>
      <c r="H12" s="4" t="s">
        <v>19</v>
      </c>
      <c r="I12" s="1" t="s">
        <v>62</v>
      </c>
      <c r="J12" s="1" t="s">
        <v>63</v>
      </c>
      <c r="K12" s="1" t="s">
        <v>64</v>
      </c>
      <c r="L12" s="3" t="str">
        <f t="shared" si="0"/>
        <v>Outstanding</v>
      </c>
      <c r="M12" s="11" t="s">
        <v>19</v>
      </c>
    </row>
    <row r="13" spans="1:13" ht="60" customHeight="1" x14ac:dyDescent="0.35">
      <c r="A13" s="9" t="s">
        <v>65</v>
      </c>
      <c r="B13" s="1" t="s">
        <v>66</v>
      </c>
      <c r="C13" s="2" t="s">
        <v>25</v>
      </c>
      <c r="D13" s="3" t="s">
        <v>16</v>
      </c>
      <c r="E13" s="3" t="s">
        <v>17</v>
      </c>
      <c r="F13" s="3" t="s">
        <v>18</v>
      </c>
      <c r="G13" s="3" t="s">
        <v>19</v>
      </c>
      <c r="H13" s="4" t="s">
        <v>19</v>
      </c>
      <c r="I13" s="1" t="s">
        <v>67</v>
      </c>
      <c r="J13" s="1" t="s">
        <v>68</v>
      </c>
      <c r="K13" s="1" t="s">
        <v>69</v>
      </c>
      <c r="L13" s="3" t="str">
        <f t="shared" si="0"/>
        <v>Outstanding</v>
      </c>
      <c r="M13" s="11" t="s">
        <v>19</v>
      </c>
    </row>
    <row r="14" spans="1:13" ht="60" customHeight="1" x14ac:dyDescent="0.35">
      <c r="A14" s="9" t="s">
        <v>70</v>
      </c>
      <c r="B14" s="1" t="s">
        <v>71</v>
      </c>
      <c r="C14" s="2" t="s">
        <v>25</v>
      </c>
      <c r="D14" s="3" t="s">
        <v>16</v>
      </c>
      <c r="E14" s="3" t="s">
        <v>17</v>
      </c>
      <c r="F14" s="3" t="s">
        <v>18</v>
      </c>
      <c r="G14" s="3" t="s">
        <v>19</v>
      </c>
      <c r="H14" s="4" t="s">
        <v>19</v>
      </c>
      <c r="I14" s="1" t="s">
        <v>72</v>
      </c>
      <c r="J14" s="1" t="s">
        <v>73</v>
      </c>
      <c r="K14" s="1" t="s">
        <v>74</v>
      </c>
      <c r="L14" s="3" t="str">
        <f t="shared" si="0"/>
        <v>Outstanding</v>
      </c>
      <c r="M14" s="11" t="s">
        <v>19</v>
      </c>
    </row>
    <row r="15" spans="1:13" ht="60" customHeight="1" x14ac:dyDescent="0.35">
      <c r="A15" s="9" t="s">
        <v>75</v>
      </c>
      <c r="B15" s="1" t="s">
        <v>76</v>
      </c>
      <c r="C15" s="2" t="s">
        <v>25</v>
      </c>
      <c r="D15" s="3" t="s">
        <v>16</v>
      </c>
      <c r="E15" s="3" t="s">
        <v>17</v>
      </c>
      <c r="F15" s="3" t="s">
        <v>18</v>
      </c>
      <c r="G15" s="3" t="s">
        <v>19</v>
      </c>
      <c r="H15" s="4" t="s">
        <v>19</v>
      </c>
      <c r="I15" s="1" t="s">
        <v>72</v>
      </c>
      <c r="J15" s="1" t="s">
        <v>77</v>
      </c>
      <c r="K15" s="1" t="s">
        <v>74</v>
      </c>
      <c r="L15" s="3" t="str">
        <f t="shared" si="0"/>
        <v>Outstanding</v>
      </c>
      <c r="M15" s="11" t="s">
        <v>19</v>
      </c>
    </row>
    <row r="16" spans="1:13" ht="60" customHeight="1" x14ac:dyDescent="0.35">
      <c r="A16" s="9" t="s">
        <v>78</v>
      </c>
      <c r="B16" s="1" t="s">
        <v>79</v>
      </c>
      <c r="C16" s="2" t="s">
        <v>25</v>
      </c>
      <c r="D16" s="3" t="s">
        <v>16</v>
      </c>
      <c r="E16" s="3" t="s">
        <v>17</v>
      </c>
      <c r="F16" s="3" t="s">
        <v>18</v>
      </c>
      <c r="G16" s="3" t="s">
        <v>19</v>
      </c>
      <c r="H16" s="4" t="s">
        <v>19</v>
      </c>
      <c r="I16" s="1" t="s">
        <v>80</v>
      </c>
      <c r="J16" s="1" t="s">
        <v>81</v>
      </c>
      <c r="K16" s="1" t="s">
        <v>82</v>
      </c>
      <c r="L16" s="3" t="str">
        <f t="shared" si="0"/>
        <v>Outstanding</v>
      </c>
      <c r="M16" s="11" t="s">
        <v>19</v>
      </c>
    </row>
    <row r="17" spans="1:13" ht="60" customHeight="1" x14ac:dyDescent="0.35">
      <c r="A17" s="9" t="s">
        <v>83</v>
      </c>
      <c r="B17" s="1" t="s">
        <v>84</v>
      </c>
      <c r="C17" s="2" t="s">
        <v>25</v>
      </c>
      <c r="D17" s="3" t="s">
        <v>16</v>
      </c>
      <c r="E17" s="3" t="s">
        <v>17</v>
      </c>
      <c r="F17" s="3" t="s">
        <v>18</v>
      </c>
      <c r="G17" s="3" t="s">
        <v>19</v>
      </c>
      <c r="H17" s="4" t="s">
        <v>19</v>
      </c>
      <c r="I17" s="1" t="s">
        <v>85</v>
      </c>
      <c r="J17" s="1" t="s">
        <v>86</v>
      </c>
      <c r="K17" s="1" t="s">
        <v>87</v>
      </c>
      <c r="L17" s="3" t="str">
        <f t="shared" si="0"/>
        <v>Outstanding</v>
      </c>
      <c r="M17" s="11" t="s">
        <v>19</v>
      </c>
    </row>
    <row r="18" spans="1:13" ht="60" customHeight="1" x14ac:dyDescent="0.35">
      <c r="A18" s="9" t="s">
        <v>88</v>
      </c>
      <c r="B18" s="1" t="s">
        <v>89</v>
      </c>
      <c r="C18" s="2" t="s">
        <v>25</v>
      </c>
      <c r="D18" s="3" t="s">
        <v>16</v>
      </c>
      <c r="E18" s="3" t="s">
        <v>17</v>
      </c>
      <c r="F18" s="3" t="s">
        <v>18</v>
      </c>
      <c r="G18" s="3" t="s">
        <v>19</v>
      </c>
      <c r="H18" s="4" t="s">
        <v>19</v>
      </c>
      <c r="I18" s="1" t="s">
        <v>90</v>
      </c>
      <c r="J18" s="1" t="s">
        <v>91</v>
      </c>
      <c r="K18" s="1" t="s">
        <v>92</v>
      </c>
      <c r="L18" s="3" t="str">
        <f t="shared" si="0"/>
        <v>Outstanding</v>
      </c>
      <c r="M18" s="11" t="s">
        <v>19</v>
      </c>
    </row>
    <row r="19" spans="1:13" ht="60" customHeight="1" x14ac:dyDescent="0.35">
      <c r="A19" s="9" t="s">
        <v>93</v>
      </c>
      <c r="B19" s="1" t="s">
        <v>94</v>
      </c>
      <c r="C19" s="2" t="s">
        <v>25</v>
      </c>
      <c r="D19" s="3" t="s">
        <v>16</v>
      </c>
      <c r="E19" s="3" t="s">
        <v>17</v>
      </c>
      <c r="F19" s="3" t="s">
        <v>18</v>
      </c>
      <c r="G19" s="3" t="s">
        <v>19</v>
      </c>
      <c r="H19" s="4" t="s">
        <v>19</v>
      </c>
      <c r="I19" s="1" t="s">
        <v>95</v>
      </c>
      <c r="J19" s="1" t="s">
        <v>91</v>
      </c>
      <c r="K19" s="1" t="s">
        <v>96</v>
      </c>
      <c r="L19" s="3" t="str">
        <f t="shared" si="0"/>
        <v>Outstanding</v>
      </c>
      <c r="M19" s="11" t="s">
        <v>19</v>
      </c>
    </row>
    <row r="20" spans="1:13" ht="60" customHeight="1" x14ac:dyDescent="0.35">
      <c r="A20" s="9" t="s">
        <v>97</v>
      </c>
      <c r="B20" s="1" t="s">
        <v>98</v>
      </c>
      <c r="C20" s="2" t="s">
        <v>25</v>
      </c>
      <c r="D20" s="3" t="s">
        <v>16</v>
      </c>
      <c r="E20" s="3" t="s">
        <v>17</v>
      </c>
      <c r="F20" s="3" t="s">
        <v>18</v>
      </c>
      <c r="G20" s="3" t="s">
        <v>19</v>
      </c>
      <c r="H20" s="4" t="s">
        <v>19</v>
      </c>
      <c r="I20" s="1" t="s">
        <v>99</v>
      </c>
      <c r="J20" s="1" t="s">
        <v>91</v>
      </c>
      <c r="K20" s="1" t="s">
        <v>100</v>
      </c>
      <c r="L20" s="3" t="str">
        <f t="shared" si="0"/>
        <v>Outstanding</v>
      </c>
      <c r="M20" s="11" t="s">
        <v>19</v>
      </c>
    </row>
    <row r="21" spans="1:13" ht="60" customHeight="1" x14ac:dyDescent="0.35">
      <c r="A21" s="9" t="s">
        <v>101</v>
      </c>
      <c r="B21" s="1" t="s">
        <v>102</v>
      </c>
      <c r="C21" s="2" t="s">
        <v>25</v>
      </c>
      <c r="D21" s="3" t="s">
        <v>16</v>
      </c>
      <c r="E21" s="3" t="s">
        <v>17</v>
      </c>
      <c r="F21" s="3" t="s">
        <v>18</v>
      </c>
      <c r="G21" s="3" t="s">
        <v>19</v>
      </c>
      <c r="H21" s="4" t="s">
        <v>19</v>
      </c>
      <c r="I21" s="1" t="s">
        <v>103</v>
      </c>
      <c r="J21" s="1" t="s">
        <v>104</v>
      </c>
      <c r="K21" s="1" t="s">
        <v>105</v>
      </c>
      <c r="L21" s="3" t="str">
        <f t="shared" si="0"/>
        <v>Outstanding</v>
      </c>
      <c r="M21" s="11" t="s">
        <v>19</v>
      </c>
    </row>
    <row r="22" spans="1:13" ht="60" customHeight="1" x14ac:dyDescent="0.35">
      <c r="A22" s="9" t="s">
        <v>106</v>
      </c>
      <c r="B22" s="1" t="s">
        <v>107</v>
      </c>
      <c r="C22" s="2" t="s">
        <v>25</v>
      </c>
      <c r="D22" s="3" t="s">
        <v>16</v>
      </c>
      <c r="E22" s="3" t="s">
        <v>17</v>
      </c>
      <c r="F22" s="3" t="s">
        <v>18</v>
      </c>
      <c r="G22" s="3" t="s">
        <v>19</v>
      </c>
      <c r="H22" s="4" t="s">
        <v>19</v>
      </c>
      <c r="I22" s="1" t="s">
        <v>108</v>
      </c>
      <c r="J22" s="1" t="s">
        <v>104</v>
      </c>
      <c r="K22" s="1" t="s">
        <v>109</v>
      </c>
      <c r="L22" s="3" t="str">
        <f t="shared" si="0"/>
        <v>Outstanding</v>
      </c>
      <c r="M22" s="11" t="s">
        <v>19</v>
      </c>
    </row>
    <row r="23" spans="1:13" ht="60" customHeight="1" x14ac:dyDescent="0.35">
      <c r="A23" s="9" t="s">
        <v>110</v>
      </c>
      <c r="B23" s="1" t="s">
        <v>111</v>
      </c>
      <c r="C23" s="2" t="s">
        <v>15</v>
      </c>
      <c r="D23" s="3" t="s">
        <v>16</v>
      </c>
      <c r="E23" s="3" t="s">
        <v>17</v>
      </c>
      <c r="F23" s="3" t="s">
        <v>18</v>
      </c>
      <c r="G23" s="3" t="s">
        <v>19</v>
      </c>
      <c r="H23" s="4" t="s">
        <v>19</v>
      </c>
      <c r="I23" s="1" t="s">
        <v>112</v>
      </c>
      <c r="J23" s="1" t="s">
        <v>113</v>
      </c>
      <c r="K23" s="1" t="s">
        <v>114</v>
      </c>
      <c r="L23" s="3" t="str">
        <f t="shared" si="0"/>
        <v>Outstanding</v>
      </c>
      <c r="M23" s="11" t="s">
        <v>19</v>
      </c>
    </row>
    <row r="24" spans="1:13" ht="60" customHeight="1" x14ac:dyDescent="0.35">
      <c r="A24" s="9" t="s">
        <v>115</v>
      </c>
      <c r="B24" s="1" t="s">
        <v>116</v>
      </c>
      <c r="C24" s="2" t="s">
        <v>25</v>
      </c>
      <c r="D24" s="3" t="s">
        <v>16</v>
      </c>
      <c r="E24" s="3" t="s">
        <v>17</v>
      </c>
      <c r="F24" s="3" t="s">
        <v>18</v>
      </c>
      <c r="G24" s="3" t="s">
        <v>19</v>
      </c>
      <c r="H24" s="4" t="s">
        <v>19</v>
      </c>
      <c r="I24" s="1" t="s">
        <v>117</v>
      </c>
      <c r="J24" s="1" t="s">
        <v>118</v>
      </c>
      <c r="K24" s="1" t="s">
        <v>119</v>
      </c>
      <c r="L24" s="3" t="str">
        <f t="shared" si="0"/>
        <v>Outstanding</v>
      </c>
      <c r="M24" s="11" t="s">
        <v>19</v>
      </c>
    </row>
    <row r="25" spans="1:13" ht="60" customHeight="1" x14ac:dyDescent="0.35">
      <c r="A25" s="9" t="s">
        <v>120</v>
      </c>
      <c r="B25" s="1" t="s">
        <v>121</v>
      </c>
      <c r="C25" s="2" t="s">
        <v>25</v>
      </c>
      <c r="D25" s="3" t="s">
        <v>16</v>
      </c>
      <c r="E25" s="3" t="s">
        <v>17</v>
      </c>
      <c r="F25" s="3" t="s">
        <v>18</v>
      </c>
      <c r="G25" s="3" t="s">
        <v>19</v>
      </c>
      <c r="H25" s="4" t="s">
        <v>19</v>
      </c>
      <c r="I25" s="1" t="s">
        <v>122</v>
      </c>
      <c r="J25" s="1" t="s">
        <v>123</v>
      </c>
      <c r="K25" s="1" t="s">
        <v>124</v>
      </c>
      <c r="L25" s="3" t="str">
        <f t="shared" si="0"/>
        <v>Outstanding</v>
      </c>
      <c r="M25" s="11" t="s">
        <v>19</v>
      </c>
    </row>
    <row r="26" spans="1:13" ht="60" customHeight="1" x14ac:dyDescent="0.35">
      <c r="A26" s="9" t="s">
        <v>125</v>
      </c>
      <c r="B26" s="1" t="s">
        <v>126</v>
      </c>
      <c r="C26" s="2" t="s">
        <v>25</v>
      </c>
      <c r="D26" s="3" t="s">
        <v>16</v>
      </c>
      <c r="E26" s="3" t="s">
        <v>17</v>
      </c>
      <c r="F26" s="3" t="s">
        <v>18</v>
      </c>
      <c r="G26" s="3" t="s">
        <v>19</v>
      </c>
      <c r="H26" s="4" t="s">
        <v>19</v>
      </c>
      <c r="I26" s="1" t="s">
        <v>127</v>
      </c>
      <c r="J26" s="1" t="s">
        <v>128</v>
      </c>
      <c r="K26" s="1" t="s">
        <v>129</v>
      </c>
      <c r="L26" s="3" t="str">
        <f t="shared" si="0"/>
        <v>Outstanding</v>
      </c>
      <c r="M26" s="11" t="s">
        <v>19</v>
      </c>
    </row>
    <row r="27" spans="1:13" ht="60" customHeight="1" x14ac:dyDescent="0.35">
      <c r="A27" s="9" t="s">
        <v>130</v>
      </c>
      <c r="B27" s="1" t="s">
        <v>131</v>
      </c>
      <c r="C27" s="2" t="s">
        <v>25</v>
      </c>
      <c r="D27" s="3" t="s">
        <v>16</v>
      </c>
      <c r="E27" s="3" t="s">
        <v>17</v>
      </c>
      <c r="F27" s="3" t="s">
        <v>18</v>
      </c>
      <c r="G27" s="3" t="s">
        <v>19</v>
      </c>
      <c r="H27" s="4" t="s">
        <v>19</v>
      </c>
      <c r="I27" s="1" t="s">
        <v>55</v>
      </c>
      <c r="J27" s="1" t="s">
        <v>56</v>
      </c>
      <c r="K27" s="1" t="s">
        <v>57</v>
      </c>
      <c r="L27" s="3" t="str">
        <f t="shared" si="0"/>
        <v>Outstanding</v>
      </c>
      <c r="M27" s="11" t="s">
        <v>19</v>
      </c>
    </row>
    <row r="28" spans="1:13" ht="60" customHeight="1" x14ac:dyDescent="0.35">
      <c r="A28" s="9" t="s">
        <v>132</v>
      </c>
      <c r="B28" s="1" t="s">
        <v>133</v>
      </c>
      <c r="C28" s="2" t="s">
        <v>25</v>
      </c>
      <c r="D28" s="3" t="s">
        <v>16</v>
      </c>
      <c r="E28" s="3" t="s">
        <v>17</v>
      </c>
      <c r="F28" s="3" t="s">
        <v>18</v>
      </c>
      <c r="G28" s="3" t="s">
        <v>19</v>
      </c>
      <c r="H28" s="4" t="s">
        <v>19</v>
      </c>
      <c r="I28" s="1" t="s">
        <v>55</v>
      </c>
      <c r="J28" s="1" t="s">
        <v>56</v>
      </c>
      <c r="K28" s="1" t="s">
        <v>57</v>
      </c>
      <c r="L28" s="3" t="str">
        <f t="shared" si="0"/>
        <v>Outstanding</v>
      </c>
      <c r="M28" s="11" t="s">
        <v>19</v>
      </c>
    </row>
    <row r="29" spans="1:13" ht="60" customHeight="1" x14ac:dyDescent="0.35">
      <c r="A29" s="9" t="s">
        <v>134</v>
      </c>
      <c r="B29" s="1" t="s">
        <v>135</v>
      </c>
      <c r="C29" s="2" t="s">
        <v>25</v>
      </c>
      <c r="D29" s="3" t="s">
        <v>16</v>
      </c>
      <c r="E29" s="3" t="s">
        <v>17</v>
      </c>
      <c r="F29" s="3" t="s">
        <v>18</v>
      </c>
      <c r="G29" s="3" t="s">
        <v>19</v>
      </c>
      <c r="H29" s="4" t="s">
        <v>19</v>
      </c>
      <c r="I29" s="1" t="s">
        <v>136</v>
      </c>
      <c r="J29" s="1" t="s">
        <v>137</v>
      </c>
      <c r="K29" s="1" t="s">
        <v>138</v>
      </c>
      <c r="L29" s="3" t="str">
        <f t="shared" si="0"/>
        <v>Outstanding</v>
      </c>
      <c r="M29" s="11" t="s">
        <v>19</v>
      </c>
    </row>
    <row r="30" spans="1:13" ht="60" customHeight="1" x14ac:dyDescent="0.35">
      <c r="A30" s="9" t="s">
        <v>139</v>
      </c>
      <c r="B30" s="1" t="s">
        <v>140</v>
      </c>
      <c r="C30" s="2" t="s">
        <v>141</v>
      </c>
      <c r="D30" s="3" t="s">
        <v>16</v>
      </c>
      <c r="E30" s="3" t="s">
        <v>17</v>
      </c>
      <c r="F30" s="3" t="s">
        <v>18</v>
      </c>
      <c r="G30" s="3" t="s">
        <v>19</v>
      </c>
      <c r="H30" s="4" t="s">
        <v>19</v>
      </c>
      <c r="I30" s="1" t="s">
        <v>142</v>
      </c>
      <c r="J30" s="1" t="s">
        <v>143</v>
      </c>
      <c r="K30" s="1" t="s">
        <v>144</v>
      </c>
      <c r="L30" s="3" t="str">
        <f t="shared" si="0"/>
        <v>Outstanding</v>
      </c>
      <c r="M30" s="11" t="s">
        <v>19</v>
      </c>
    </row>
    <row r="31" spans="1:13" ht="60" customHeight="1" x14ac:dyDescent="0.35">
      <c r="A31" s="9" t="s">
        <v>145</v>
      </c>
      <c r="B31" s="1" t="s">
        <v>146</v>
      </c>
      <c r="C31" s="2" t="s">
        <v>15</v>
      </c>
      <c r="D31" s="3" t="s">
        <v>16</v>
      </c>
      <c r="E31" s="3" t="s">
        <v>17</v>
      </c>
      <c r="F31" s="3" t="s">
        <v>18</v>
      </c>
      <c r="G31" s="3" t="s">
        <v>19</v>
      </c>
      <c r="H31" s="4" t="s">
        <v>19</v>
      </c>
      <c r="I31" s="1" t="s">
        <v>147</v>
      </c>
      <c r="J31" s="1" t="s">
        <v>148</v>
      </c>
      <c r="K31" s="1" t="s">
        <v>149</v>
      </c>
      <c r="L31" s="3" t="str">
        <f t="shared" si="0"/>
        <v>Outstanding</v>
      </c>
      <c r="M31" s="11" t="s">
        <v>19</v>
      </c>
    </row>
    <row r="32" spans="1:13" ht="60" customHeight="1" x14ac:dyDescent="0.35">
      <c r="A32" s="9" t="s">
        <v>150</v>
      </c>
      <c r="B32" s="1" t="s">
        <v>151</v>
      </c>
      <c r="C32" s="2" t="s">
        <v>15</v>
      </c>
      <c r="D32" s="3" t="s">
        <v>16</v>
      </c>
      <c r="E32" s="3" t="s">
        <v>17</v>
      </c>
      <c r="F32" s="3" t="s">
        <v>18</v>
      </c>
      <c r="G32" s="3" t="s">
        <v>19</v>
      </c>
      <c r="H32" s="4" t="s">
        <v>19</v>
      </c>
      <c r="I32" s="1" t="s">
        <v>152</v>
      </c>
      <c r="J32" s="1" t="s">
        <v>153</v>
      </c>
      <c r="K32" s="1" t="s">
        <v>154</v>
      </c>
      <c r="L32" s="3" t="str">
        <f t="shared" si="0"/>
        <v>Outstanding</v>
      </c>
      <c r="M32" s="11" t="s">
        <v>19</v>
      </c>
    </row>
    <row r="33" spans="1:13" ht="60" customHeight="1" x14ac:dyDescent="0.35">
      <c r="A33" s="9" t="s">
        <v>155</v>
      </c>
      <c r="B33" s="1" t="s">
        <v>156</v>
      </c>
      <c r="C33" s="2" t="s">
        <v>25</v>
      </c>
      <c r="D33" s="3" t="s">
        <v>16</v>
      </c>
      <c r="E33" s="3" t="s">
        <v>17</v>
      </c>
      <c r="F33" s="3" t="s">
        <v>18</v>
      </c>
      <c r="G33" s="3" t="s">
        <v>19</v>
      </c>
      <c r="H33" s="4" t="s">
        <v>19</v>
      </c>
      <c r="I33" s="1" t="s">
        <v>157</v>
      </c>
      <c r="J33" s="1" t="s">
        <v>158</v>
      </c>
      <c r="K33" s="1" t="s">
        <v>159</v>
      </c>
      <c r="L33" s="3" t="str">
        <f t="shared" si="0"/>
        <v>Outstanding</v>
      </c>
      <c r="M33" s="11" t="s">
        <v>19</v>
      </c>
    </row>
    <row r="34" spans="1:13" ht="60" customHeight="1" x14ac:dyDescent="0.35">
      <c r="A34" s="9" t="s">
        <v>160</v>
      </c>
      <c r="B34" s="1" t="s">
        <v>161</v>
      </c>
      <c r="C34" s="2" t="s">
        <v>15</v>
      </c>
      <c r="D34" s="3" t="s">
        <v>16</v>
      </c>
      <c r="E34" s="3" t="s">
        <v>17</v>
      </c>
      <c r="F34" s="3" t="s">
        <v>18</v>
      </c>
      <c r="G34" s="3" t="s">
        <v>19</v>
      </c>
      <c r="H34" s="4" t="s">
        <v>19</v>
      </c>
      <c r="I34" s="1" t="s">
        <v>162</v>
      </c>
      <c r="J34" s="1" t="s">
        <v>163</v>
      </c>
      <c r="K34" s="1" t="s">
        <v>164</v>
      </c>
      <c r="L34" s="3" t="str">
        <f t="shared" si="0"/>
        <v>Outstanding</v>
      </c>
      <c r="M34" s="11" t="s">
        <v>19</v>
      </c>
    </row>
    <row r="35" spans="1:13" ht="60" customHeight="1" x14ac:dyDescent="0.35">
      <c r="A35" s="9" t="s">
        <v>165</v>
      </c>
      <c r="B35" s="1" t="s">
        <v>166</v>
      </c>
      <c r="C35" s="2" t="s">
        <v>15</v>
      </c>
      <c r="D35" s="3" t="s">
        <v>16</v>
      </c>
      <c r="E35" s="3" t="s">
        <v>17</v>
      </c>
      <c r="F35" s="3" t="s">
        <v>18</v>
      </c>
      <c r="G35" s="3" t="s">
        <v>19</v>
      </c>
      <c r="H35" s="4" t="s">
        <v>19</v>
      </c>
      <c r="I35" s="1" t="s">
        <v>167</v>
      </c>
      <c r="J35" s="1" t="s">
        <v>168</v>
      </c>
      <c r="K35" s="1" t="s">
        <v>169</v>
      </c>
      <c r="L35" s="3" t="str">
        <f t="shared" si="0"/>
        <v>Outstanding</v>
      </c>
      <c r="M35" s="11" t="s">
        <v>19</v>
      </c>
    </row>
    <row r="36" spans="1:13" ht="60" customHeight="1" x14ac:dyDescent="0.35">
      <c r="A36" s="9" t="s">
        <v>170</v>
      </c>
      <c r="B36" s="1" t="s">
        <v>171</v>
      </c>
      <c r="C36" s="2" t="s">
        <v>25</v>
      </c>
      <c r="D36" s="3" t="s">
        <v>16</v>
      </c>
      <c r="E36" s="3" t="s">
        <v>17</v>
      </c>
      <c r="F36" s="3" t="s">
        <v>18</v>
      </c>
      <c r="G36" s="3" t="s">
        <v>19</v>
      </c>
      <c r="H36" s="4" t="s">
        <v>19</v>
      </c>
      <c r="I36" s="1" t="s">
        <v>172</v>
      </c>
      <c r="J36" s="1" t="s">
        <v>173</v>
      </c>
      <c r="K36" s="1" t="s">
        <v>174</v>
      </c>
      <c r="L36" s="3" t="str">
        <f t="shared" si="0"/>
        <v>Outstanding</v>
      </c>
      <c r="M36" s="11" t="s">
        <v>19</v>
      </c>
    </row>
    <row r="37" spans="1:13" ht="60" customHeight="1" x14ac:dyDescent="0.35">
      <c r="A37" s="9" t="s">
        <v>175</v>
      </c>
      <c r="B37" s="1" t="s">
        <v>176</v>
      </c>
      <c r="C37" s="2" t="s">
        <v>25</v>
      </c>
      <c r="D37" s="3" t="s">
        <v>16</v>
      </c>
      <c r="E37" s="3" t="s">
        <v>17</v>
      </c>
      <c r="F37" s="3" t="s">
        <v>18</v>
      </c>
      <c r="G37" s="3" t="s">
        <v>19</v>
      </c>
      <c r="H37" s="4" t="s">
        <v>19</v>
      </c>
      <c r="I37" s="1" t="s">
        <v>177</v>
      </c>
      <c r="J37" s="1" t="s">
        <v>178</v>
      </c>
      <c r="K37" s="1" t="s">
        <v>179</v>
      </c>
      <c r="L37" s="3" t="str">
        <f t="shared" si="0"/>
        <v>Outstanding</v>
      </c>
      <c r="M37" s="11" t="s">
        <v>19</v>
      </c>
    </row>
    <row r="38" spans="1:13" ht="60" customHeight="1" x14ac:dyDescent="0.35">
      <c r="A38" s="9" t="s">
        <v>180</v>
      </c>
      <c r="B38" s="1" t="s">
        <v>181</v>
      </c>
      <c r="C38" s="2" t="s">
        <v>141</v>
      </c>
      <c r="D38" s="3" t="s">
        <v>16</v>
      </c>
      <c r="E38" s="3" t="s">
        <v>17</v>
      </c>
      <c r="F38" s="3" t="s">
        <v>18</v>
      </c>
      <c r="G38" s="3" t="s">
        <v>19</v>
      </c>
      <c r="H38" s="4" t="s">
        <v>19</v>
      </c>
      <c r="I38" s="1" t="s">
        <v>182</v>
      </c>
      <c r="J38" s="1" t="s">
        <v>183</v>
      </c>
      <c r="K38" s="1" t="s">
        <v>184</v>
      </c>
      <c r="L38" s="3" t="str">
        <f t="shared" si="0"/>
        <v>Outstanding</v>
      </c>
      <c r="M38" s="11" t="s">
        <v>19</v>
      </c>
    </row>
    <row r="39" spans="1:13" ht="60" customHeight="1" x14ac:dyDescent="0.35">
      <c r="A39" s="9" t="s">
        <v>185</v>
      </c>
      <c r="B39" s="1" t="s">
        <v>186</v>
      </c>
      <c r="C39" s="2" t="s">
        <v>25</v>
      </c>
      <c r="D39" s="3" t="s">
        <v>16</v>
      </c>
      <c r="E39" s="3" t="s">
        <v>17</v>
      </c>
      <c r="F39" s="3" t="s">
        <v>18</v>
      </c>
      <c r="G39" s="3" t="s">
        <v>19</v>
      </c>
      <c r="H39" s="4" t="s">
        <v>19</v>
      </c>
      <c r="I39" s="1" t="s">
        <v>187</v>
      </c>
      <c r="J39" s="1" t="s">
        <v>188</v>
      </c>
      <c r="K39" s="1" t="s">
        <v>189</v>
      </c>
      <c r="L39" s="3" t="str">
        <f t="shared" si="0"/>
        <v>Outstanding</v>
      </c>
      <c r="M39" s="11" t="s">
        <v>19</v>
      </c>
    </row>
    <row r="40" spans="1:13" ht="60" customHeight="1" x14ac:dyDescent="0.35">
      <c r="A40" s="9" t="s">
        <v>190</v>
      </c>
      <c r="B40" s="1" t="s">
        <v>191</v>
      </c>
      <c r="C40" s="2" t="s">
        <v>25</v>
      </c>
      <c r="D40" s="3" t="s">
        <v>16</v>
      </c>
      <c r="E40" s="3" t="s">
        <v>17</v>
      </c>
      <c r="F40" s="3" t="s">
        <v>18</v>
      </c>
      <c r="G40" s="3" t="s">
        <v>19</v>
      </c>
      <c r="H40" s="4" t="s">
        <v>19</v>
      </c>
      <c r="I40" s="1" t="s">
        <v>192</v>
      </c>
      <c r="J40" s="1" t="s">
        <v>193</v>
      </c>
      <c r="K40" s="1" t="s">
        <v>194</v>
      </c>
      <c r="L40" s="3" t="str">
        <f t="shared" si="0"/>
        <v>Outstanding</v>
      </c>
      <c r="M40" s="11" t="s">
        <v>19</v>
      </c>
    </row>
    <row r="41" spans="1:13" ht="60" customHeight="1" x14ac:dyDescent="0.35">
      <c r="A41" s="9" t="s">
        <v>195</v>
      </c>
      <c r="B41" s="1" t="s">
        <v>196</v>
      </c>
      <c r="C41" s="2" t="s">
        <v>25</v>
      </c>
      <c r="D41" s="3" t="s">
        <v>16</v>
      </c>
      <c r="E41" s="3" t="s">
        <v>17</v>
      </c>
      <c r="F41" s="3" t="s">
        <v>18</v>
      </c>
      <c r="G41" s="3" t="s">
        <v>19</v>
      </c>
      <c r="H41" s="4" t="s">
        <v>19</v>
      </c>
      <c r="I41" s="1" t="s">
        <v>197</v>
      </c>
      <c r="J41" s="1" t="s">
        <v>198</v>
      </c>
      <c r="K41" s="1" t="s">
        <v>199</v>
      </c>
      <c r="L41" s="3" t="str">
        <f t="shared" si="0"/>
        <v>Outstanding</v>
      </c>
      <c r="M41" s="11" t="s">
        <v>19</v>
      </c>
    </row>
    <row r="42" spans="1:13" ht="60" customHeight="1" x14ac:dyDescent="0.35">
      <c r="A42" s="9" t="s">
        <v>200</v>
      </c>
      <c r="B42" s="1" t="s">
        <v>201</v>
      </c>
      <c r="C42" s="2" t="s">
        <v>15</v>
      </c>
      <c r="D42" s="3" t="s">
        <v>16</v>
      </c>
      <c r="E42" s="3" t="s">
        <v>17</v>
      </c>
      <c r="F42" s="3" t="s">
        <v>18</v>
      </c>
      <c r="G42" s="3" t="s">
        <v>19</v>
      </c>
      <c r="H42" s="4" t="s">
        <v>19</v>
      </c>
      <c r="I42" s="1" t="s">
        <v>202</v>
      </c>
      <c r="J42" s="1" t="s">
        <v>203</v>
      </c>
      <c r="K42" s="1" t="s">
        <v>204</v>
      </c>
      <c r="L42" s="3" t="str">
        <f t="shared" si="0"/>
        <v>Outstanding</v>
      </c>
      <c r="M42" s="11" t="s">
        <v>19</v>
      </c>
    </row>
    <row r="43" spans="1:13" ht="60" customHeight="1" x14ac:dyDescent="0.35">
      <c r="A43" s="9" t="s">
        <v>205</v>
      </c>
      <c r="B43" s="1" t="s">
        <v>206</v>
      </c>
      <c r="C43" s="2" t="s">
        <v>25</v>
      </c>
      <c r="D43" s="3" t="s">
        <v>16</v>
      </c>
      <c r="E43" s="3" t="s">
        <v>17</v>
      </c>
      <c r="F43" s="3" t="s">
        <v>18</v>
      </c>
      <c r="G43" s="3" t="s">
        <v>19</v>
      </c>
      <c r="H43" s="4" t="s">
        <v>19</v>
      </c>
      <c r="I43" s="1" t="s">
        <v>207</v>
      </c>
      <c r="J43" s="1" t="s">
        <v>208</v>
      </c>
      <c r="K43" s="1" t="s">
        <v>209</v>
      </c>
      <c r="L43" s="3" t="str">
        <f t="shared" si="0"/>
        <v>Outstanding</v>
      </c>
      <c r="M43" s="11" t="s">
        <v>19</v>
      </c>
    </row>
    <row r="44" spans="1:13" ht="60" customHeight="1" x14ac:dyDescent="0.35">
      <c r="A44" s="9" t="s">
        <v>210</v>
      </c>
      <c r="B44" s="1" t="s">
        <v>211</v>
      </c>
      <c r="C44" s="2" t="s">
        <v>15</v>
      </c>
      <c r="D44" s="3" t="s">
        <v>16</v>
      </c>
      <c r="E44" s="3" t="s">
        <v>17</v>
      </c>
      <c r="F44" s="3" t="s">
        <v>18</v>
      </c>
      <c r="G44" s="3" t="s">
        <v>19</v>
      </c>
      <c r="H44" s="4" t="s">
        <v>19</v>
      </c>
      <c r="I44" s="1" t="s">
        <v>212</v>
      </c>
      <c r="J44" s="1" t="s">
        <v>213</v>
      </c>
      <c r="K44" s="1" t="s">
        <v>214</v>
      </c>
      <c r="L44" s="3" t="str">
        <f t="shared" si="0"/>
        <v>Outstanding</v>
      </c>
      <c r="M44" s="11" t="s">
        <v>19</v>
      </c>
    </row>
    <row r="45" spans="1:13" ht="60" customHeight="1" x14ac:dyDescent="0.35">
      <c r="A45" s="9" t="s">
        <v>215</v>
      </c>
      <c r="B45" s="1" t="s">
        <v>216</v>
      </c>
      <c r="C45" s="2" t="s">
        <v>25</v>
      </c>
      <c r="D45" s="3" t="s">
        <v>16</v>
      </c>
      <c r="E45" s="3" t="s">
        <v>17</v>
      </c>
      <c r="F45" s="3" t="s">
        <v>18</v>
      </c>
      <c r="G45" s="3" t="s">
        <v>19</v>
      </c>
      <c r="H45" s="4" t="s">
        <v>19</v>
      </c>
      <c r="I45" s="1" t="s">
        <v>217</v>
      </c>
      <c r="J45" s="1" t="s">
        <v>218</v>
      </c>
      <c r="K45" s="1" t="s">
        <v>219</v>
      </c>
      <c r="L45" s="3" t="str">
        <f t="shared" si="0"/>
        <v>Outstanding</v>
      </c>
      <c r="M45" s="11" t="s">
        <v>19</v>
      </c>
    </row>
    <row r="46" spans="1:13" ht="60" customHeight="1" x14ac:dyDescent="0.35">
      <c r="A46" s="9" t="s">
        <v>220</v>
      </c>
      <c r="B46" s="1" t="s">
        <v>221</v>
      </c>
      <c r="C46" s="2" t="s">
        <v>25</v>
      </c>
      <c r="D46" s="3" t="s">
        <v>16</v>
      </c>
      <c r="E46" s="3" t="s">
        <v>17</v>
      </c>
      <c r="F46" s="3" t="s">
        <v>18</v>
      </c>
      <c r="G46" s="3" t="s">
        <v>19</v>
      </c>
      <c r="H46" s="4" t="s">
        <v>19</v>
      </c>
      <c r="I46" s="1" t="s">
        <v>222</v>
      </c>
      <c r="J46" s="1" t="s">
        <v>223</v>
      </c>
      <c r="K46" s="1" t="s">
        <v>224</v>
      </c>
      <c r="L46" s="3" t="str">
        <f t="shared" si="0"/>
        <v>Outstanding</v>
      </c>
      <c r="M46" s="11" t="s">
        <v>19</v>
      </c>
    </row>
    <row r="47" spans="1:13" ht="60" customHeight="1" x14ac:dyDescent="0.35">
      <c r="A47" s="9" t="s">
        <v>225</v>
      </c>
      <c r="B47" s="1" t="s">
        <v>226</v>
      </c>
      <c r="C47" s="2" t="s">
        <v>25</v>
      </c>
      <c r="D47" s="3" t="s">
        <v>16</v>
      </c>
      <c r="E47" s="3" t="s">
        <v>17</v>
      </c>
      <c r="F47" s="3" t="s">
        <v>18</v>
      </c>
      <c r="G47" s="3" t="s">
        <v>19</v>
      </c>
      <c r="H47" s="4" t="s">
        <v>19</v>
      </c>
      <c r="I47" s="1" t="s">
        <v>227</v>
      </c>
      <c r="J47" s="1" t="s">
        <v>228</v>
      </c>
      <c r="K47" s="1" t="s">
        <v>229</v>
      </c>
      <c r="L47" s="3" t="str">
        <f t="shared" si="0"/>
        <v>Outstanding</v>
      </c>
      <c r="M47" s="11" t="s">
        <v>19</v>
      </c>
    </row>
    <row r="48" spans="1:13" ht="60" customHeight="1" x14ac:dyDescent="0.35">
      <c r="A48" s="9" t="s">
        <v>230</v>
      </c>
      <c r="B48" s="1" t="s">
        <v>231</v>
      </c>
      <c r="C48" s="2" t="s">
        <v>15</v>
      </c>
      <c r="D48" s="3" t="s">
        <v>16</v>
      </c>
      <c r="E48" s="3" t="s">
        <v>17</v>
      </c>
      <c r="F48" s="3" t="s">
        <v>18</v>
      </c>
      <c r="G48" s="3" t="s">
        <v>19</v>
      </c>
      <c r="H48" s="4" t="s">
        <v>19</v>
      </c>
      <c r="I48" s="1" t="s">
        <v>232</v>
      </c>
      <c r="J48" s="1" t="s">
        <v>233</v>
      </c>
      <c r="K48" s="1" t="s">
        <v>234</v>
      </c>
      <c r="L48" s="3" t="str">
        <f t="shared" si="0"/>
        <v>Outstanding</v>
      </c>
      <c r="M48" s="11" t="s">
        <v>19</v>
      </c>
    </row>
    <row r="49" spans="1:13" ht="60" customHeight="1" x14ac:dyDescent="0.35">
      <c r="A49" s="9" t="s">
        <v>235</v>
      </c>
      <c r="B49" s="1" t="s">
        <v>236</v>
      </c>
      <c r="C49" s="2" t="s">
        <v>15</v>
      </c>
      <c r="D49" s="3" t="s">
        <v>16</v>
      </c>
      <c r="E49" s="3" t="s">
        <v>17</v>
      </c>
      <c r="F49" s="3" t="s">
        <v>18</v>
      </c>
      <c r="G49" s="3" t="s">
        <v>19</v>
      </c>
      <c r="H49" s="4" t="s">
        <v>19</v>
      </c>
      <c r="I49" s="1" t="s">
        <v>237</v>
      </c>
      <c r="J49" s="1" t="s">
        <v>233</v>
      </c>
      <c r="K49" s="1" t="s">
        <v>238</v>
      </c>
      <c r="L49" s="3" t="str">
        <f t="shared" si="0"/>
        <v>Outstanding</v>
      </c>
      <c r="M49" s="11" t="s">
        <v>19</v>
      </c>
    </row>
    <row r="50" spans="1:13" ht="60" customHeight="1" x14ac:dyDescent="0.35">
      <c r="A50" s="9" t="s">
        <v>239</v>
      </c>
      <c r="B50" s="1" t="s">
        <v>240</v>
      </c>
      <c r="C50" s="2" t="s">
        <v>15</v>
      </c>
      <c r="D50" s="3" t="s">
        <v>16</v>
      </c>
      <c r="E50" s="3" t="s">
        <v>17</v>
      </c>
      <c r="F50" s="3" t="s">
        <v>18</v>
      </c>
      <c r="G50" s="3" t="s">
        <v>19</v>
      </c>
      <c r="H50" s="4" t="s">
        <v>19</v>
      </c>
      <c r="I50" s="1" t="s">
        <v>136</v>
      </c>
      <c r="J50" s="1" t="s">
        <v>241</v>
      </c>
      <c r="K50" s="1" t="s">
        <v>242</v>
      </c>
      <c r="L50" s="3" t="str">
        <f t="shared" si="0"/>
        <v>Outstanding</v>
      </c>
      <c r="M50" s="11" t="s">
        <v>19</v>
      </c>
    </row>
    <row r="51" spans="1:13" ht="60" customHeight="1" x14ac:dyDescent="0.35">
      <c r="A51" s="9" t="s">
        <v>243</v>
      </c>
      <c r="B51" s="1" t="s">
        <v>244</v>
      </c>
      <c r="C51" s="2" t="s">
        <v>25</v>
      </c>
      <c r="D51" s="3" t="s">
        <v>16</v>
      </c>
      <c r="E51" s="3" t="s">
        <v>17</v>
      </c>
      <c r="F51" s="3" t="s">
        <v>18</v>
      </c>
      <c r="G51" s="3" t="s">
        <v>19</v>
      </c>
      <c r="H51" s="4" t="s">
        <v>19</v>
      </c>
      <c r="I51" s="1" t="s">
        <v>245</v>
      </c>
      <c r="J51" s="1" t="s">
        <v>246</v>
      </c>
      <c r="K51" s="1" t="s">
        <v>247</v>
      </c>
      <c r="L51" s="3" t="str">
        <f t="shared" si="0"/>
        <v>Outstanding</v>
      </c>
      <c r="M51" s="11" t="s">
        <v>19</v>
      </c>
    </row>
    <row r="52" spans="1:13" ht="60" customHeight="1" x14ac:dyDescent="0.35">
      <c r="A52" s="9" t="s">
        <v>248</v>
      </c>
      <c r="B52" s="1" t="s">
        <v>249</v>
      </c>
      <c r="C52" s="2" t="s">
        <v>25</v>
      </c>
      <c r="D52" s="3" t="s">
        <v>16</v>
      </c>
      <c r="E52" s="3" t="s">
        <v>17</v>
      </c>
      <c r="F52" s="3" t="s">
        <v>18</v>
      </c>
      <c r="G52" s="3" t="s">
        <v>19</v>
      </c>
      <c r="H52" s="4" t="s">
        <v>19</v>
      </c>
      <c r="I52" s="1" t="s">
        <v>250</v>
      </c>
      <c r="J52" s="1" t="s">
        <v>251</v>
      </c>
      <c r="K52" s="1" t="s">
        <v>252</v>
      </c>
      <c r="L52" s="3" t="str">
        <f t="shared" si="0"/>
        <v>Outstanding</v>
      </c>
      <c r="M52" s="11" t="s">
        <v>19</v>
      </c>
    </row>
    <row r="53" spans="1:13" ht="60" customHeight="1" x14ac:dyDescent="0.35">
      <c r="A53" s="9" t="s">
        <v>253</v>
      </c>
      <c r="B53" s="1" t="s">
        <v>254</v>
      </c>
      <c r="C53" s="2" t="s">
        <v>25</v>
      </c>
      <c r="D53" s="3" t="s">
        <v>16</v>
      </c>
      <c r="E53" s="3" t="s">
        <v>17</v>
      </c>
      <c r="F53" s="3" t="s">
        <v>18</v>
      </c>
      <c r="G53" s="3" t="s">
        <v>19</v>
      </c>
      <c r="H53" s="4" t="s">
        <v>19</v>
      </c>
      <c r="I53" s="1" t="s">
        <v>255</v>
      </c>
      <c r="J53" s="1" t="s">
        <v>256</v>
      </c>
      <c r="K53" s="1" t="s">
        <v>257</v>
      </c>
      <c r="L53" s="3" t="str">
        <f t="shared" si="0"/>
        <v>Outstanding</v>
      </c>
      <c r="M53" s="11" t="s">
        <v>19</v>
      </c>
    </row>
    <row r="54" spans="1:13" ht="60" customHeight="1" x14ac:dyDescent="0.35">
      <c r="A54" s="9" t="s">
        <v>258</v>
      </c>
      <c r="B54" s="1" t="s">
        <v>259</v>
      </c>
      <c r="C54" s="2" t="s">
        <v>25</v>
      </c>
      <c r="D54" s="3" t="s">
        <v>16</v>
      </c>
      <c r="E54" s="3" t="s">
        <v>17</v>
      </c>
      <c r="F54" s="3" t="s">
        <v>18</v>
      </c>
      <c r="G54" s="3" t="s">
        <v>19</v>
      </c>
      <c r="H54" s="4" t="s">
        <v>19</v>
      </c>
      <c r="I54" s="1" t="s">
        <v>260</v>
      </c>
      <c r="J54" s="1" t="s">
        <v>261</v>
      </c>
      <c r="K54" s="1" t="s">
        <v>262</v>
      </c>
      <c r="L54" s="3" t="str">
        <f t="shared" si="0"/>
        <v>Outstanding</v>
      </c>
      <c r="M54" s="11" t="s">
        <v>19</v>
      </c>
    </row>
    <row r="55" spans="1:13" ht="60" customHeight="1" x14ac:dyDescent="0.35">
      <c r="A55" s="9" t="s">
        <v>263</v>
      </c>
      <c r="B55" s="1" t="s">
        <v>264</v>
      </c>
      <c r="C55" s="2" t="s">
        <v>25</v>
      </c>
      <c r="D55" s="3" t="s">
        <v>16</v>
      </c>
      <c r="E55" s="3" t="s">
        <v>17</v>
      </c>
      <c r="F55" s="3" t="s">
        <v>18</v>
      </c>
      <c r="G55" s="3" t="s">
        <v>19</v>
      </c>
      <c r="H55" s="4" t="s">
        <v>19</v>
      </c>
      <c r="I55" s="1" t="s">
        <v>265</v>
      </c>
      <c r="J55" s="1" t="s">
        <v>266</v>
      </c>
      <c r="K55" s="1" t="s">
        <v>267</v>
      </c>
      <c r="L55" s="3" t="str">
        <f t="shared" si="0"/>
        <v>Outstanding</v>
      </c>
      <c r="M55" s="11" t="s">
        <v>19</v>
      </c>
    </row>
    <row r="56" spans="1:13" ht="60" customHeight="1" x14ac:dyDescent="0.35">
      <c r="A56" s="9" t="s">
        <v>268</v>
      </c>
      <c r="B56" s="1" t="s">
        <v>269</v>
      </c>
      <c r="C56" s="2" t="s">
        <v>15</v>
      </c>
      <c r="D56" s="3" t="s">
        <v>16</v>
      </c>
      <c r="E56" s="3" t="s">
        <v>17</v>
      </c>
      <c r="F56" s="3" t="s">
        <v>18</v>
      </c>
      <c r="G56" s="3" t="s">
        <v>19</v>
      </c>
      <c r="H56" s="4" t="s">
        <v>19</v>
      </c>
      <c r="I56" s="1" t="s">
        <v>270</v>
      </c>
      <c r="J56" s="1" t="s">
        <v>271</v>
      </c>
      <c r="K56" s="1" t="s">
        <v>272</v>
      </c>
      <c r="L56" s="3" t="str">
        <f t="shared" si="0"/>
        <v>Outstanding</v>
      </c>
      <c r="M56" s="11" t="s">
        <v>19</v>
      </c>
    </row>
    <row r="57" spans="1:13" ht="60" customHeight="1" x14ac:dyDescent="0.35">
      <c r="A57" s="9" t="s">
        <v>273</v>
      </c>
      <c r="B57" s="1" t="s">
        <v>274</v>
      </c>
      <c r="C57" s="2" t="s">
        <v>25</v>
      </c>
      <c r="D57" s="3" t="s">
        <v>16</v>
      </c>
      <c r="E57" s="3" t="s">
        <v>17</v>
      </c>
      <c r="F57" s="3" t="s">
        <v>18</v>
      </c>
      <c r="G57" s="3" t="s">
        <v>19</v>
      </c>
      <c r="H57" s="4" t="s">
        <v>19</v>
      </c>
      <c r="I57" s="1" t="s">
        <v>275</v>
      </c>
      <c r="J57" s="1" t="s">
        <v>276</v>
      </c>
      <c r="K57" s="1" t="s">
        <v>277</v>
      </c>
      <c r="L57" s="3" t="str">
        <f t="shared" si="0"/>
        <v>Outstanding</v>
      </c>
      <c r="M57" s="11" t="s">
        <v>19</v>
      </c>
    </row>
    <row r="58" spans="1:13" ht="60" customHeight="1" x14ac:dyDescent="0.35">
      <c r="A58" s="9" t="s">
        <v>278</v>
      </c>
      <c r="B58" s="1" t="s">
        <v>279</v>
      </c>
      <c r="C58" s="2" t="s">
        <v>25</v>
      </c>
      <c r="D58" s="3" t="s">
        <v>16</v>
      </c>
      <c r="E58" s="3" t="s">
        <v>17</v>
      </c>
      <c r="F58" s="3" t="s">
        <v>18</v>
      </c>
      <c r="G58" s="3" t="s">
        <v>19</v>
      </c>
      <c r="H58" s="4" t="s">
        <v>19</v>
      </c>
      <c r="I58" s="1" t="s">
        <v>280</v>
      </c>
      <c r="J58" s="1" t="s">
        <v>281</v>
      </c>
      <c r="K58" s="1" t="s">
        <v>282</v>
      </c>
      <c r="L58" s="3" t="str">
        <f t="shared" si="0"/>
        <v>Outstanding</v>
      </c>
      <c r="M58" s="11" t="s">
        <v>19</v>
      </c>
    </row>
    <row r="59" spans="1:13" ht="60" customHeight="1" x14ac:dyDescent="0.35">
      <c r="A59" s="9" t="s">
        <v>283</v>
      </c>
      <c r="B59" s="1" t="s">
        <v>284</v>
      </c>
      <c r="C59" s="2" t="s">
        <v>15</v>
      </c>
      <c r="D59" s="3" t="s">
        <v>16</v>
      </c>
      <c r="E59" s="3" t="s">
        <v>17</v>
      </c>
      <c r="F59" s="3" t="s">
        <v>18</v>
      </c>
      <c r="G59" s="3" t="s">
        <v>19</v>
      </c>
      <c r="H59" s="4" t="s">
        <v>19</v>
      </c>
      <c r="I59" s="1" t="s">
        <v>285</v>
      </c>
      <c r="J59" s="1" t="s">
        <v>286</v>
      </c>
      <c r="K59" s="1" t="s">
        <v>287</v>
      </c>
      <c r="L59" s="3" t="str">
        <f t="shared" si="0"/>
        <v>Outstanding</v>
      </c>
      <c r="M59" s="11" t="s">
        <v>19</v>
      </c>
    </row>
    <row r="60" spans="1:13" ht="60" customHeight="1" x14ac:dyDescent="0.35">
      <c r="A60" s="9" t="s">
        <v>288</v>
      </c>
      <c r="B60" s="1" t="s">
        <v>289</v>
      </c>
      <c r="C60" s="2" t="s">
        <v>25</v>
      </c>
      <c r="D60" s="3" t="s">
        <v>16</v>
      </c>
      <c r="E60" s="3" t="s">
        <v>17</v>
      </c>
      <c r="F60" s="3" t="s">
        <v>18</v>
      </c>
      <c r="G60" s="3" t="s">
        <v>19</v>
      </c>
      <c r="H60" s="4" t="s">
        <v>19</v>
      </c>
      <c r="I60" s="1" t="s">
        <v>290</v>
      </c>
      <c r="J60" s="1" t="s">
        <v>291</v>
      </c>
      <c r="K60" s="1" t="s">
        <v>292</v>
      </c>
      <c r="L60" s="3" t="str">
        <f t="shared" si="0"/>
        <v>Outstanding</v>
      </c>
      <c r="M60" s="11" t="s">
        <v>19</v>
      </c>
    </row>
    <row r="61" spans="1:13" ht="60" customHeight="1" x14ac:dyDescent="0.35">
      <c r="A61" s="9" t="s">
        <v>293</v>
      </c>
      <c r="B61" s="1" t="s">
        <v>294</v>
      </c>
      <c r="C61" s="2" t="s">
        <v>25</v>
      </c>
      <c r="D61" s="3" t="s">
        <v>16</v>
      </c>
      <c r="E61" s="3" t="s">
        <v>17</v>
      </c>
      <c r="F61" s="3" t="s">
        <v>18</v>
      </c>
      <c r="G61" s="3" t="s">
        <v>19</v>
      </c>
      <c r="H61" s="4" t="s">
        <v>19</v>
      </c>
      <c r="I61" s="1" t="s">
        <v>295</v>
      </c>
      <c r="J61" s="1" t="s">
        <v>296</v>
      </c>
      <c r="K61" s="1" t="s">
        <v>297</v>
      </c>
      <c r="L61" s="3" t="str">
        <f t="shared" si="0"/>
        <v>Outstanding</v>
      </c>
      <c r="M61" s="11" t="s">
        <v>19</v>
      </c>
    </row>
    <row r="62" spans="1:13" ht="60" customHeight="1" x14ac:dyDescent="0.35">
      <c r="A62" s="9" t="s">
        <v>298</v>
      </c>
      <c r="B62" s="1" t="s">
        <v>299</v>
      </c>
      <c r="C62" s="2" t="s">
        <v>25</v>
      </c>
      <c r="D62" s="3" t="s">
        <v>16</v>
      </c>
      <c r="E62" s="3" t="s">
        <v>17</v>
      </c>
      <c r="F62" s="3" t="s">
        <v>18</v>
      </c>
      <c r="G62" s="3" t="s">
        <v>19</v>
      </c>
      <c r="H62" s="4" t="s">
        <v>19</v>
      </c>
      <c r="I62" s="1" t="s">
        <v>300</v>
      </c>
      <c r="J62" s="1" t="s">
        <v>301</v>
      </c>
      <c r="K62" s="1" t="s">
        <v>302</v>
      </c>
      <c r="L62" s="3" t="str">
        <f t="shared" si="0"/>
        <v>Outstanding</v>
      </c>
      <c r="M62" s="11" t="s">
        <v>19</v>
      </c>
    </row>
    <row r="63" spans="1:13" ht="60" customHeight="1" x14ac:dyDescent="0.35">
      <c r="A63" s="9" t="s">
        <v>303</v>
      </c>
      <c r="B63" s="1" t="s">
        <v>304</v>
      </c>
      <c r="C63" s="2" t="s">
        <v>25</v>
      </c>
      <c r="D63" s="3" t="s">
        <v>16</v>
      </c>
      <c r="E63" s="3" t="s">
        <v>17</v>
      </c>
      <c r="F63" s="3" t="s">
        <v>18</v>
      </c>
      <c r="G63" s="3" t="s">
        <v>19</v>
      </c>
      <c r="H63" s="4" t="s">
        <v>19</v>
      </c>
      <c r="I63" s="1" t="s">
        <v>305</v>
      </c>
      <c r="J63" s="1" t="s">
        <v>306</v>
      </c>
      <c r="K63" s="1" t="s">
        <v>307</v>
      </c>
      <c r="L63" s="3" t="str">
        <f t="shared" si="0"/>
        <v>Outstanding</v>
      </c>
      <c r="M63" s="11" t="s">
        <v>19</v>
      </c>
    </row>
    <row r="64" spans="1:13" ht="60" customHeight="1" x14ac:dyDescent="0.35">
      <c r="A64" s="9" t="s">
        <v>308</v>
      </c>
      <c r="B64" s="1" t="s">
        <v>309</v>
      </c>
      <c r="C64" s="2" t="s">
        <v>25</v>
      </c>
      <c r="D64" s="3" t="s">
        <v>16</v>
      </c>
      <c r="E64" s="3" t="s">
        <v>17</v>
      </c>
      <c r="F64" s="3" t="s">
        <v>18</v>
      </c>
      <c r="G64" s="3" t="s">
        <v>19</v>
      </c>
      <c r="H64" s="4" t="s">
        <v>19</v>
      </c>
      <c r="I64" s="1" t="s">
        <v>310</v>
      </c>
      <c r="J64" s="1" t="s">
        <v>311</v>
      </c>
      <c r="K64" s="1" t="s">
        <v>312</v>
      </c>
      <c r="L64" s="3" t="str">
        <f t="shared" si="0"/>
        <v>Outstanding</v>
      </c>
      <c r="M64" s="11" t="s">
        <v>19</v>
      </c>
    </row>
    <row r="65" spans="1:13" ht="60" customHeight="1" x14ac:dyDescent="0.35">
      <c r="A65" s="10" t="s">
        <v>313</v>
      </c>
      <c r="B65" s="5" t="s">
        <v>314</v>
      </c>
      <c r="C65" s="6" t="s">
        <v>25</v>
      </c>
      <c r="D65" s="7" t="s">
        <v>16</v>
      </c>
      <c r="E65" s="7" t="s">
        <v>17</v>
      </c>
      <c r="F65" s="7" t="s">
        <v>18</v>
      </c>
      <c r="G65" s="7" t="s">
        <v>19</v>
      </c>
      <c r="H65" s="8" t="s">
        <v>19</v>
      </c>
      <c r="I65" s="5" t="s">
        <v>315</v>
      </c>
      <c r="J65" s="5" t="s">
        <v>316</v>
      </c>
      <c r="K65" s="5" t="s">
        <v>317</v>
      </c>
      <c r="L65" s="7" t="str">
        <f t="shared" si="0"/>
        <v>Outstanding</v>
      </c>
      <c r="M65" s="12" t="s">
        <v>19</v>
      </c>
    </row>
    <row r="69" spans="1:13" ht="32" customHeight="1" x14ac:dyDescent="0.35">
      <c r="A69" s="288" t="s">
        <v>318</v>
      </c>
      <c r="B69" s="288"/>
      <c r="C69" s="288"/>
      <c r="D69" s="288"/>
    </row>
  </sheetData>
  <mergeCells count="1">
    <mergeCell ref="A69:D69"/>
  </mergeCells>
  <conditionalFormatting sqref="C2:C65">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6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6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6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65" xr:uid="{00000000-0002-0000-0200-000000000000}">
      <formula1>"Must,Should,Could,Won't,Unassigned"</formula1>
    </dataValidation>
    <dataValidation type="list" showErrorMessage="1" errorTitle="Invalid Value" error="Please select a value from the list: Low, Medium, High, Unassessed." sqref="E2:E65" xr:uid="{00000000-0002-0000-0200-000001000000}">
      <formula1>"Low,Medium,High,Unassessed"</formula1>
    </dataValidation>
    <dataValidation type="list" showErrorMessage="1" errorTitle="Invalid Value" error="Please select a value from the list: Phase1, Phase2, Phase3, Phase4, Phase5, Pending." sqref="F2:F6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5" xr:uid="{00000000-0002-0000-0200-000003000000}">
      <formula1>"Implemented,Testing,Failed,Compensated,Risk Accepted,N/A"</formula1>
    </dataValidation>
  </dataValidations>
  <hyperlinks>
    <hyperlink ref="A6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467</v>
      </c>
      <c r="C2" s="305" t="s">
        <v>467</v>
      </c>
      <c r="D2" s="305" t="s">
        <v>467</v>
      </c>
      <c r="E2" s="305" t="s">
        <v>467</v>
      </c>
      <c r="F2" s="305" t="s">
        <v>467</v>
      </c>
      <c r="G2" s="305" t="s">
        <v>467</v>
      </c>
      <c r="H2" s="309" t="s">
        <v>468</v>
      </c>
      <c r="I2" s="309" t="s">
        <v>468</v>
      </c>
      <c r="J2" s="309" t="s">
        <v>468</v>
      </c>
      <c r="K2" s="309" t="s">
        <v>468</v>
      </c>
      <c r="L2" s="309" t="s">
        <v>468</v>
      </c>
      <c r="M2" s="308" t="s">
        <v>469</v>
      </c>
      <c r="N2" s="308" t="s">
        <v>469</v>
      </c>
      <c r="O2" s="310" t="s">
        <v>470</v>
      </c>
      <c r="P2" s="310" t="s">
        <v>470</v>
      </c>
      <c r="Q2" s="306" t="s">
        <v>11</v>
      </c>
      <c r="R2" s="306" t="s">
        <v>11</v>
      </c>
      <c r="S2" s="306" t="s">
        <v>11</v>
      </c>
      <c r="T2" s="307" t="s">
        <v>471</v>
      </c>
    </row>
    <row r="3" spans="2:20" ht="35" customHeight="1" x14ac:dyDescent="0.35">
      <c r="B3" s="70" t="s">
        <v>472</v>
      </c>
      <c r="C3" s="70" t="s">
        <v>473</v>
      </c>
      <c r="D3" s="70" t="s">
        <v>474</v>
      </c>
      <c r="E3" s="70" t="s">
        <v>475</v>
      </c>
      <c r="F3" s="70" t="s">
        <v>476</v>
      </c>
      <c r="G3" s="70" t="s">
        <v>9</v>
      </c>
      <c r="H3" s="71" t="s">
        <v>477</v>
      </c>
      <c r="I3" s="71" t="s">
        <v>478</v>
      </c>
      <c r="J3" s="71" t="s">
        <v>479</v>
      </c>
      <c r="K3" s="71" t="s">
        <v>480</v>
      </c>
      <c r="L3" s="71" t="s">
        <v>412</v>
      </c>
      <c r="M3" s="72" t="s">
        <v>481</v>
      </c>
      <c r="N3" s="72" t="s">
        <v>482</v>
      </c>
      <c r="O3" s="73" t="s">
        <v>483</v>
      </c>
      <c r="P3" s="73" t="s">
        <v>484</v>
      </c>
      <c r="Q3" s="74" t="s">
        <v>11</v>
      </c>
      <c r="R3" s="74" t="s">
        <v>485</v>
      </c>
      <c r="S3" s="74" t="s">
        <v>486</v>
      </c>
      <c r="T3" s="75" t="s">
        <v>487</v>
      </c>
    </row>
    <row r="4" spans="2:20" ht="60" customHeight="1" x14ac:dyDescent="0.35">
      <c r="B4" s="76" t="s">
        <v>488</v>
      </c>
      <c r="C4" s="76" t="s">
        <v>489</v>
      </c>
      <c r="D4" s="76" t="s">
        <v>490</v>
      </c>
      <c r="E4" s="76" t="s">
        <v>491</v>
      </c>
      <c r="F4" s="76" t="s">
        <v>492</v>
      </c>
      <c r="G4" s="76" t="s">
        <v>493</v>
      </c>
      <c r="H4" s="76" t="s">
        <v>494</v>
      </c>
      <c r="I4" s="76" t="s">
        <v>495</v>
      </c>
      <c r="J4" s="76" t="s">
        <v>496</v>
      </c>
      <c r="K4" s="76" t="s">
        <v>497</v>
      </c>
      <c r="L4" s="76" t="s">
        <v>498</v>
      </c>
      <c r="M4" s="76" t="s">
        <v>499</v>
      </c>
      <c r="N4" s="76" t="s">
        <v>500</v>
      </c>
      <c r="O4" s="76" t="s">
        <v>501</v>
      </c>
      <c r="P4" s="76" t="s">
        <v>502</v>
      </c>
      <c r="Q4" s="76" t="s">
        <v>503</v>
      </c>
      <c r="R4" s="76" t="s">
        <v>504</v>
      </c>
      <c r="S4" s="76" t="s">
        <v>505</v>
      </c>
      <c r="T4" s="76" t="s">
        <v>506</v>
      </c>
    </row>
    <row r="5" spans="2:20" ht="60" customHeight="1" x14ac:dyDescent="0.35">
      <c r="B5" s="38" t="s">
        <v>507</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508</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509</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510</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511</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512</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513</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514</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515</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516</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517</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518</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519</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520</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521</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522</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523</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524</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525</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526</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527</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528</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529</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530</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531</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532</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533</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534</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535</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536</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537</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538</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539</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540</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541</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542</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543</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544</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545</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546</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547</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548</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549</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550</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551</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552</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553</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554</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555</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556</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318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557</v>
      </c>
      <c r="B1" s="104" t="s">
        <v>0</v>
      </c>
      <c r="C1" s="104" t="s">
        <v>558</v>
      </c>
      <c r="D1" s="104" t="s">
        <v>9</v>
      </c>
      <c r="E1" s="104" t="s">
        <v>559</v>
      </c>
      <c r="F1" s="104" t="s">
        <v>560</v>
      </c>
      <c r="G1" s="104" t="s">
        <v>561</v>
      </c>
      <c r="H1" s="104" t="s">
        <v>562</v>
      </c>
      <c r="I1" s="104" t="s">
        <v>563</v>
      </c>
      <c r="J1" s="104" t="s">
        <v>564</v>
      </c>
      <c r="K1" s="104" t="s">
        <v>565</v>
      </c>
      <c r="L1" s="104" t="s">
        <v>566</v>
      </c>
      <c r="M1" s="104" t="s">
        <v>567</v>
      </c>
      <c r="N1" s="104" t="s">
        <v>568</v>
      </c>
      <c r="O1" s="104" t="s">
        <v>569</v>
      </c>
      <c r="P1" s="104" t="s">
        <v>570</v>
      </c>
      <c r="Q1" s="104" t="s">
        <v>571</v>
      </c>
      <c r="R1" s="104" t="s">
        <v>572</v>
      </c>
      <c r="S1" s="104" t="s">
        <v>573</v>
      </c>
      <c r="T1" s="104" t="s">
        <v>574</v>
      </c>
      <c r="U1" s="104" t="s">
        <v>575</v>
      </c>
      <c r="V1" s="104" t="s">
        <v>576</v>
      </c>
      <c r="W1" s="104" t="s">
        <v>577</v>
      </c>
      <c r="X1" s="104" t="s">
        <v>578</v>
      </c>
      <c r="Y1" s="104" t="s">
        <v>579</v>
      </c>
      <c r="Z1" s="104" t="s">
        <v>580</v>
      </c>
      <c r="AA1" s="104" t="s">
        <v>581</v>
      </c>
      <c r="AB1" s="104" t="s">
        <v>582</v>
      </c>
      <c r="AC1" s="104" t="s">
        <v>583</v>
      </c>
      <c r="AD1" s="104" t="s">
        <v>584</v>
      </c>
      <c r="AE1" s="104" t="s">
        <v>585</v>
      </c>
      <c r="AF1" s="104" t="s">
        <v>586</v>
      </c>
      <c r="AG1" s="104" t="s">
        <v>587</v>
      </c>
      <c r="AH1" s="104" t="s">
        <v>588</v>
      </c>
      <c r="AI1" s="104" t="s">
        <v>589</v>
      </c>
      <c r="AJ1" s="104" t="s">
        <v>590</v>
      </c>
      <c r="AK1" s="104" t="s">
        <v>591</v>
      </c>
      <c r="AL1" s="104" t="s">
        <v>592</v>
      </c>
      <c r="AM1" s="104" t="s">
        <v>593</v>
      </c>
      <c r="AN1" s="104" t="s">
        <v>594</v>
      </c>
      <c r="AO1" s="104" t="s">
        <v>595</v>
      </c>
      <c r="AP1" s="104" t="s">
        <v>596</v>
      </c>
      <c r="AQ1" s="104" t="s">
        <v>597</v>
      </c>
      <c r="AR1" s="104" t="s">
        <v>598</v>
      </c>
      <c r="AS1" s="104" t="s">
        <v>599</v>
      </c>
      <c r="AT1" s="104" t="s">
        <v>600</v>
      </c>
      <c r="AU1" s="104" t="s">
        <v>601</v>
      </c>
      <c r="AV1" s="104" t="s">
        <v>602</v>
      </c>
      <c r="AW1" s="105" t="s">
        <v>603</v>
      </c>
    </row>
    <row r="2" spans="1:49" ht="60" customHeight="1" outlineLevel="1" x14ac:dyDescent="0.35">
      <c r="A2" s="97" t="s">
        <v>604</v>
      </c>
      <c r="B2" s="80">
        <v>1</v>
      </c>
      <c r="C2" s="82" t="s">
        <v>19</v>
      </c>
      <c r="D2" s="84" t="s">
        <v>605</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604</v>
      </c>
      <c r="B3" s="81" t="s">
        <v>606</v>
      </c>
      <c r="C3" s="83" t="s">
        <v>607</v>
      </c>
      <c r="D3" s="85" t="s">
        <v>608</v>
      </c>
      <c r="E3" s="85" t="s">
        <v>609</v>
      </c>
      <c r="F3" s="86" t="s">
        <v>610</v>
      </c>
      <c r="G3" s="86" t="s">
        <v>611</v>
      </c>
      <c r="H3" s="86">
        <v>1</v>
      </c>
      <c r="I3" s="88">
        <f>IF(COUNTIF(J3:AW3,"&lt;&gt;")=0,"",SUMPRODUCT(((Recommendations[ImplStatus]="Implemented")+(Recommendations[ImplStatus]="Compensated"))*ISNUMBER(MATCH(Recommendations[Id],J3:AW3,0)))/COUNTIF(J3:AW3,"&lt;&gt;"))</f>
        <v>0</v>
      </c>
      <c r="J3" s="90" t="s">
        <v>273</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604</v>
      </c>
      <c r="B4" s="81" t="s">
        <v>612</v>
      </c>
      <c r="C4" s="83" t="s">
        <v>613</v>
      </c>
      <c r="D4" s="85" t="s">
        <v>614</v>
      </c>
      <c r="E4" s="85" t="s">
        <v>615</v>
      </c>
      <c r="F4" s="86" t="s">
        <v>610</v>
      </c>
      <c r="G4" s="86" t="s">
        <v>616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604</v>
      </c>
      <c r="B5" s="81" t="s">
        <v>617</v>
      </c>
      <c r="C5" s="83" t="s">
        <v>618</v>
      </c>
      <c r="D5" s="85" t="s">
        <v>619</v>
      </c>
      <c r="E5" s="85" t="s">
        <v>620</v>
      </c>
      <c r="F5" s="86" t="s">
        <v>610</v>
      </c>
      <c r="G5" s="86" t="s">
        <v>621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604</v>
      </c>
      <c r="B6" s="81" t="s">
        <v>622</v>
      </c>
      <c r="C6" s="83" t="s">
        <v>623</v>
      </c>
      <c r="D6" s="85" t="s">
        <v>624</v>
      </c>
      <c r="E6" s="85" t="s">
        <v>625</v>
      </c>
      <c r="F6" s="86" t="s">
        <v>610</v>
      </c>
      <c r="G6" s="86" t="s">
        <v>611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604</v>
      </c>
      <c r="B7" s="81" t="s">
        <v>626</v>
      </c>
      <c r="C7" s="83" t="s">
        <v>627</v>
      </c>
      <c r="D7" s="85" t="s">
        <v>628</v>
      </c>
      <c r="E7" s="85" t="s">
        <v>629</v>
      </c>
      <c r="F7" s="86" t="s">
        <v>610</v>
      </c>
      <c r="G7" s="86" t="s">
        <v>621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630</v>
      </c>
      <c r="B8" s="80">
        <v>2</v>
      </c>
      <c r="C8" s="82" t="s">
        <v>19</v>
      </c>
      <c r="D8" s="84" t="s">
        <v>631</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630</v>
      </c>
      <c r="B9" s="81" t="s">
        <v>632</v>
      </c>
      <c r="C9" s="83" t="s">
        <v>633</v>
      </c>
      <c r="D9" s="85" t="s">
        <v>634</v>
      </c>
      <c r="E9" s="85" t="s">
        <v>635</v>
      </c>
      <c r="F9" s="86" t="s">
        <v>636</v>
      </c>
      <c r="G9" s="86" t="s">
        <v>611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630</v>
      </c>
      <c r="B10" s="81" t="s">
        <v>637</v>
      </c>
      <c r="C10" s="83" t="s">
        <v>638</v>
      </c>
      <c r="D10" s="85" t="s">
        <v>639</v>
      </c>
      <c r="E10" s="85" t="s">
        <v>640</v>
      </c>
      <c r="F10" s="86" t="s">
        <v>636</v>
      </c>
      <c r="G10" s="86" t="s">
        <v>611</v>
      </c>
      <c r="H10" s="86">
        <v>1</v>
      </c>
      <c r="I10" s="88">
        <f>IF(COUNTIF(J10:AW10,"&lt;&gt;")=0,"",SUMPRODUCT(((Recommendations[ImplStatus]="Implemented")+(Recommendations[ImplStatus]="Compensated"))*ISNUMBER(MATCH(Recommendations[Id],J10:AW10,0)))/COUNTIF(J10:AW10,"&lt;&gt;"))</f>
        <v>0</v>
      </c>
      <c r="J10" s="90" t="s">
        <v>180</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630</v>
      </c>
      <c r="B11" s="81" t="s">
        <v>641</v>
      </c>
      <c r="C11" s="83" t="s">
        <v>642</v>
      </c>
      <c r="D11" s="85" t="s">
        <v>643</v>
      </c>
      <c r="E11" s="85" t="s">
        <v>644</v>
      </c>
      <c r="F11" s="86" t="s">
        <v>636</v>
      </c>
      <c r="G11" s="86" t="s">
        <v>616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630</v>
      </c>
      <c r="B12" s="81" t="s">
        <v>645</v>
      </c>
      <c r="C12" s="83" t="s">
        <v>646</v>
      </c>
      <c r="D12" s="85" t="s">
        <v>647</v>
      </c>
      <c r="E12" s="85" t="s">
        <v>648</v>
      </c>
      <c r="F12" s="86" t="s">
        <v>636</v>
      </c>
      <c r="G12" s="86" t="s">
        <v>621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630</v>
      </c>
      <c r="B13" s="81" t="s">
        <v>649</v>
      </c>
      <c r="C13" s="83" t="s">
        <v>650</v>
      </c>
      <c r="D13" s="85" t="s">
        <v>651</v>
      </c>
      <c r="E13" s="85" t="s">
        <v>652</v>
      </c>
      <c r="F13" s="86" t="s">
        <v>636</v>
      </c>
      <c r="G13" s="86" t="s">
        <v>653</v>
      </c>
      <c r="H13" s="86">
        <v>2</v>
      </c>
      <c r="I13" s="88">
        <f>IF(COUNTIF(J13:AW13,"&lt;&gt;")=0,"",SUMPRODUCT(((Recommendations[ImplStatus]="Implemented")+(Recommendations[ImplStatus]="Compensated"))*ISNUMBER(MATCH(Recommendations[Id],J13:AW13,0)))/COUNTIF(J13:AW13,"&lt;&gt;"))</f>
        <v>0</v>
      </c>
      <c r="J13" s="90" t="s">
        <v>83</v>
      </c>
      <c r="K13" s="90" t="s">
        <v>97</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630</v>
      </c>
      <c r="B14" s="81" t="s">
        <v>654</v>
      </c>
      <c r="C14" s="83" t="s">
        <v>655</v>
      </c>
      <c r="D14" s="85" t="s">
        <v>656</v>
      </c>
      <c r="E14" s="85" t="s">
        <v>657</v>
      </c>
      <c r="F14" s="86" t="s">
        <v>636</v>
      </c>
      <c r="G14" s="86" t="s">
        <v>653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630</v>
      </c>
      <c r="B15" s="81" t="s">
        <v>658</v>
      </c>
      <c r="C15" s="83" t="s">
        <v>659</v>
      </c>
      <c r="D15" s="85" t="s">
        <v>660</v>
      </c>
      <c r="E15" s="85" t="s">
        <v>661</v>
      </c>
      <c r="F15" s="86" t="s">
        <v>636</v>
      </c>
      <c r="G15" s="86" t="s">
        <v>653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662</v>
      </c>
      <c r="B16" s="80">
        <v>3</v>
      </c>
      <c r="C16" s="82" t="s">
        <v>19</v>
      </c>
      <c r="D16" s="84" t="s">
        <v>663</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662</v>
      </c>
      <c r="B17" s="81" t="s">
        <v>664</v>
      </c>
      <c r="C17" s="83" t="s">
        <v>665</v>
      </c>
      <c r="D17" s="85" t="s">
        <v>666</v>
      </c>
      <c r="E17" s="85" t="s">
        <v>667</v>
      </c>
      <c r="F17" s="86" t="s">
        <v>668</v>
      </c>
      <c r="G17" s="86" t="s">
        <v>669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662</v>
      </c>
      <c r="B18" s="81" t="s">
        <v>670</v>
      </c>
      <c r="C18" s="83" t="s">
        <v>671</v>
      </c>
      <c r="D18" s="85" t="s">
        <v>672</v>
      </c>
      <c r="E18" s="85" t="s">
        <v>673</v>
      </c>
      <c r="F18" s="86" t="s">
        <v>668</v>
      </c>
      <c r="G18" s="86" t="s">
        <v>611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662</v>
      </c>
      <c r="B19" s="81" t="s">
        <v>674</v>
      </c>
      <c r="C19" s="83" t="s">
        <v>675</v>
      </c>
      <c r="D19" s="85" t="s">
        <v>676</v>
      </c>
      <c r="E19" s="85" t="s">
        <v>677</v>
      </c>
      <c r="F19" s="86" t="s">
        <v>668</v>
      </c>
      <c r="G19" s="86" t="s">
        <v>653</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662</v>
      </c>
      <c r="B20" s="81" t="s">
        <v>678</v>
      </c>
      <c r="C20" s="83" t="s">
        <v>679</v>
      </c>
      <c r="D20" s="85" t="s">
        <v>680</v>
      </c>
      <c r="E20" s="85" t="s">
        <v>681</v>
      </c>
      <c r="F20" s="86" t="s">
        <v>668</v>
      </c>
      <c r="G20" s="86" t="s">
        <v>653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662</v>
      </c>
      <c r="B21" s="81" t="s">
        <v>682</v>
      </c>
      <c r="C21" s="83" t="s">
        <v>683</v>
      </c>
      <c r="D21" s="85" t="s">
        <v>684</v>
      </c>
      <c r="E21" s="85" t="s">
        <v>685</v>
      </c>
      <c r="F21" s="86" t="s">
        <v>668</v>
      </c>
      <c r="G21" s="86" t="s">
        <v>653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662</v>
      </c>
      <c r="B22" s="81" t="s">
        <v>686</v>
      </c>
      <c r="C22" s="83" t="s">
        <v>687</v>
      </c>
      <c r="D22" s="85" t="s">
        <v>688</v>
      </c>
      <c r="E22" s="85" t="s">
        <v>689</v>
      </c>
      <c r="F22" s="86" t="s">
        <v>668</v>
      </c>
      <c r="G22" s="86" t="s">
        <v>653</v>
      </c>
      <c r="H22" s="86">
        <v>1</v>
      </c>
      <c r="I22" s="88">
        <f>IF(COUNTIF(J22:AW22,"&lt;&gt;")=0,"",SUMPRODUCT(((Recommendations[ImplStatus]="Implemented")+(Recommendations[ImplStatus]="Compensated"))*ISNUMBER(MATCH(Recommendations[Id],J22:AW22,0)))/COUNTIF(J22:AW22,"&lt;&gt;"))</f>
        <v>0</v>
      </c>
      <c r="J22" s="90" t="s">
        <v>139</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662</v>
      </c>
      <c r="B23" s="81" t="s">
        <v>690</v>
      </c>
      <c r="C23" s="83" t="s">
        <v>691</v>
      </c>
      <c r="D23" s="85" t="s">
        <v>692</v>
      </c>
      <c r="E23" s="85" t="s">
        <v>693</v>
      </c>
      <c r="F23" s="86" t="s">
        <v>668</v>
      </c>
      <c r="G23" s="86" t="s">
        <v>611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662</v>
      </c>
      <c r="B24" s="81" t="s">
        <v>694</v>
      </c>
      <c r="C24" s="83" t="s">
        <v>695</v>
      </c>
      <c r="D24" s="85" t="s">
        <v>696</v>
      </c>
      <c r="E24" s="85" t="s">
        <v>697</v>
      </c>
      <c r="F24" s="86" t="s">
        <v>668</v>
      </c>
      <c r="G24" s="86" t="s">
        <v>611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662</v>
      </c>
      <c r="B25" s="81" t="s">
        <v>698</v>
      </c>
      <c r="C25" s="83" t="s">
        <v>699</v>
      </c>
      <c r="D25" s="85" t="s">
        <v>700</v>
      </c>
      <c r="E25" s="85" t="s">
        <v>701</v>
      </c>
      <c r="F25" s="86" t="s">
        <v>668</v>
      </c>
      <c r="G25" s="86" t="s">
        <v>653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662</v>
      </c>
      <c r="B26" s="81" t="s">
        <v>702</v>
      </c>
      <c r="C26" s="83" t="s">
        <v>703</v>
      </c>
      <c r="D26" s="85" t="s">
        <v>704</v>
      </c>
      <c r="E26" s="85" t="s">
        <v>705</v>
      </c>
      <c r="F26" s="86" t="s">
        <v>668</v>
      </c>
      <c r="G26" s="86" t="s">
        <v>653</v>
      </c>
      <c r="H26" s="86">
        <v>2</v>
      </c>
      <c r="I26" s="88">
        <f>IF(COUNTIF(J26:AW26,"&lt;&gt;")=0,"",SUMPRODUCT(((Recommendations[ImplStatus]="Implemented")+(Recommendations[ImplStatus]="Compensated"))*ISNUMBER(MATCH(Recommendations[Id],J26:AW26,0)))/COUNTIF(J26:AW26,"&lt;&gt;"))</f>
        <v>0</v>
      </c>
      <c r="J26" s="90" t="s">
        <v>185</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662</v>
      </c>
      <c r="B27" s="81" t="s">
        <v>706</v>
      </c>
      <c r="C27" s="83" t="s">
        <v>707</v>
      </c>
      <c r="D27" s="85" t="s">
        <v>708</v>
      </c>
      <c r="E27" s="85" t="s">
        <v>709</v>
      </c>
      <c r="F27" s="86" t="s">
        <v>668</v>
      </c>
      <c r="G27" s="86" t="s">
        <v>653</v>
      </c>
      <c r="H27" s="86">
        <v>2</v>
      </c>
      <c r="I27" s="88">
        <f>IF(COUNTIF(J27:AW27,"&lt;&gt;")=0,"",SUMPRODUCT(((Recommendations[ImplStatus]="Implemented")+(Recommendations[ImplStatus]="Compensated"))*ISNUMBER(MATCH(Recommendations[Id],J27:AW27,0)))/COUNTIF(J27:AW27,"&lt;&gt;"))</f>
        <v>0</v>
      </c>
      <c r="J27" s="90" t="s">
        <v>155</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662</v>
      </c>
      <c r="B28" s="81" t="s">
        <v>710</v>
      </c>
      <c r="C28" s="83" t="s">
        <v>711</v>
      </c>
      <c r="D28" s="85" t="s">
        <v>712</v>
      </c>
      <c r="E28" s="85" t="s">
        <v>713</v>
      </c>
      <c r="F28" s="86" t="s">
        <v>668</v>
      </c>
      <c r="G28" s="86" t="s">
        <v>653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662</v>
      </c>
      <c r="B29" s="81" t="s">
        <v>714</v>
      </c>
      <c r="C29" s="83" t="s">
        <v>715</v>
      </c>
      <c r="D29" s="85" t="s">
        <v>716</v>
      </c>
      <c r="E29" s="85" t="s">
        <v>717</v>
      </c>
      <c r="F29" s="86" t="s">
        <v>668</v>
      </c>
      <c r="G29" s="86" t="s">
        <v>653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662</v>
      </c>
      <c r="B30" s="81" t="s">
        <v>718</v>
      </c>
      <c r="C30" s="83" t="s">
        <v>719</v>
      </c>
      <c r="D30" s="85" t="s">
        <v>720</v>
      </c>
      <c r="E30" s="85" t="s">
        <v>721</v>
      </c>
      <c r="F30" s="86" t="s">
        <v>668</v>
      </c>
      <c r="G30" s="86" t="s">
        <v>621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722</v>
      </c>
      <c r="B31" s="80">
        <v>4</v>
      </c>
      <c r="C31" s="82" t="s">
        <v>19</v>
      </c>
      <c r="D31" s="84" t="s">
        <v>723</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722</v>
      </c>
      <c r="B32" s="81" t="s">
        <v>724</v>
      </c>
      <c r="C32" s="83" t="s">
        <v>725</v>
      </c>
      <c r="D32" s="85" t="s">
        <v>726</v>
      </c>
      <c r="E32" s="85" t="s">
        <v>727</v>
      </c>
      <c r="F32" s="86" t="s">
        <v>728</v>
      </c>
      <c r="G32" s="86" t="s">
        <v>669</v>
      </c>
      <c r="H32" s="86">
        <v>1</v>
      </c>
      <c r="I32" s="88">
        <f>IF(COUNTIF(J32:AW32,"&lt;&gt;")=0,"",SUMPRODUCT(((Recommendations[ImplStatus]="Implemented")+(Recommendations[ImplStatus]="Compensated"))*ISNUMBER(MATCH(Recommendations[Id],J32:AW32,0)))/COUNTIF(J32:AW32,"&lt;&gt;"))</f>
        <v>0</v>
      </c>
      <c r="J32" s="90" t="s">
        <v>288</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722</v>
      </c>
      <c r="B33" s="81" t="s">
        <v>729</v>
      </c>
      <c r="C33" s="83" t="s">
        <v>730</v>
      </c>
      <c r="D33" s="85" t="s">
        <v>731</v>
      </c>
      <c r="E33" s="85" t="s">
        <v>732</v>
      </c>
      <c r="F33" s="86" t="s">
        <v>728</v>
      </c>
      <c r="G33" s="86" t="s">
        <v>669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722</v>
      </c>
      <c r="B34" s="81" t="s">
        <v>733</v>
      </c>
      <c r="C34" s="83" t="s">
        <v>734</v>
      </c>
      <c r="D34" s="85" t="s">
        <v>735</v>
      </c>
      <c r="E34" s="85" t="s">
        <v>736</v>
      </c>
      <c r="F34" s="86" t="s">
        <v>610</v>
      </c>
      <c r="G34" s="86" t="s">
        <v>653</v>
      </c>
      <c r="H34" s="86">
        <v>1</v>
      </c>
      <c r="I34" s="88">
        <f>IF(COUNTIF(J34:AW34,"&lt;&gt;")=0,"",SUMPRODUCT(((Recommendations[ImplStatus]="Implemented")+(Recommendations[ImplStatus]="Compensated"))*ISNUMBER(MATCH(Recommendations[Id],J34:AW34,0)))/COUNTIF(J34:AW34,"&lt;&gt;"))</f>
        <v>0</v>
      </c>
      <c r="J34" s="90" t="s">
        <v>70</v>
      </c>
      <c r="K34" s="90" t="s">
        <v>75</v>
      </c>
      <c r="L34" s="90" t="s">
        <v>210</v>
      </c>
      <c r="M34" s="90" t="s">
        <v>313</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722</v>
      </c>
      <c r="B35" s="81" t="s">
        <v>737</v>
      </c>
      <c r="C35" s="83" t="s">
        <v>738</v>
      </c>
      <c r="D35" s="85" t="s">
        <v>739</v>
      </c>
      <c r="E35" s="85" t="s">
        <v>740</v>
      </c>
      <c r="F35" s="86" t="s">
        <v>610</v>
      </c>
      <c r="G35" s="86" t="s">
        <v>653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722</v>
      </c>
      <c r="B36" s="81" t="s">
        <v>741</v>
      </c>
      <c r="C36" s="83" t="s">
        <v>742</v>
      </c>
      <c r="D36" s="85" t="s">
        <v>743</v>
      </c>
      <c r="E36" s="85" t="s">
        <v>744</v>
      </c>
      <c r="F36" s="86" t="s">
        <v>610</v>
      </c>
      <c r="G36" s="86" t="s">
        <v>653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722</v>
      </c>
      <c r="B37" s="81" t="s">
        <v>745</v>
      </c>
      <c r="C37" s="83" t="s">
        <v>746</v>
      </c>
      <c r="D37" s="85" t="s">
        <v>747</v>
      </c>
      <c r="E37" s="85" t="s">
        <v>748</v>
      </c>
      <c r="F37" s="86" t="s">
        <v>610</v>
      </c>
      <c r="G37" s="86" t="s">
        <v>653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722</v>
      </c>
      <c r="B38" s="81" t="s">
        <v>749</v>
      </c>
      <c r="C38" s="83" t="s">
        <v>750</v>
      </c>
      <c r="D38" s="85" t="s">
        <v>751</v>
      </c>
      <c r="E38" s="85" t="s">
        <v>752</v>
      </c>
      <c r="F38" s="86" t="s">
        <v>753</v>
      </c>
      <c r="G38" s="86" t="s">
        <v>653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722</v>
      </c>
      <c r="B39" s="81" t="s">
        <v>754</v>
      </c>
      <c r="C39" s="83" t="s">
        <v>755</v>
      </c>
      <c r="D39" s="85" t="s">
        <v>756</v>
      </c>
      <c r="E39" s="85" t="s">
        <v>757</v>
      </c>
      <c r="F39" s="86" t="s">
        <v>610</v>
      </c>
      <c r="G39" s="86" t="s">
        <v>653</v>
      </c>
      <c r="H39" s="86">
        <v>2</v>
      </c>
      <c r="I39" s="88">
        <f>IF(COUNTIF(J39:AW39,"&lt;&gt;")=0,"",SUMPRODUCT(((Recommendations[ImplStatus]="Implemented")+(Recommendations[ImplStatus]="Compensated"))*ISNUMBER(MATCH(Recommendations[Id],J39:AW39,0)))/COUNTIF(J39:AW39,"&lt;&gt;"))</f>
        <v>0</v>
      </c>
      <c r="J39" s="90" t="s">
        <v>88</v>
      </c>
      <c r="K39" s="90" t="s">
        <v>93</v>
      </c>
      <c r="L39" s="90" t="s">
        <v>239</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722</v>
      </c>
      <c r="B40" s="81" t="s">
        <v>758</v>
      </c>
      <c r="C40" s="83" t="s">
        <v>759</v>
      </c>
      <c r="D40" s="85" t="s">
        <v>760</v>
      </c>
      <c r="E40" s="85" t="s">
        <v>761</v>
      </c>
      <c r="F40" s="86" t="s">
        <v>610</v>
      </c>
      <c r="G40" s="86" t="s">
        <v>653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722</v>
      </c>
      <c r="B41" s="81" t="s">
        <v>762</v>
      </c>
      <c r="C41" s="83" t="s">
        <v>763</v>
      </c>
      <c r="D41" s="85" t="s">
        <v>764</v>
      </c>
      <c r="E41" s="85" t="s">
        <v>765</v>
      </c>
      <c r="F41" s="86" t="s">
        <v>610</v>
      </c>
      <c r="G41" s="86" t="s">
        <v>653</v>
      </c>
      <c r="H41" s="86">
        <v>2</v>
      </c>
      <c r="I41" s="88">
        <f>IF(COUNTIF(J41:AW41,"&lt;&gt;")=0,"",SUMPRODUCT(((Recommendations[ImplStatus]="Implemented")+(Recommendations[ImplStatus]="Compensated"))*ISNUMBER(MATCH(Recommendations[Id],J41:AW41,0)))/COUNTIF(J41:AW41,"&lt;&gt;"))</f>
        <v>0</v>
      </c>
      <c r="J41" s="90" t="s">
        <v>70</v>
      </c>
      <c r="K41" s="90" t="s">
        <v>75</v>
      </c>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722</v>
      </c>
      <c r="B42" s="81" t="s">
        <v>766</v>
      </c>
      <c r="C42" s="83" t="s">
        <v>767</v>
      </c>
      <c r="D42" s="85" t="s">
        <v>768</v>
      </c>
      <c r="E42" s="85" t="s">
        <v>769</v>
      </c>
      <c r="F42" s="86" t="s">
        <v>668</v>
      </c>
      <c r="G42" s="86" t="s">
        <v>653</v>
      </c>
      <c r="H42" s="86">
        <v>2</v>
      </c>
      <c r="I42" s="88">
        <f>IF(COUNTIF(J42:AW42,"&lt;&gt;")=0,"",SUMPRODUCT(((Recommendations[ImplStatus]="Implemented")+(Recommendations[ImplStatus]="Compensated"))*ISNUMBER(MATCH(Recommendations[Id],J42:AW42,0)))/COUNTIF(J42:AW42,"&lt;&gt;"))</f>
        <v>0</v>
      </c>
      <c r="J42" s="90" t="s">
        <v>53</v>
      </c>
      <c r="K42" s="90" t="s">
        <v>58</v>
      </c>
      <c r="L42" s="90" t="s">
        <v>130</v>
      </c>
      <c r="M42" s="90" t="s">
        <v>132</v>
      </c>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722</v>
      </c>
      <c r="B43" s="81" t="s">
        <v>770</v>
      </c>
      <c r="C43" s="83" t="s">
        <v>771</v>
      </c>
      <c r="D43" s="85" t="s">
        <v>772</v>
      </c>
      <c r="E43" s="85" t="s">
        <v>773</v>
      </c>
      <c r="F43" s="86" t="s">
        <v>668</v>
      </c>
      <c r="G43" s="86" t="s">
        <v>653</v>
      </c>
      <c r="H43" s="86">
        <v>3</v>
      </c>
      <c r="I43" s="88">
        <f>IF(COUNTIF(J43:AW43,"&lt;&gt;")=0,"",SUMPRODUCT(((Recommendations[ImplStatus]="Implemented")+(Recommendations[ImplStatus]="Compensated"))*ISNUMBER(MATCH(Recommendations[Id],J43:AW43,0)))/COUNTIF(J43:AW43,"&lt;&gt;"))</f>
        <v>0</v>
      </c>
      <c r="J43" s="90" t="s">
        <v>120</v>
      </c>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774</v>
      </c>
      <c r="B44" s="80">
        <v>5</v>
      </c>
      <c r="C44" s="82" t="s">
        <v>19</v>
      </c>
      <c r="D44" s="84" t="s">
        <v>775</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774</v>
      </c>
      <c r="B45" s="81" t="s">
        <v>776</v>
      </c>
      <c r="C45" s="83" t="s">
        <v>777</v>
      </c>
      <c r="D45" s="85" t="s">
        <v>778</v>
      </c>
      <c r="E45" s="85" t="s">
        <v>779</v>
      </c>
      <c r="F45" s="86" t="s">
        <v>753</v>
      </c>
      <c r="G45" s="86" t="s">
        <v>611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774</v>
      </c>
      <c r="B46" s="81" t="s">
        <v>780</v>
      </c>
      <c r="C46" s="83" t="s">
        <v>781</v>
      </c>
      <c r="D46" s="85" t="s">
        <v>782</v>
      </c>
      <c r="E46" s="85" t="s">
        <v>783</v>
      </c>
      <c r="F46" s="86" t="s">
        <v>753</v>
      </c>
      <c r="G46" s="86" t="s">
        <v>653</v>
      </c>
      <c r="H46" s="86">
        <v>1</v>
      </c>
      <c r="I46" s="88">
        <f>IF(COUNTIF(J46:AW46,"&lt;&gt;")=0,"",SUMPRODUCT(((Recommendations[ImplStatus]="Implemented")+(Recommendations[ImplStatus]="Compensated"))*ISNUMBER(MATCH(Recommendations[Id],J46:AW46,0)))/COUNTIF(J46:AW46,"&lt;&gt;"))</f>
        <v>0</v>
      </c>
      <c r="J46" s="90" t="s">
        <v>60</v>
      </c>
      <c r="K46" s="90" t="s">
        <v>65</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774</v>
      </c>
      <c r="B47" s="81" t="s">
        <v>784</v>
      </c>
      <c r="C47" s="83" t="s">
        <v>785</v>
      </c>
      <c r="D47" s="85" t="s">
        <v>786</v>
      </c>
      <c r="E47" s="85" t="s">
        <v>787</v>
      </c>
      <c r="F47" s="86" t="s">
        <v>753</v>
      </c>
      <c r="G47" s="86" t="s">
        <v>653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774</v>
      </c>
      <c r="B48" s="81" t="s">
        <v>788</v>
      </c>
      <c r="C48" s="83" t="s">
        <v>789</v>
      </c>
      <c r="D48" s="85" t="s">
        <v>790</v>
      </c>
      <c r="E48" s="85" t="s">
        <v>791</v>
      </c>
      <c r="F48" s="86" t="s">
        <v>753</v>
      </c>
      <c r="G48" s="86" t="s">
        <v>653</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774</v>
      </c>
      <c r="B49" s="81" t="s">
        <v>792</v>
      </c>
      <c r="C49" s="83" t="s">
        <v>793</v>
      </c>
      <c r="D49" s="85" t="s">
        <v>794</v>
      </c>
      <c r="E49" s="85" t="s">
        <v>795</v>
      </c>
      <c r="F49" s="86" t="s">
        <v>753</v>
      </c>
      <c r="G49" s="86" t="s">
        <v>611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774</v>
      </c>
      <c r="B50" s="81" t="s">
        <v>796</v>
      </c>
      <c r="C50" s="83" t="s">
        <v>797</v>
      </c>
      <c r="D50" s="85" t="s">
        <v>798</v>
      </c>
      <c r="E50" s="85" t="s">
        <v>799</v>
      </c>
      <c r="F50" s="86" t="s">
        <v>753</v>
      </c>
      <c r="G50" s="86" t="s">
        <v>669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800</v>
      </c>
      <c r="B51" s="80">
        <v>6</v>
      </c>
      <c r="C51" s="82" t="s">
        <v>19</v>
      </c>
      <c r="D51" s="84" t="s">
        <v>801</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800</v>
      </c>
      <c r="B52" s="81" t="s">
        <v>802</v>
      </c>
      <c r="C52" s="83" t="s">
        <v>803</v>
      </c>
      <c r="D52" s="85" t="s">
        <v>804</v>
      </c>
      <c r="E52" s="85" t="s">
        <v>805</v>
      </c>
      <c r="F52" s="86" t="s">
        <v>728</v>
      </c>
      <c r="G52" s="86" t="s">
        <v>669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800</v>
      </c>
      <c r="B53" s="81" t="s">
        <v>806</v>
      </c>
      <c r="C53" s="83" t="s">
        <v>807</v>
      </c>
      <c r="D53" s="85" t="s">
        <v>808</v>
      </c>
      <c r="E53" s="85" t="s">
        <v>809</v>
      </c>
      <c r="F53" s="86" t="s">
        <v>728</v>
      </c>
      <c r="G53" s="86" t="s">
        <v>669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800</v>
      </c>
      <c r="B54" s="81" t="s">
        <v>810</v>
      </c>
      <c r="C54" s="83" t="s">
        <v>811</v>
      </c>
      <c r="D54" s="85" t="s">
        <v>812</v>
      </c>
      <c r="E54" s="85" t="s">
        <v>813</v>
      </c>
      <c r="F54" s="86" t="s">
        <v>753</v>
      </c>
      <c r="G54" s="86" t="s">
        <v>653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800</v>
      </c>
      <c r="B55" s="81" t="s">
        <v>814</v>
      </c>
      <c r="C55" s="83" t="s">
        <v>815</v>
      </c>
      <c r="D55" s="85" t="s">
        <v>816</v>
      </c>
      <c r="E55" s="85" t="s">
        <v>817</v>
      </c>
      <c r="F55" s="86" t="s">
        <v>753</v>
      </c>
      <c r="G55" s="86" t="s">
        <v>653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800</v>
      </c>
      <c r="B56" s="81" t="s">
        <v>818</v>
      </c>
      <c r="C56" s="83" t="s">
        <v>819</v>
      </c>
      <c r="D56" s="85" t="s">
        <v>820</v>
      </c>
      <c r="E56" s="85" t="s">
        <v>821</v>
      </c>
      <c r="F56" s="86" t="s">
        <v>753</v>
      </c>
      <c r="G56" s="86" t="s">
        <v>653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800</v>
      </c>
      <c r="B57" s="81" t="s">
        <v>822</v>
      </c>
      <c r="C57" s="83" t="s">
        <v>823</v>
      </c>
      <c r="D57" s="85" t="s">
        <v>824</v>
      </c>
      <c r="E57" s="85" t="s">
        <v>825</v>
      </c>
      <c r="F57" s="86" t="s">
        <v>636</v>
      </c>
      <c r="G57" s="86" t="s">
        <v>611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800</v>
      </c>
      <c r="B58" s="81" t="s">
        <v>826</v>
      </c>
      <c r="C58" s="83" t="s">
        <v>827</v>
      </c>
      <c r="D58" s="85" t="s">
        <v>828</v>
      </c>
      <c r="E58" s="85" t="s">
        <v>829</v>
      </c>
      <c r="F58" s="86" t="s">
        <v>753</v>
      </c>
      <c r="G58" s="86" t="s">
        <v>653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800</v>
      </c>
      <c r="B59" s="81" t="s">
        <v>830</v>
      </c>
      <c r="C59" s="83" t="s">
        <v>831</v>
      </c>
      <c r="D59" s="85" t="s">
        <v>832</v>
      </c>
      <c r="E59" s="85" t="s">
        <v>833</v>
      </c>
      <c r="F59" s="86" t="s">
        <v>753</v>
      </c>
      <c r="G59" s="86" t="s">
        <v>669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834</v>
      </c>
      <c r="B60" s="80">
        <v>7</v>
      </c>
      <c r="C60" s="82" t="s">
        <v>19</v>
      </c>
      <c r="D60" s="84" t="s">
        <v>835</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834</v>
      </c>
      <c r="B61" s="81" t="s">
        <v>836</v>
      </c>
      <c r="C61" s="83" t="s">
        <v>837</v>
      </c>
      <c r="D61" s="85" t="s">
        <v>838</v>
      </c>
      <c r="E61" s="85" t="s">
        <v>839</v>
      </c>
      <c r="F61" s="86" t="s">
        <v>728</v>
      </c>
      <c r="G61" s="86" t="s">
        <v>669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834</v>
      </c>
      <c r="B62" s="81" t="s">
        <v>840</v>
      </c>
      <c r="C62" s="83" t="s">
        <v>841</v>
      </c>
      <c r="D62" s="85" t="s">
        <v>842</v>
      </c>
      <c r="E62" s="85" t="s">
        <v>843</v>
      </c>
      <c r="F62" s="86" t="s">
        <v>728</v>
      </c>
      <c r="G62" s="86" t="s">
        <v>669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834</v>
      </c>
      <c r="B63" s="81" t="s">
        <v>844</v>
      </c>
      <c r="C63" s="83" t="s">
        <v>845</v>
      </c>
      <c r="D63" s="85" t="s">
        <v>846</v>
      </c>
      <c r="E63" s="85" t="s">
        <v>847</v>
      </c>
      <c r="F63" s="86" t="s">
        <v>636</v>
      </c>
      <c r="G63" s="86" t="s">
        <v>653</v>
      </c>
      <c r="H63" s="86">
        <v>1</v>
      </c>
      <c r="I63" s="88">
        <f>IF(COUNTIF(J63:AW63,"&lt;&gt;")=0,"",SUMPRODUCT(((Recommendations[ImplStatus]="Implemented")+(Recommendations[ImplStatus]="Compensated"))*ISNUMBER(MATCH(Recommendations[Id],J63:AW63,0)))/COUNTIF(J63:AW63,"&lt;&gt;"))</f>
        <v>0</v>
      </c>
      <c r="J63" s="90" t="s">
        <v>180</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834</v>
      </c>
      <c r="B64" s="81" t="s">
        <v>848</v>
      </c>
      <c r="C64" s="83" t="s">
        <v>849</v>
      </c>
      <c r="D64" s="85" t="s">
        <v>850</v>
      </c>
      <c r="E64" s="85" t="s">
        <v>851</v>
      </c>
      <c r="F64" s="86" t="s">
        <v>636</v>
      </c>
      <c r="G64" s="86" t="s">
        <v>653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834</v>
      </c>
      <c r="B65" s="81" t="s">
        <v>852</v>
      </c>
      <c r="C65" s="83" t="s">
        <v>853</v>
      </c>
      <c r="D65" s="85" t="s">
        <v>854</v>
      </c>
      <c r="E65" s="85" t="s">
        <v>855</v>
      </c>
      <c r="F65" s="86" t="s">
        <v>636</v>
      </c>
      <c r="G65" s="86" t="s">
        <v>611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834</v>
      </c>
      <c r="B66" s="81" t="s">
        <v>856</v>
      </c>
      <c r="C66" s="83" t="s">
        <v>857</v>
      </c>
      <c r="D66" s="85" t="s">
        <v>858</v>
      </c>
      <c r="E66" s="85" t="s">
        <v>859</v>
      </c>
      <c r="F66" s="86" t="s">
        <v>636</v>
      </c>
      <c r="G66" s="86" t="s">
        <v>611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834</v>
      </c>
      <c r="B67" s="81" t="s">
        <v>860</v>
      </c>
      <c r="C67" s="83" t="s">
        <v>861</v>
      </c>
      <c r="D67" s="85" t="s">
        <v>862</v>
      </c>
      <c r="E67" s="85" t="s">
        <v>863</v>
      </c>
      <c r="F67" s="86" t="s">
        <v>636</v>
      </c>
      <c r="G67" s="86" t="s">
        <v>616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864</v>
      </c>
      <c r="B68" s="80">
        <v>8</v>
      </c>
      <c r="C68" s="82" t="s">
        <v>19</v>
      </c>
      <c r="D68" s="84" t="s">
        <v>865</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864</v>
      </c>
      <c r="B69" s="81" t="s">
        <v>866</v>
      </c>
      <c r="C69" s="83" t="s">
        <v>867</v>
      </c>
      <c r="D69" s="85" t="s">
        <v>868</v>
      </c>
      <c r="E69" s="85" t="s">
        <v>869</v>
      </c>
      <c r="F69" s="86" t="s">
        <v>728</v>
      </c>
      <c r="G69" s="86" t="s">
        <v>669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864</v>
      </c>
      <c r="B70" s="81" t="s">
        <v>870</v>
      </c>
      <c r="C70" s="83" t="s">
        <v>871</v>
      </c>
      <c r="D70" s="85" t="s">
        <v>872</v>
      </c>
      <c r="E70" s="85" t="s">
        <v>873</v>
      </c>
      <c r="F70" s="86" t="s">
        <v>668</v>
      </c>
      <c r="G70" s="86" t="s">
        <v>621</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864</v>
      </c>
      <c r="B71" s="81" t="s">
        <v>874</v>
      </c>
      <c r="C71" s="83" t="s">
        <v>875</v>
      </c>
      <c r="D71" s="85" t="s">
        <v>876</v>
      </c>
      <c r="E71" s="85" t="s">
        <v>877</v>
      </c>
      <c r="F71" s="86" t="s">
        <v>668</v>
      </c>
      <c r="G71" s="86" t="s">
        <v>653</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864</v>
      </c>
      <c r="B72" s="81" t="s">
        <v>878</v>
      </c>
      <c r="C72" s="83" t="s">
        <v>879</v>
      </c>
      <c r="D72" s="85" t="s">
        <v>880</v>
      </c>
      <c r="E72" s="85" t="s">
        <v>881</v>
      </c>
      <c r="F72" s="86" t="s">
        <v>882</v>
      </c>
      <c r="G72" s="86" t="s">
        <v>653</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864</v>
      </c>
      <c r="B73" s="81" t="s">
        <v>883</v>
      </c>
      <c r="C73" s="83" t="s">
        <v>884</v>
      </c>
      <c r="D73" s="85" t="s">
        <v>885</v>
      </c>
      <c r="E73" s="85" t="s">
        <v>886</v>
      </c>
      <c r="F73" s="86" t="s">
        <v>668</v>
      </c>
      <c r="G73" s="86" t="s">
        <v>621</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864</v>
      </c>
      <c r="B74" s="81" t="s">
        <v>887</v>
      </c>
      <c r="C74" s="83" t="s">
        <v>888</v>
      </c>
      <c r="D74" s="85" t="s">
        <v>889</v>
      </c>
      <c r="E74" s="85" t="s">
        <v>890</v>
      </c>
      <c r="F74" s="86" t="s">
        <v>668</v>
      </c>
      <c r="G74" s="86" t="s">
        <v>621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864</v>
      </c>
      <c r="B75" s="81" t="s">
        <v>891</v>
      </c>
      <c r="C75" s="83" t="s">
        <v>892</v>
      </c>
      <c r="D75" s="85" t="s">
        <v>893</v>
      </c>
      <c r="E75" s="85" t="s">
        <v>894</v>
      </c>
      <c r="F75" s="86" t="s">
        <v>668</v>
      </c>
      <c r="G75" s="86" t="s">
        <v>621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864</v>
      </c>
      <c r="B76" s="81" t="s">
        <v>895</v>
      </c>
      <c r="C76" s="83" t="s">
        <v>896</v>
      </c>
      <c r="D76" s="85" t="s">
        <v>897</v>
      </c>
      <c r="E76" s="85" t="s">
        <v>898</v>
      </c>
      <c r="F76" s="86" t="s">
        <v>668</v>
      </c>
      <c r="G76" s="86" t="s">
        <v>621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864</v>
      </c>
      <c r="B77" s="81" t="s">
        <v>899</v>
      </c>
      <c r="C77" s="83" t="s">
        <v>900</v>
      </c>
      <c r="D77" s="85" t="s">
        <v>901</v>
      </c>
      <c r="E77" s="85" t="s">
        <v>902</v>
      </c>
      <c r="F77" s="86" t="s">
        <v>668</v>
      </c>
      <c r="G77" s="86" t="s">
        <v>621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864</v>
      </c>
      <c r="B78" s="81" t="s">
        <v>903</v>
      </c>
      <c r="C78" s="83" t="s">
        <v>904</v>
      </c>
      <c r="D78" s="85" t="s">
        <v>905</v>
      </c>
      <c r="E78" s="85" t="s">
        <v>906</v>
      </c>
      <c r="F78" s="86" t="s">
        <v>668</v>
      </c>
      <c r="G78" s="86" t="s">
        <v>653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864</v>
      </c>
      <c r="B79" s="81" t="s">
        <v>907</v>
      </c>
      <c r="C79" s="83" t="s">
        <v>908</v>
      </c>
      <c r="D79" s="85" t="s">
        <v>909</v>
      </c>
      <c r="E79" s="85" t="s">
        <v>910</v>
      </c>
      <c r="F79" s="86" t="s">
        <v>668</v>
      </c>
      <c r="G79" s="86" t="s">
        <v>621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864</v>
      </c>
      <c r="B80" s="81" t="s">
        <v>911</v>
      </c>
      <c r="C80" s="83" t="s">
        <v>912</v>
      </c>
      <c r="D80" s="85" t="s">
        <v>913</v>
      </c>
      <c r="E80" s="85" t="s">
        <v>914</v>
      </c>
      <c r="F80" s="86" t="s">
        <v>668</v>
      </c>
      <c r="G80" s="86" t="s">
        <v>621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915</v>
      </c>
      <c r="B81" s="80">
        <v>9</v>
      </c>
      <c r="C81" s="82" t="s">
        <v>19</v>
      </c>
      <c r="D81" s="84" t="s">
        <v>916</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915</v>
      </c>
      <c r="B82" s="81" t="s">
        <v>917</v>
      </c>
      <c r="C82" s="83" t="s">
        <v>918</v>
      </c>
      <c r="D82" s="85" t="s">
        <v>919</v>
      </c>
      <c r="E82" s="85" t="s">
        <v>920</v>
      </c>
      <c r="F82" s="86" t="s">
        <v>636</v>
      </c>
      <c r="G82" s="86" t="s">
        <v>653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915</v>
      </c>
      <c r="B83" s="81" t="s">
        <v>921</v>
      </c>
      <c r="C83" s="83" t="s">
        <v>922</v>
      </c>
      <c r="D83" s="85" t="s">
        <v>923</v>
      </c>
      <c r="E83" s="85" t="s">
        <v>924</v>
      </c>
      <c r="F83" s="86" t="s">
        <v>610</v>
      </c>
      <c r="G83" s="86" t="s">
        <v>653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915</v>
      </c>
      <c r="B84" s="81" t="s">
        <v>925</v>
      </c>
      <c r="C84" s="83" t="s">
        <v>926</v>
      </c>
      <c r="D84" s="85" t="s">
        <v>927</v>
      </c>
      <c r="E84" s="85" t="s">
        <v>928</v>
      </c>
      <c r="F84" s="86" t="s">
        <v>882</v>
      </c>
      <c r="G84" s="86" t="s">
        <v>653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915</v>
      </c>
      <c r="B85" s="81" t="s">
        <v>929</v>
      </c>
      <c r="C85" s="83" t="s">
        <v>930</v>
      </c>
      <c r="D85" s="85" t="s">
        <v>931</v>
      </c>
      <c r="E85" s="85" t="s">
        <v>932</v>
      </c>
      <c r="F85" s="86" t="s">
        <v>636</v>
      </c>
      <c r="G85" s="86" t="s">
        <v>653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915</v>
      </c>
      <c r="B86" s="81" t="s">
        <v>933</v>
      </c>
      <c r="C86" s="83" t="s">
        <v>934</v>
      </c>
      <c r="D86" s="85" t="s">
        <v>935</v>
      </c>
      <c r="E86" s="85" t="s">
        <v>936</v>
      </c>
      <c r="F86" s="86" t="s">
        <v>882</v>
      </c>
      <c r="G86" s="86" t="s">
        <v>653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915</v>
      </c>
      <c r="B87" s="81" t="s">
        <v>937</v>
      </c>
      <c r="C87" s="83" t="s">
        <v>938</v>
      </c>
      <c r="D87" s="85" t="s">
        <v>939</v>
      </c>
      <c r="E87" s="85" t="s">
        <v>940</v>
      </c>
      <c r="F87" s="86" t="s">
        <v>882</v>
      </c>
      <c r="G87" s="86" t="s">
        <v>653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915</v>
      </c>
      <c r="B88" s="81" t="s">
        <v>941</v>
      </c>
      <c r="C88" s="83" t="s">
        <v>942</v>
      </c>
      <c r="D88" s="85" t="s">
        <v>943</v>
      </c>
      <c r="E88" s="85" t="s">
        <v>944</v>
      </c>
      <c r="F88" s="86" t="s">
        <v>882</v>
      </c>
      <c r="G88" s="86" t="s">
        <v>653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945</v>
      </c>
      <c r="B89" s="80">
        <v>10</v>
      </c>
      <c r="C89" s="82" t="s">
        <v>19</v>
      </c>
      <c r="D89" s="84" t="s">
        <v>946</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945</v>
      </c>
      <c r="B90" s="81" t="s">
        <v>947</v>
      </c>
      <c r="C90" s="83" t="s">
        <v>948</v>
      </c>
      <c r="D90" s="85" t="s">
        <v>949</v>
      </c>
      <c r="E90" s="85" t="s">
        <v>950</v>
      </c>
      <c r="F90" s="86" t="s">
        <v>610</v>
      </c>
      <c r="G90" s="86" t="s">
        <v>621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945</v>
      </c>
      <c r="B91" s="81" t="s">
        <v>951</v>
      </c>
      <c r="C91" s="83" t="s">
        <v>952</v>
      </c>
      <c r="D91" s="85" t="s">
        <v>953</v>
      </c>
      <c r="E91" s="85" t="s">
        <v>954</v>
      </c>
      <c r="F91" s="86" t="s">
        <v>610</v>
      </c>
      <c r="G91" s="86" t="s">
        <v>653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945</v>
      </c>
      <c r="B92" s="81" t="s">
        <v>955</v>
      </c>
      <c r="C92" s="83" t="s">
        <v>956</v>
      </c>
      <c r="D92" s="85" t="s">
        <v>957</v>
      </c>
      <c r="E92" s="85" t="s">
        <v>958</v>
      </c>
      <c r="F92" s="86" t="s">
        <v>610</v>
      </c>
      <c r="G92" s="86" t="s">
        <v>653</v>
      </c>
      <c r="H92" s="86">
        <v>1</v>
      </c>
      <c r="I92" s="88">
        <f>IF(COUNTIF(J92:AW92,"&lt;&gt;")=0,"",SUMPRODUCT(((Recommendations[ImplStatus]="Implemented")+(Recommendations[ImplStatus]="Compensated"))*ISNUMBER(MATCH(Recommendations[Id],J92:AW92,0)))/COUNTIF(J92:AW92,"&lt;&gt;"))</f>
        <v>0</v>
      </c>
      <c r="J92" s="90" t="s">
        <v>278</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945</v>
      </c>
      <c r="B93" s="81" t="s">
        <v>959</v>
      </c>
      <c r="C93" s="83" t="s">
        <v>960</v>
      </c>
      <c r="D93" s="85" t="s">
        <v>961</v>
      </c>
      <c r="E93" s="85" t="s">
        <v>962</v>
      </c>
      <c r="F93" s="86" t="s">
        <v>610</v>
      </c>
      <c r="G93" s="86" t="s">
        <v>621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945</v>
      </c>
      <c r="B94" s="81" t="s">
        <v>963</v>
      </c>
      <c r="C94" s="83" t="s">
        <v>964</v>
      </c>
      <c r="D94" s="85" t="s">
        <v>965</v>
      </c>
      <c r="E94" s="85" t="s">
        <v>966</v>
      </c>
      <c r="F94" s="86" t="s">
        <v>610</v>
      </c>
      <c r="G94" s="86" t="s">
        <v>653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945</v>
      </c>
      <c r="B95" s="81" t="s">
        <v>967</v>
      </c>
      <c r="C95" s="83" t="s">
        <v>968</v>
      </c>
      <c r="D95" s="85" t="s">
        <v>969</v>
      </c>
      <c r="E95" s="85" t="s">
        <v>970</v>
      </c>
      <c r="F95" s="86" t="s">
        <v>610</v>
      </c>
      <c r="G95" s="86" t="s">
        <v>653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945</v>
      </c>
      <c r="B96" s="81" t="s">
        <v>971</v>
      </c>
      <c r="C96" s="83" t="s">
        <v>972</v>
      </c>
      <c r="D96" s="85" t="s">
        <v>973</v>
      </c>
      <c r="E96" s="85" t="s">
        <v>974</v>
      </c>
      <c r="F96" s="86" t="s">
        <v>610</v>
      </c>
      <c r="G96" s="86" t="s">
        <v>621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975</v>
      </c>
      <c r="B97" s="80">
        <v>11</v>
      </c>
      <c r="C97" s="82" t="s">
        <v>19</v>
      </c>
      <c r="D97" s="84" t="s">
        <v>976</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975</v>
      </c>
      <c r="B98" s="81" t="s">
        <v>977</v>
      </c>
      <c r="C98" s="83" t="s">
        <v>978</v>
      </c>
      <c r="D98" s="85" t="s">
        <v>979</v>
      </c>
      <c r="E98" s="85" t="s">
        <v>980</v>
      </c>
      <c r="F98" s="86" t="s">
        <v>728</v>
      </c>
      <c r="G98" s="86" t="s">
        <v>669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975</v>
      </c>
      <c r="B99" s="81" t="s">
        <v>981</v>
      </c>
      <c r="C99" s="83" t="s">
        <v>982</v>
      </c>
      <c r="D99" s="85" t="s">
        <v>983</v>
      </c>
      <c r="E99" s="85" t="s">
        <v>984</v>
      </c>
      <c r="F99" s="86" t="s">
        <v>668</v>
      </c>
      <c r="G99" s="86" t="s">
        <v>985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975</v>
      </c>
      <c r="B100" s="81" t="s">
        <v>986</v>
      </c>
      <c r="C100" s="83" t="s">
        <v>987</v>
      </c>
      <c r="D100" s="85" t="s">
        <v>988</v>
      </c>
      <c r="E100" s="85" t="s">
        <v>989</v>
      </c>
      <c r="F100" s="86" t="s">
        <v>668</v>
      </c>
      <c r="G100" s="86" t="s">
        <v>653</v>
      </c>
      <c r="H100" s="86">
        <v>1</v>
      </c>
      <c r="I100" s="88">
        <f>IF(COUNTIF(J100:AW100,"&lt;&gt;")=0,"",SUMPRODUCT(((Recommendations[ImplStatus]="Implemented")+(Recommendations[ImplStatus]="Compensated"))*ISNUMBER(MATCH(Recommendations[Id],J100:AW100,0)))/COUNTIF(J100:AW100,"&lt;&gt;"))</f>
        <v>0</v>
      </c>
      <c r="J100" s="90" t="s">
        <v>155</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975</v>
      </c>
      <c r="B101" s="81" t="s">
        <v>990</v>
      </c>
      <c r="C101" s="83" t="s">
        <v>991</v>
      </c>
      <c r="D101" s="85" t="s">
        <v>992</v>
      </c>
      <c r="E101" s="85" t="s">
        <v>993</v>
      </c>
      <c r="F101" s="86" t="s">
        <v>668</v>
      </c>
      <c r="G101" s="86" t="s">
        <v>985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975</v>
      </c>
      <c r="B102" s="81" t="s">
        <v>994</v>
      </c>
      <c r="C102" s="83" t="s">
        <v>995</v>
      </c>
      <c r="D102" s="85" t="s">
        <v>996</v>
      </c>
      <c r="E102" s="85" t="s">
        <v>997</v>
      </c>
      <c r="F102" s="86" t="s">
        <v>668</v>
      </c>
      <c r="G102" s="86" t="s">
        <v>985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998</v>
      </c>
      <c r="B103" s="80">
        <v>12</v>
      </c>
      <c r="C103" s="82" t="s">
        <v>19</v>
      </c>
      <c r="D103" s="84" t="s">
        <v>999</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998</v>
      </c>
      <c r="B104" s="81" t="s">
        <v>1000</v>
      </c>
      <c r="C104" s="83" t="s">
        <v>1001</v>
      </c>
      <c r="D104" s="85" t="s">
        <v>1002</v>
      </c>
      <c r="E104" s="85" t="s">
        <v>1003</v>
      </c>
      <c r="F104" s="86" t="s">
        <v>882</v>
      </c>
      <c r="G104" s="86" t="s">
        <v>653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998</v>
      </c>
      <c r="B105" s="81" t="s">
        <v>1004</v>
      </c>
      <c r="C105" s="83" t="s">
        <v>1005</v>
      </c>
      <c r="D105" s="85" t="s">
        <v>1006</v>
      </c>
      <c r="E105" s="85" t="s">
        <v>1007</v>
      </c>
      <c r="F105" s="86" t="s">
        <v>882</v>
      </c>
      <c r="G105" s="86" t="s">
        <v>653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998</v>
      </c>
      <c r="B106" s="81" t="s">
        <v>1008</v>
      </c>
      <c r="C106" s="83" t="s">
        <v>1009</v>
      </c>
      <c r="D106" s="85" t="s">
        <v>1010</v>
      </c>
      <c r="E106" s="85" t="s">
        <v>1011</v>
      </c>
      <c r="F106" s="86" t="s">
        <v>882</v>
      </c>
      <c r="G106" s="86" t="s">
        <v>653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998</v>
      </c>
      <c r="B107" s="81" t="s">
        <v>1012</v>
      </c>
      <c r="C107" s="83" t="s">
        <v>1013</v>
      </c>
      <c r="D107" s="85" t="s">
        <v>1014</v>
      </c>
      <c r="E107" s="85" t="s">
        <v>1015</v>
      </c>
      <c r="F107" s="86" t="s">
        <v>728</v>
      </c>
      <c r="G107" s="86" t="s">
        <v>669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998</v>
      </c>
      <c r="B108" s="81" t="s">
        <v>1016</v>
      </c>
      <c r="C108" s="83" t="s">
        <v>1017</v>
      </c>
      <c r="D108" s="85" t="s">
        <v>1018</v>
      </c>
      <c r="E108" s="85" t="s">
        <v>1019</v>
      </c>
      <c r="F108" s="86" t="s">
        <v>882</v>
      </c>
      <c r="G108" s="86" t="s">
        <v>653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998</v>
      </c>
      <c r="B109" s="81" t="s">
        <v>1020</v>
      </c>
      <c r="C109" s="83" t="s">
        <v>1021</v>
      </c>
      <c r="D109" s="85" t="s">
        <v>1022</v>
      </c>
      <c r="E109" s="85" t="s">
        <v>1023</v>
      </c>
      <c r="F109" s="86" t="s">
        <v>882</v>
      </c>
      <c r="G109" s="86" t="s">
        <v>653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998</v>
      </c>
      <c r="B110" s="81" t="s">
        <v>1024</v>
      </c>
      <c r="C110" s="83" t="s">
        <v>1025</v>
      </c>
      <c r="D110" s="85" t="s">
        <v>1026</v>
      </c>
      <c r="E110" s="85" t="s">
        <v>1027</v>
      </c>
      <c r="F110" s="86" t="s">
        <v>610</v>
      </c>
      <c r="G110" s="86" t="s">
        <v>653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998</v>
      </c>
      <c r="B111" s="81" t="s">
        <v>1028</v>
      </c>
      <c r="C111" s="83" t="s">
        <v>1029</v>
      </c>
      <c r="D111" s="85" t="s">
        <v>1030</v>
      </c>
      <c r="E111" s="85" t="s">
        <v>1031</v>
      </c>
      <c r="F111" s="86" t="s">
        <v>610</v>
      </c>
      <c r="G111" s="86" t="s">
        <v>653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1032</v>
      </c>
      <c r="B112" s="80">
        <v>13</v>
      </c>
      <c r="C112" s="82" t="s">
        <v>19</v>
      </c>
      <c r="D112" s="84" t="s">
        <v>1033</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1032</v>
      </c>
      <c r="B113" s="81" t="s">
        <v>1034</v>
      </c>
      <c r="C113" s="83" t="s">
        <v>1035</v>
      </c>
      <c r="D113" s="85" t="s">
        <v>1036</v>
      </c>
      <c r="E113" s="85" t="s">
        <v>1037</v>
      </c>
      <c r="F113" s="86" t="s">
        <v>882</v>
      </c>
      <c r="G113" s="86" t="s">
        <v>621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1032</v>
      </c>
      <c r="B114" s="81" t="s">
        <v>1038</v>
      </c>
      <c r="C114" s="83" t="s">
        <v>1039</v>
      </c>
      <c r="D114" s="85" t="s">
        <v>1040</v>
      </c>
      <c r="E114" s="85" t="s">
        <v>1041</v>
      </c>
      <c r="F114" s="86" t="s">
        <v>610</v>
      </c>
      <c r="G114" s="86" t="s">
        <v>621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1032</v>
      </c>
      <c r="B115" s="81" t="s">
        <v>1042</v>
      </c>
      <c r="C115" s="83" t="s">
        <v>1043</v>
      </c>
      <c r="D115" s="85" t="s">
        <v>1044</v>
      </c>
      <c r="E115" s="85" t="s">
        <v>1045</v>
      </c>
      <c r="F115" s="86" t="s">
        <v>882</v>
      </c>
      <c r="G115" s="86" t="s">
        <v>621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1032</v>
      </c>
      <c r="B116" s="81" t="s">
        <v>1046</v>
      </c>
      <c r="C116" s="83" t="s">
        <v>1047</v>
      </c>
      <c r="D116" s="85" t="s">
        <v>1048</v>
      </c>
      <c r="E116" s="85" t="s">
        <v>1049</v>
      </c>
      <c r="F116" s="86" t="s">
        <v>882</v>
      </c>
      <c r="G116" s="86" t="s">
        <v>653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1032</v>
      </c>
      <c r="B117" s="81" t="s">
        <v>1050</v>
      </c>
      <c r="C117" s="83" t="s">
        <v>1051</v>
      </c>
      <c r="D117" s="85" t="s">
        <v>1052</v>
      </c>
      <c r="E117" s="85" t="s">
        <v>1053</v>
      </c>
      <c r="F117" s="86" t="s">
        <v>610</v>
      </c>
      <c r="G117" s="86" t="s">
        <v>653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1032</v>
      </c>
      <c r="B118" s="81" t="s">
        <v>1054</v>
      </c>
      <c r="C118" s="83" t="s">
        <v>1055</v>
      </c>
      <c r="D118" s="85" t="s">
        <v>1056</v>
      </c>
      <c r="E118" s="85" t="s">
        <v>1057</v>
      </c>
      <c r="F118" s="86" t="s">
        <v>882</v>
      </c>
      <c r="G118" s="86" t="s">
        <v>621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1032</v>
      </c>
      <c r="B119" s="81" t="s">
        <v>1058</v>
      </c>
      <c r="C119" s="83" t="s">
        <v>1059</v>
      </c>
      <c r="D119" s="85" t="s">
        <v>1060</v>
      </c>
      <c r="E119" s="85" t="s">
        <v>1061</v>
      </c>
      <c r="F119" s="86" t="s">
        <v>610</v>
      </c>
      <c r="G119" s="86" t="s">
        <v>653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1032</v>
      </c>
      <c r="B120" s="81" t="s">
        <v>1062</v>
      </c>
      <c r="C120" s="83" t="s">
        <v>1063</v>
      </c>
      <c r="D120" s="85" t="s">
        <v>1064</v>
      </c>
      <c r="E120" s="85" t="s">
        <v>1065</v>
      </c>
      <c r="F120" s="86" t="s">
        <v>882</v>
      </c>
      <c r="G120" s="86" t="s">
        <v>653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1032</v>
      </c>
      <c r="B121" s="81" t="s">
        <v>1066</v>
      </c>
      <c r="C121" s="83" t="s">
        <v>1067</v>
      </c>
      <c r="D121" s="85" t="s">
        <v>1068</v>
      </c>
      <c r="E121" s="85" t="s">
        <v>1069</v>
      </c>
      <c r="F121" s="86" t="s">
        <v>882</v>
      </c>
      <c r="G121" s="86" t="s">
        <v>653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1032</v>
      </c>
      <c r="B122" s="81" t="s">
        <v>1070</v>
      </c>
      <c r="C122" s="83" t="s">
        <v>1071</v>
      </c>
      <c r="D122" s="85" t="s">
        <v>1072</v>
      </c>
      <c r="E122" s="85" t="s">
        <v>1073</v>
      </c>
      <c r="F122" s="86" t="s">
        <v>882</v>
      </c>
      <c r="G122" s="86" t="s">
        <v>653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1032</v>
      </c>
      <c r="B123" s="81" t="s">
        <v>1074</v>
      </c>
      <c r="C123" s="83" t="s">
        <v>1075</v>
      </c>
      <c r="D123" s="85" t="s">
        <v>1076</v>
      </c>
      <c r="E123" s="85" t="s">
        <v>1077</v>
      </c>
      <c r="F123" s="86" t="s">
        <v>882</v>
      </c>
      <c r="G123" s="86" t="s">
        <v>621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1078</v>
      </c>
      <c r="B124" s="80">
        <v>14</v>
      </c>
      <c r="C124" s="82" t="s">
        <v>19</v>
      </c>
      <c r="D124" s="84" t="s">
        <v>1079</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1078</v>
      </c>
      <c r="B125" s="81" t="s">
        <v>1080</v>
      </c>
      <c r="C125" s="83" t="s">
        <v>1081</v>
      </c>
      <c r="D125" s="85" t="s">
        <v>1082</v>
      </c>
      <c r="E125" s="85" t="s">
        <v>1083</v>
      </c>
      <c r="F125" s="86" t="s">
        <v>728</v>
      </c>
      <c r="G125" s="86" t="s">
        <v>669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1078</v>
      </c>
      <c r="B126" s="81" t="s">
        <v>1084</v>
      </c>
      <c r="C126" s="83" t="s">
        <v>1085</v>
      </c>
      <c r="D126" s="85" t="s">
        <v>1086</v>
      </c>
      <c r="E126" s="85" t="s">
        <v>1087</v>
      </c>
      <c r="F126" s="86" t="s">
        <v>753</v>
      </c>
      <c r="G126" s="86" t="s">
        <v>653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1078</v>
      </c>
      <c r="B127" s="81" t="s">
        <v>1088</v>
      </c>
      <c r="C127" s="83" t="s">
        <v>1089</v>
      </c>
      <c r="D127" s="85" t="s">
        <v>1090</v>
      </c>
      <c r="E127" s="85" t="s">
        <v>1091</v>
      </c>
      <c r="F127" s="86" t="s">
        <v>753</v>
      </c>
      <c r="G127" s="86" t="s">
        <v>653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1078</v>
      </c>
      <c r="B128" s="81" t="s">
        <v>1092</v>
      </c>
      <c r="C128" s="83" t="s">
        <v>1093</v>
      </c>
      <c r="D128" s="85" t="s">
        <v>1094</v>
      </c>
      <c r="E128" s="85" t="s">
        <v>1095</v>
      </c>
      <c r="F128" s="86" t="s">
        <v>753</v>
      </c>
      <c r="G128" s="86" t="s">
        <v>653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1078</v>
      </c>
      <c r="B129" s="81" t="s">
        <v>1096</v>
      </c>
      <c r="C129" s="83" t="s">
        <v>1097</v>
      </c>
      <c r="D129" s="85" t="s">
        <v>1098</v>
      </c>
      <c r="E129" s="85" t="s">
        <v>1099</v>
      </c>
      <c r="F129" s="86" t="s">
        <v>753</v>
      </c>
      <c r="G129" s="86" t="s">
        <v>653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1078</v>
      </c>
      <c r="B130" s="81" t="s">
        <v>1100</v>
      </c>
      <c r="C130" s="83" t="s">
        <v>1101</v>
      </c>
      <c r="D130" s="85" t="s">
        <v>1102</v>
      </c>
      <c r="E130" s="85" t="s">
        <v>1103</v>
      </c>
      <c r="F130" s="86" t="s">
        <v>753</v>
      </c>
      <c r="G130" s="86" t="s">
        <v>653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1078</v>
      </c>
      <c r="B131" s="81" t="s">
        <v>1104</v>
      </c>
      <c r="C131" s="83" t="s">
        <v>1105</v>
      </c>
      <c r="D131" s="85" t="s">
        <v>1106</v>
      </c>
      <c r="E131" s="85" t="s">
        <v>1107</v>
      </c>
      <c r="F131" s="86" t="s">
        <v>753</v>
      </c>
      <c r="G131" s="86" t="s">
        <v>653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1078</v>
      </c>
      <c r="B132" s="81" t="s">
        <v>1108</v>
      </c>
      <c r="C132" s="83" t="s">
        <v>1109</v>
      </c>
      <c r="D132" s="85" t="s">
        <v>1110</v>
      </c>
      <c r="E132" s="85" t="s">
        <v>1111</v>
      </c>
      <c r="F132" s="86" t="s">
        <v>753</v>
      </c>
      <c r="G132" s="86" t="s">
        <v>653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1078</v>
      </c>
      <c r="B133" s="81" t="s">
        <v>1112</v>
      </c>
      <c r="C133" s="83" t="s">
        <v>1113</v>
      </c>
      <c r="D133" s="85" t="s">
        <v>1114</v>
      </c>
      <c r="E133" s="85" t="s">
        <v>1115</v>
      </c>
      <c r="F133" s="86" t="s">
        <v>753</v>
      </c>
      <c r="G133" s="86" t="s">
        <v>653</v>
      </c>
      <c r="H133" s="86">
        <v>2</v>
      </c>
      <c r="I133" s="88">
        <f>IF(COUNTIF(J133:AW133,"&lt;&gt;")=0,"",SUMPRODUCT(((Recommendations[ImplStatus]="Implemented")+(Recommendations[ImplStatus]="Compensated"))*ISNUMBER(MATCH(Recommendations[Id],J133:AW133,0)))/COUNTIF(J133:AW133,"&lt;&gt;"))</f>
        <v>0</v>
      </c>
      <c r="J133" s="90" t="s">
        <v>215</v>
      </c>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1116</v>
      </c>
      <c r="B134" s="80">
        <v>15</v>
      </c>
      <c r="C134" s="82" t="s">
        <v>19</v>
      </c>
      <c r="D134" s="84" t="s">
        <v>1117</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1116</v>
      </c>
      <c r="B135" s="81" t="s">
        <v>1118</v>
      </c>
      <c r="C135" s="83" t="s">
        <v>1119</v>
      </c>
      <c r="D135" s="85" t="s">
        <v>1120</v>
      </c>
      <c r="E135" s="85" t="s">
        <v>1121</v>
      </c>
      <c r="F135" s="86" t="s">
        <v>753</v>
      </c>
      <c r="G135" s="86" t="s">
        <v>611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1116</v>
      </c>
      <c r="B136" s="81" t="s">
        <v>1122</v>
      </c>
      <c r="C136" s="83" t="s">
        <v>1123</v>
      </c>
      <c r="D136" s="85" t="s">
        <v>1124</v>
      </c>
      <c r="E136" s="85" t="s">
        <v>1125</v>
      </c>
      <c r="F136" s="86" t="s">
        <v>728</v>
      </c>
      <c r="G136" s="86" t="s">
        <v>669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1116</v>
      </c>
      <c r="B137" s="81" t="s">
        <v>1126</v>
      </c>
      <c r="C137" s="83" t="s">
        <v>1127</v>
      </c>
      <c r="D137" s="85" t="s">
        <v>1128</v>
      </c>
      <c r="E137" s="85" t="s">
        <v>1129</v>
      </c>
      <c r="F137" s="86" t="s">
        <v>753</v>
      </c>
      <c r="G137" s="86" t="s">
        <v>669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1116</v>
      </c>
      <c r="B138" s="81" t="s">
        <v>1130</v>
      </c>
      <c r="C138" s="83" t="s">
        <v>1131</v>
      </c>
      <c r="D138" s="85" t="s">
        <v>1132</v>
      </c>
      <c r="E138" s="85" t="s">
        <v>1133</v>
      </c>
      <c r="F138" s="86" t="s">
        <v>728</v>
      </c>
      <c r="G138" s="86" t="s">
        <v>669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1116</v>
      </c>
      <c r="B139" s="81" t="s">
        <v>1134</v>
      </c>
      <c r="C139" s="83" t="s">
        <v>1135</v>
      </c>
      <c r="D139" s="85" t="s">
        <v>1136</v>
      </c>
      <c r="E139" s="85" t="s">
        <v>1137</v>
      </c>
      <c r="F139" s="86" t="s">
        <v>753</v>
      </c>
      <c r="G139" s="86" t="s">
        <v>669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1116</v>
      </c>
      <c r="B140" s="81" t="s">
        <v>1138</v>
      </c>
      <c r="C140" s="83" t="s">
        <v>1139</v>
      </c>
      <c r="D140" s="85" t="s">
        <v>1140</v>
      </c>
      <c r="E140" s="85" t="s">
        <v>1141</v>
      </c>
      <c r="F140" s="86" t="s">
        <v>668</v>
      </c>
      <c r="G140" s="86" t="s">
        <v>669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1116</v>
      </c>
      <c r="B141" s="81" t="s">
        <v>1142</v>
      </c>
      <c r="C141" s="83" t="s">
        <v>1143</v>
      </c>
      <c r="D141" s="85" t="s">
        <v>1144</v>
      </c>
      <c r="E141" s="85" t="s">
        <v>1145</v>
      </c>
      <c r="F141" s="86" t="s">
        <v>668</v>
      </c>
      <c r="G141" s="86" t="s">
        <v>653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1146</v>
      </c>
      <c r="B142" s="80">
        <v>16</v>
      </c>
      <c r="C142" s="82" t="s">
        <v>19</v>
      </c>
      <c r="D142" s="84" t="s">
        <v>1147</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1146</v>
      </c>
      <c r="B143" s="81" t="s">
        <v>1148</v>
      </c>
      <c r="C143" s="83" t="s">
        <v>1149</v>
      </c>
      <c r="D143" s="85" t="s">
        <v>1150</v>
      </c>
      <c r="E143" s="85" t="s">
        <v>1151</v>
      </c>
      <c r="F143" s="86" t="s">
        <v>728</v>
      </c>
      <c r="G143" s="86" t="s">
        <v>669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1146</v>
      </c>
      <c r="B144" s="81" t="s">
        <v>1152</v>
      </c>
      <c r="C144" s="83" t="s">
        <v>1153</v>
      </c>
      <c r="D144" s="85" t="s">
        <v>1154</v>
      </c>
      <c r="E144" s="85" t="s">
        <v>1155</v>
      </c>
      <c r="F144" s="86" t="s">
        <v>728</v>
      </c>
      <c r="G144" s="86" t="s">
        <v>669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1146</v>
      </c>
      <c r="B145" s="81" t="s">
        <v>1156</v>
      </c>
      <c r="C145" s="83" t="s">
        <v>1157</v>
      </c>
      <c r="D145" s="85" t="s">
        <v>1158</v>
      </c>
      <c r="E145" s="85" t="s">
        <v>1159</v>
      </c>
      <c r="F145" s="86" t="s">
        <v>636</v>
      </c>
      <c r="G145" s="86" t="s">
        <v>621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1146</v>
      </c>
      <c r="B146" s="81" t="s">
        <v>1160</v>
      </c>
      <c r="C146" s="83" t="s">
        <v>1161</v>
      </c>
      <c r="D146" s="85" t="s">
        <v>1162</v>
      </c>
      <c r="E146" s="85" t="s">
        <v>1163</v>
      </c>
      <c r="F146" s="86" t="s">
        <v>636</v>
      </c>
      <c r="G146" s="86" t="s">
        <v>611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1146</v>
      </c>
      <c r="B147" s="81" t="s">
        <v>1164</v>
      </c>
      <c r="C147" s="83" t="s">
        <v>1165</v>
      </c>
      <c r="D147" s="85" t="s">
        <v>1166</v>
      </c>
      <c r="E147" s="85" t="s">
        <v>1167</v>
      </c>
      <c r="F147" s="86" t="s">
        <v>636</v>
      </c>
      <c r="G147" s="86" t="s">
        <v>653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1146</v>
      </c>
      <c r="B148" s="81" t="s">
        <v>1168</v>
      </c>
      <c r="C148" s="83" t="s">
        <v>1169</v>
      </c>
      <c r="D148" s="85" t="s">
        <v>1170</v>
      </c>
      <c r="E148" s="85" t="s">
        <v>1171</v>
      </c>
      <c r="F148" s="86" t="s">
        <v>728</v>
      </c>
      <c r="G148" s="86" t="s">
        <v>669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1146</v>
      </c>
      <c r="B149" s="81" t="s">
        <v>1172</v>
      </c>
      <c r="C149" s="83" t="s">
        <v>1173</v>
      </c>
      <c r="D149" s="85" t="s">
        <v>1174</v>
      </c>
      <c r="E149" s="85" t="s">
        <v>1175</v>
      </c>
      <c r="F149" s="86" t="s">
        <v>636</v>
      </c>
      <c r="G149" s="86" t="s">
        <v>653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1146</v>
      </c>
      <c r="B150" s="81" t="s">
        <v>1176</v>
      </c>
      <c r="C150" s="83" t="s">
        <v>1177</v>
      </c>
      <c r="D150" s="85" t="s">
        <v>1178</v>
      </c>
      <c r="E150" s="85" t="s">
        <v>1179</v>
      </c>
      <c r="F150" s="86" t="s">
        <v>882</v>
      </c>
      <c r="G150" s="86" t="s">
        <v>653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1146</v>
      </c>
      <c r="B151" s="81" t="s">
        <v>1180</v>
      </c>
      <c r="C151" s="83" t="s">
        <v>1181</v>
      </c>
      <c r="D151" s="85" t="s">
        <v>1182</v>
      </c>
      <c r="E151" s="85" t="s">
        <v>1183</v>
      </c>
      <c r="F151" s="86" t="s">
        <v>753</v>
      </c>
      <c r="G151" s="86" t="s">
        <v>653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1146</v>
      </c>
      <c r="B152" s="81" t="s">
        <v>1184</v>
      </c>
      <c r="C152" s="83" t="s">
        <v>1185</v>
      </c>
      <c r="D152" s="85" t="s">
        <v>1186</v>
      </c>
      <c r="E152" s="85" t="s">
        <v>1187</v>
      </c>
      <c r="F152" s="86" t="s">
        <v>636</v>
      </c>
      <c r="G152" s="86" t="s">
        <v>653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1146</v>
      </c>
      <c r="B153" s="81" t="s">
        <v>1188</v>
      </c>
      <c r="C153" s="83" t="s">
        <v>1189</v>
      </c>
      <c r="D153" s="85" t="s">
        <v>1190</v>
      </c>
      <c r="E153" s="85" t="s">
        <v>1191</v>
      </c>
      <c r="F153" s="86" t="s">
        <v>636</v>
      </c>
      <c r="G153" s="86" t="s">
        <v>653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1146</v>
      </c>
      <c r="B154" s="81" t="s">
        <v>1192</v>
      </c>
      <c r="C154" s="83" t="s">
        <v>1193</v>
      </c>
      <c r="D154" s="85" t="s">
        <v>1194</v>
      </c>
      <c r="E154" s="85" t="s">
        <v>1195</v>
      </c>
      <c r="F154" s="86" t="s">
        <v>636</v>
      </c>
      <c r="G154" s="86" t="s">
        <v>653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1146</v>
      </c>
      <c r="B155" s="81" t="s">
        <v>1196</v>
      </c>
      <c r="C155" s="83" t="s">
        <v>1197</v>
      </c>
      <c r="D155" s="85" t="s">
        <v>1198</v>
      </c>
      <c r="E155" s="85" t="s">
        <v>1199</v>
      </c>
      <c r="F155" s="86" t="s">
        <v>636</v>
      </c>
      <c r="G155" s="86" t="s">
        <v>621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1146</v>
      </c>
      <c r="B156" s="81" t="s">
        <v>1200</v>
      </c>
      <c r="C156" s="83" t="s">
        <v>1201</v>
      </c>
      <c r="D156" s="85" t="s">
        <v>1202</v>
      </c>
      <c r="E156" s="85" t="s">
        <v>1203</v>
      </c>
      <c r="F156" s="86" t="s">
        <v>636</v>
      </c>
      <c r="G156" s="86" t="s">
        <v>653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1204</v>
      </c>
      <c r="B157" s="80">
        <v>17</v>
      </c>
      <c r="C157" s="82" t="s">
        <v>19</v>
      </c>
      <c r="D157" s="84" t="s">
        <v>1205</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1204</v>
      </c>
      <c r="B158" s="81" t="s">
        <v>1206</v>
      </c>
      <c r="C158" s="83" t="s">
        <v>1207</v>
      </c>
      <c r="D158" s="85" t="s">
        <v>1208</v>
      </c>
      <c r="E158" s="85" t="s">
        <v>1209</v>
      </c>
      <c r="F158" s="86" t="s">
        <v>753</v>
      </c>
      <c r="G158" s="86" t="s">
        <v>616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1204</v>
      </c>
      <c r="B159" s="81" t="s">
        <v>1210</v>
      </c>
      <c r="C159" s="83" t="s">
        <v>1211</v>
      </c>
      <c r="D159" s="85" t="s">
        <v>1212</v>
      </c>
      <c r="E159" s="85" t="s">
        <v>1213</v>
      </c>
      <c r="F159" s="86" t="s">
        <v>728</v>
      </c>
      <c r="G159" s="86" t="s">
        <v>669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1204</v>
      </c>
      <c r="B160" s="81" t="s">
        <v>1214</v>
      </c>
      <c r="C160" s="83" t="s">
        <v>1215</v>
      </c>
      <c r="D160" s="85" t="s">
        <v>1216</v>
      </c>
      <c r="E160" s="85" t="s">
        <v>1217</v>
      </c>
      <c r="F160" s="86" t="s">
        <v>728</v>
      </c>
      <c r="G160" s="86" t="s">
        <v>669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1204</v>
      </c>
      <c r="B161" s="81" t="s">
        <v>1218</v>
      </c>
      <c r="C161" s="83" t="s">
        <v>1219</v>
      </c>
      <c r="D161" s="85" t="s">
        <v>1220</v>
      </c>
      <c r="E161" s="85" t="s">
        <v>1221</v>
      </c>
      <c r="F161" s="86" t="s">
        <v>728</v>
      </c>
      <c r="G161" s="86" t="s">
        <v>669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1204</v>
      </c>
      <c r="B162" s="81" t="s">
        <v>1222</v>
      </c>
      <c r="C162" s="83" t="s">
        <v>1223</v>
      </c>
      <c r="D162" s="85" t="s">
        <v>1224</v>
      </c>
      <c r="E162" s="85" t="s">
        <v>1225</v>
      </c>
      <c r="F162" s="86" t="s">
        <v>753</v>
      </c>
      <c r="G162" s="86" t="s">
        <v>616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1204</v>
      </c>
      <c r="B163" s="81" t="s">
        <v>1226</v>
      </c>
      <c r="C163" s="83" t="s">
        <v>1227</v>
      </c>
      <c r="D163" s="85" t="s">
        <v>1228</v>
      </c>
      <c r="E163" s="85" t="s">
        <v>1229</v>
      </c>
      <c r="F163" s="86" t="s">
        <v>753</v>
      </c>
      <c r="G163" s="86" t="s">
        <v>616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1204</v>
      </c>
      <c r="B164" s="81" t="s">
        <v>1230</v>
      </c>
      <c r="C164" s="83" t="s">
        <v>1231</v>
      </c>
      <c r="D164" s="85" t="s">
        <v>1232</v>
      </c>
      <c r="E164" s="85" t="s">
        <v>1233</v>
      </c>
      <c r="F164" s="86" t="s">
        <v>753</v>
      </c>
      <c r="G164" s="86" t="s">
        <v>985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1204</v>
      </c>
      <c r="B165" s="81" t="s">
        <v>1234</v>
      </c>
      <c r="C165" s="83" t="s">
        <v>1235</v>
      </c>
      <c r="D165" s="85" t="s">
        <v>1236</v>
      </c>
      <c r="E165" s="85" t="s">
        <v>1237</v>
      </c>
      <c r="F165" s="86" t="s">
        <v>753</v>
      </c>
      <c r="G165" s="86" t="s">
        <v>985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1204</v>
      </c>
      <c r="B166" s="81" t="s">
        <v>1238</v>
      </c>
      <c r="C166" s="83" t="s">
        <v>1239</v>
      </c>
      <c r="D166" s="85" t="s">
        <v>1240</v>
      </c>
      <c r="E166" s="85" t="s">
        <v>1241</v>
      </c>
      <c r="F166" s="86" t="s">
        <v>728</v>
      </c>
      <c r="G166" s="86" t="s">
        <v>985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1242</v>
      </c>
      <c r="B167" s="80">
        <v>18</v>
      </c>
      <c r="C167" s="82" t="s">
        <v>19</v>
      </c>
      <c r="D167" s="84" t="s">
        <v>1243</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1242</v>
      </c>
      <c r="B168" s="81" t="s">
        <v>1244</v>
      </c>
      <c r="C168" s="83" t="s">
        <v>1245</v>
      </c>
      <c r="D168" s="85" t="s">
        <v>1246</v>
      </c>
      <c r="E168" s="85" t="s">
        <v>1247</v>
      </c>
      <c r="F168" s="86" t="s">
        <v>728</v>
      </c>
      <c r="G168" s="86" t="s">
        <v>669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1242</v>
      </c>
      <c r="B169" s="81" t="s">
        <v>1248</v>
      </c>
      <c r="C169" s="83" t="s">
        <v>1249</v>
      </c>
      <c r="D169" s="85" t="s">
        <v>1250</v>
      </c>
      <c r="E169" s="85" t="s">
        <v>1251</v>
      </c>
      <c r="F169" s="86" t="s">
        <v>882</v>
      </c>
      <c r="G169" s="86" t="s">
        <v>621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1242</v>
      </c>
      <c r="B170" s="81" t="s">
        <v>1252</v>
      </c>
      <c r="C170" s="83" t="s">
        <v>1253</v>
      </c>
      <c r="D170" s="85" t="s">
        <v>1254</v>
      </c>
      <c r="E170" s="85" t="s">
        <v>1255</v>
      </c>
      <c r="F170" s="86" t="s">
        <v>882</v>
      </c>
      <c r="G170" s="86" t="s">
        <v>653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1242</v>
      </c>
      <c r="B171" s="81" t="s">
        <v>1256</v>
      </c>
      <c r="C171" s="83" t="s">
        <v>1257</v>
      </c>
      <c r="D171" s="85" t="s">
        <v>1258</v>
      </c>
      <c r="E171" s="85" t="s">
        <v>1259</v>
      </c>
      <c r="F171" s="86" t="s">
        <v>882</v>
      </c>
      <c r="G171" s="86" t="s">
        <v>653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1242</v>
      </c>
      <c r="B172" s="91" t="s">
        <v>1260</v>
      </c>
      <c r="C172" s="92" t="s">
        <v>1261</v>
      </c>
      <c r="D172" s="93" t="s">
        <v>1262</v>
      </c>
      <c r="E172" s="93" t="s">
        <v>1263</v>
      </c>
      <c r="F172" s="94" t="s">
        <v>882</v>
      </c>
      <c r="G172" s="94" t="s">
        <v>621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318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IFERROR(INDEX('Recommendations'!$G$2:$G$65, MATCH(J2,'Recommendations'!$A$2:$A$65,0))="Implemented", FALSE))</xm:f>
            <x14:dxf>
              <font>
                <color rgb="FF000000"/>
              </font>
              <fill>
                <patternFill>
                  <bgColor rgb="FF3C7D22"/>
                </patternFill>
              </fill>
            </x14:dxf>
          </x14:cfRule>
          <x14:cfRule type="expression" priority="2" id="{00000000-000E-0000-0400-000002000000}">
            <xm:f>AND(J2&lt;&gt;"", IFERROR(INDEX('Recommendations'!$G$2:$G$65, MATCH(J2,'Recommendations'!$A$2:$A$65,0))="Compensated", FALSE))</xm:f>
            <x14:dxf>
              <font>
                <color rgb="FF000000"/>
              </font>
              <fill>
                <patternFill>
                  <bgColor rgb="FFC6E0B4"/>
                </patternFill>
              </fill>
            </x14:dxf>
          </x14:cfRule>
          <x14:cfRule type="expression" priority="3" id="{00000000-000E-0000-0400-000003000000}">
            <xm:f>AND(J2&lt;&gt;"", IFERROR(INDEX('Recommendations'!$G$2:$G$65, MATCH(J2,'Recommendations'!$A$2:$A$65,0))="Testing", FALSE))</xm:f>
            <x14:dxf>
              <font>
                <color rgb="FF000000"/>
              </font>
              <fill>
                <patternFill>
                  <bgColor rgb="FFFFC000"/>
                </patternFill>
              </fill>
            </x14:dxf>
          </x14:cfRule>
          <x14:cfRule type="expression" priority="4" id="{00000000-000E-0000-0400-000004000000}">
            <xm:f>AND(J2&lt;&gt;"", IFERROR(INDEX('Recommendations'!$G$2:$G$65, MATCH(J2,'Recommendations'!$A$2:$A$65,0))="Failed", FALSE))</xm:f>
            <x14:dxf>
              <font>
                <color rgb="FF000000"/>
              </font>
              <fill>
                <patternFill>
                  <bgColor rgb="FFD82891"/>
                </patternFill>
              </fill>
            </x14:dxf>
          </x14:cfRule>
          <x14:cfRule type="expression" priority="5" id="{00000000-000E-0000-0400-000005000000}">
            <xm:f>AND(J2&lt;&gt;"", IFERROR(INDEX('Recommendations'!$G$2:$G$65, MATCH(J2,'Recommendations'!$A$2:$A$65,0))="Risk Accepted", FALSE))</xm:f>
            <x14:dxf>
              <font>
                <color rgb="FF000000"/>
              </font>
              <fill>
                <patternFill>
                  <bgColor rgb="FFD9D9D9"/>
                </patternFill>
              </fill>
            </x14:dxf>
          </x14:cfRule>
          <x14:cfRule type="expression" priority="6" id="{00000000-000E-0000-0400-000006000000}">
            <xm:f>AND(J2&lt;&gt;"", IFERROR(INDEX('Recommendations'!$G$2:$G$65, MATCH(J2,'Recommendations'!$A$2:$A$65,0))="N/A",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1264</v>
      </c>
      <c r="C1" s="121" t="s">
        <v>9</v>
      </c>
      <c r="D1" s="121" t="s">
        <v>469</v>
      </c>
      <c r="E1" s="121" t="s">
        <v>1265</v>
      </c>
      <c r="F1" s="121" t="s">
        <v>1266</v>
      </c>
      <c r="G1" s="121" t="s">
        <v>563</v>
      </c>
      <c r="H1" s="121" t="s">
        <v>564</v>
      </c>
      <c r="I1" s="121" t="s">
        <v>565</v>
      </c>
      <c r="J1" s="121" t="s">
        <v>566</v>
      </c>
      <c r="K1" s="121" t="s">
        <v>567</v>
      </c>
      <c r="L1" s="121" t="s">
        <v>568</v>
      </c>
      <c r="M1" s="121" t="s">
        <v>569</v>
      </c>
      <c r="N1" s="121" t="s">
        <v>570</v>
      </c>
      <c r="O1" s="121" t="s">
        <v>571</v>
      </c>
      <c r="P1" s="121" t="s">
        <v>572</v>
      </c>
      <c r="Q1" s="121" t="s">
        <v>573</v>
      </c>
      <c r="R1" s="121" t="s">
        <v>574</v>
      </c>
      <c r="S1" s="121" t="s">
        <v>575</v>
      </c>
      <c r="T1" s="121" t="s">
        <v>576</v>
      </c>
      <c r="U1" s="121" t="s">
        <v>577</v>
      </c>
      <c r="V1" s="121" t="s">
        <v>578</v>
      </c>
      <c r="W1" s="121" t="s">
        <v>579</v>
      </c>
      <c r="X1" s="121" t="s">
        <v>580</v>
      </c>
      <c r="Y1" s="121" t="s">
        <v>581</v>
      </c>
      <c r="Z1" s="121" t="s">
        <v>582</v>
      </c>
      <c r="AA1" s="121" t="s">
        <v>583</v>
      </c>
      <c r="AB1" s="121" t="s">
        <v>584</v>
      </c>
      <c r="AC1" s="121" t="s">
        <v>585</v>
      </c>
      <c r="AD1" s="121" t="s">
        <v>586</v>
      </c>
      <c r="AE1" s="121" t="s">
        <v>587</v>
      </c>
      <c r="AF1" s="121" t="s">
        <v>588</v>
      </c>
      <c r="AG1" s="121" t="s">
        <v>589</v>
      </c>
      <c r="AH1" s="121" t="s">
        <v>590</v>
      </c>
      <c r="AI1" s="121" t="s">
        <v>591</v>
      </c>
      <c r="AJ1" s="121" t="s">
        <v>592</v>
      </c>
      <c r="AK1" s="121" t="s">
        <v>593</v>
      </c>
      <c r="AL1" s="121" t="s">
        <v>594</v>
      </c>
      <c r="AM1" s="121" t="s">
        <v>595</v>
      </c>
      <c r="AN1" s="121" t="s">
        <v>596</v>
      </c>
      <c r="AO1" s="121" t="s">
        <v>597</v>
      </c>
      <c r="AP1" s="121" t="s">
        <v>598</v>
      </c>
      <c r="AQ1" s="121" t="s">
        <v>599</v>
      </c>
      <c r="AR1" s="121" t="s">
        <v>600</v>
      </c>
      <c r="AS1" s="121" t="s">
        <v>601</v>
      </c>
      <c r="AT1" s="121" t="s">
        <v>602</v>
      </c>
      <c r="AU1" s="122" t="s">
        <v>603</v>
      </c>
    </row>
    <row r="2" spans="1:47" ht="60" customHeight="1" x14ac:dyDescent="0.35">
      <c r="A2" s="116" t="s">
        <v>1267</v>
      </c>
      <c r="B2" s="106" t="s">
        <v>1268</v>
      </c>
      <c r="C2" s="107" t="s">
        <v>1269</v>
      </c>
      <c r="D2" s="107" t="s">
        <v>1270</v>
      </c>
      <c r="E2" s="107" t="s">
        <v>1271</v>
      </c>
      <c r="F2" s="108" t="s">
        <v>1272</v>
      </c>
      <c r="G2" s="109">
        <f>IF(COUNTIF(H2:AU2,"&lt;&gt;")=0,"",SUMPRODUCT(((Recommendations[ImplStatus]="Implemented")+(Recommendations[ImplStatus]="Compensated"))*ISNUMBER(MATCH(Recommendations[Id],H2:AU2,0)))/COUNTIF(H2:AU2,"&lt;&gt;"))</f>
        <v>0</v>
      </c>
      <c r="H2" s="110" t="s">
        <v>70</v>
      </c>
      <c r="I2" s="110" t="s">
        <v>75</v>
      </c>
      <c r="J2" s="110" t="s">
        <v>78</v>
      </c>
      <c r="K2" s="110" t="s">
        <v>313</v>
      </c>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1273</v>
      </c>
      <c r="B3" s="106" t="s">
        <v>1274</v>
      </c>
      <c r="C3" s="107" t="s">
        <v>1275</v>
      </c>
      <c r="D3" s="107" t="s">
        <v>1276</v>
      </c>
      <c r="E3" s="107" t="s">
        <v>1277</v>
      </c>
      <c r="F3" s="108" t="s">
        <v>1278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1279</v>
      </c>
      <c r="B4" s="106" t="s">
        <v>1280</v>
      </c>
      <c r="C4" s="107" t="s">
        <v>1281</v>
      </c>
      <c r="D4" s="107" t="s">
        <v>1282</v>
      </c>
      <c r="E4" s="107" t="s">
        <v>1283</v>
      </c>
      <c r="F4" s="108" t="s">
        <v>1284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1285</v>
      </c>
      <c r="B5" s="106" t="s">
        <v>1286</v>
      </c>
      <c r="C5" s="107" t="s">
        <v>1287</v>
      </c>
      <c r="D5" s="107" t="s">
        <v>1288</v>
      </c>
      <c r="E5" s="107" t="s">
        <v>1289</v>
      </c>
      <c r="F5" s="108" t="s">
        <v>1290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1291</v>
      </c>
      <c r="B6" s="106" t="s">
        <v>1292</v>
      </c>
      <c r="C6" s="107" t="s">
        <v>1293</v>
      </c>
      <c r="D6" s="107" t="s">
        <v>1294</v>
      </c>
      <c r="E6" s="107" t="s">
        <v>19</v>
      </c>
      <c r="F6" s="108" t="s">
        <v>1295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1296</v>
      </c>
      <c r="B7" s="106" t="s">
        <v>10</v>
      </c>
      <c r="C7" s="107" t="s">
        <v>1297</v>
      </c>
      <c r="D7" s="107" t="s">
        <v>1298</v>
      </c>
      <c r="E7" s="107" t="s">
        <v>19</v>
      </c>
      <c r="F7" s="108" t="s">
        <v>1299</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1300</v>
      </c>
      <c r="B8" s="106" t="s">
        <v>1301</v>
      </c>
      <c r="C8" s="107" t="s">
        <v>1302</v>
      </c>
      <c r="D8" s="107" t="s">
        <v>1303</v>
      </c>
      <c r="E8" s="107" t="s">
        <v>19</v>
      </c>
      <c r="F8" s="108" t="s">
        <v>1304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1305</v>
      </c>
      <c r="B9" s="106" t="s">
        <v>1306</v>
      </c>
      <c r="C9" s="107" t="s">
        <v>1307</v>
      </c>
      <c r="D9" s="107" t="s">
        <v>1308</v>
      </c>
      <c r="E9" s="107" t="s">
        <v>19</v>
      </c>
      <c r="F9" s="108" t="s">
        <v>1309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1310</v>
      </c>
      <c r="B10" s="106" t="s">
        <v>1311</v>
      </c>
      <c r="C10" s="107" t="s">
        <v>1312</v>
      </c>
      <c r="D10" s="107" t="s">
        <v>1313</v>
      </c>
      <c r="E10" s="107" t="s">
        <v>19</v>
      </c>
      <c r="F10" s="108" t="s">
        <v>1314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1315</v>
      </c>
      <c r="B11" s="106" t="s">
        <v>1316</v>
      </c>
      <c r="C11" s="107" t="s">
        <v>1317</v>
      </c>
      <c r="D11" s="107" t="s">
        <v>1318</v>
      </c>
      <c r="E11" s="107" t="s">
        <v>19</v>
      </c>
      <c r="F11" s="108" t="s">
        <v>1319</v>
      </c>
      <c r="G11" s="109">
        <f>IF(COUNTIF(H11:AU11,"&lt;&gt;")=0,"",SUMPRODUCT(((Recommendations[ImplStatus]="Implemented")+(Recommendations[ImplStatus]="Compensated"))*ISNUMBER(MATCH(Recommendations[Id],H11:AU11,0)))/COUNTIF(H11:AU11,"&lt;&gt;"))</f>
        <v>0</v>
      </c>
      <c r="H11" s="110" t="s">
        <v>33</v>
      </c>
      <c r="I11" s="110" t="s">
        <v>150</v>
      </c>
      <c r="J11" s="110" t="s">
        <v>248</v>
      </c>
      <c r="K11" s="110" t="s">
        <v>258</v>
      </c>
      <c r="L11" s="110" t="s">
        <v>263</v>
      </c>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1320</v>
      </c>
      <c r="B12" s="106" t="s">
        <v>1321</v>
      </c>
      <c r="C12" s="107" t="s">
        <v>1322</v>
      </c>
      <c r="D12" s="107" t="s">
        <v>1323</v>
      </c>
      <c r="E12" s="107" t="s">
        <v>19</v>
      </c>
      <c r="F12" s="108" t="s">
        <v>1324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1325</v>
      </c>
      <c r="B13" s="106" t="s">
        <v>1326</v>
      </c>
      <c r="C13" s="107" t="s">
        <v>1327</v>
      </c>
      <c r="D13" s="107" t="s">
        <v>1328</v>
      </c>
      <c r="E13" s="107" t="s">
        <v>19</v>
      </c>
      <c r="F13" s="108" t="s">
        <v>1329</v>
      </c>
      <c r="G13" s="109">
        <f>IF(COUNTIF(H13:AU13,"&lt;&gt;")=0,"",SUMPRODUCT(((Recommendations[ImplStatus]="Implemented")+(Recommendations[ImplStatus]="Compensated"))*ISNUMBER(MATCH(Recommendations[Id],H13:AU13,0)))/COUNTIF(H13:AU13,"&lt;&gt;"))</f>
        <v>0</v>
      </c>
      <c r="H13" s="110" t="s">
        <v>23</v>
      </c>
      <c r="I13" s="110" t="s">
        <v>29</v>
      </c>
      <c r="J13" s="110" t="s">
        <v>33</v>
      </c>
      <c r="K13" s="110" t="s">
        <v>37</v>
      </c>
      <c r="L13" s="110" t="s">
        <v>41</v>
      </c>
      <c r="M13" s="110" t="s">
        <v>45</v>
      </c>
      <c r="N13" s="110" t="s">
        <v>49</v>
      </c>
      <c r="O13" s="110" t="s">
        <v>53</v>
      </c>
      <c r="P13" s="110" t="s">
        <v>58</v>
      </c>
      <c r="Q13" s="110" t="s">
        <v>97</v>
      </c>
      <c r="R13" s="110" t="s">
        <v>115</v>
      </c>
      <c r="S13" s="110" t="s">
        <v>130</v>
      </c>
      <c r="T13" s="110" t="s">
        <v>132</v>
      </c>
      <c r="U13" s="110" t="s">
        <v>160</v>
      </c>
      <c r="V13" s="110" t="s">
        <v>170</v>
      </c>
      <c r="W13" s="110" t="s">
        <v>175</v>
      </c>
      <c r="X13" s="110" t="s">
        <v>205</v>
      </c>
      <c r="Y13" s="110" t="s">
        <v>283</v>
      </c>
      <c r="Z13" s="110" t="s">
        <v>298</v>
      </c>
      <c r="AA13" s="110" t="s">
        <v>303</v>
      </c>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1330</v>
      </c>
      <c r="B14" s="106" t="s">
        <v>1331</v>
      </c>
      <c r="C14" s="107" t="s">
        <v>1332</v>
      </c>
      <c r="D14" s="107" t="s">
        <v>1333</v>
      </c>
      <c r="E14" s="107" t="s">
        <v>19</v>
      </c>
      <c r="F14" s="108" t="s">
        <v>1334</v>
      </c>
      <c r="G14" s="109">
        <f>IF(COUNTIF(H14:AU14,"&lt;&gt;")=0,"",SUMPRODUCT(((Recommendations[ImplStatus]="Implemented")+(Recommendations[ImplStatus]="Compensated"))*ISNUMBER(MATCH(Recommendations[Id],H14:AU14,0)))/COUNTIF(H14:AU14,"&lt;&gt;"))</f>
        <v>0</v>
      </c>
      <c r="H14" s="110" t="s">
        <v>88</v>
      </c>
      <c r="I14" s="110" t="s">
        <v>93</v>
      </c>
      <c r="J14" s="110" t="s">
        <v>101</v>
      </c>
      <c r="K14" s="110" t="s">
        <v>106</v>
      </c>
      <c r="L14" s="110" t="s">
        <v>160</v>
      </c>
      <c r="M14" s="110" t="s">
        <v>239</v>
      </c>
      <c r="N14" s="110" t="s">
        <v>253</v>
      </c>
      <c r="O14" s="110" t="s">
        <v>258</v>
      </c>
      <c r="P14" s="110" t="s">
        <v>263</v>
      </c>
      <c r="Q14" s="110" t="s">
        <v>268</v>
      </c>
      <c r="R14" s="110" t="s">
        <v>298</v>
      </c>
      <c r="S14" s="110" t="s">
        <v>303</v>
      </c>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1335</v>
      </c>
      <c r="B15" s="106" t="s">
        <v>1336</v>
      </c>
      <c r="C15" s="107" t="s">
        <v>1337</v>
      </c>
      <c r="D15" s="107" t="s">
        <v>1338</v>
      </c>
      <c r="E15" s="107" t="s">
        <v>19</v>
      </c>
      <c r="F15" s="108" t="s">
        <v>1339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1340</v>
      </c>
      <c r="B16" s="106" t="s">
        <v>1341</v>
      </c>
      <c r="C16" s="107" t="s">
        <v>1342</v>
      </c>
      <c r="D16" s="107" t="s">
        <v>1343</v>
      </c>
      <c r="E16" s="107" t="s">
        <v>19</v>
      </c>
      <c r="F16" s="108" t="s">
        <v>1344</v>
      </c>
      <c r="G16" s="109">
        <f>IF(COUNTIF(H16:AU16,"&lt;&gt;")=0,"",SUMPRODUCT(((Recommendations[ImplStatus]="Implemented")+(Recommendations[ImplStatus]="Compensated"))*ISNUMBER(MATCH(Recommendations[Id],H16:AU16,0)))/COUNTIF(H16:AU16,"&lt;&gt;"))</f>
        <v>0</v>
      </c>
      <c r="H16" s="110" t="s">
        <v>139</v>
      </c>
      <c r="I16" s="110" t="s">
        <v>155</v>
      </c>
      <c r="J16" s="110" t="s">
        <v>185</v>
      </c>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1345</v>
      </c>
      <c r="B17" s="106" t="s">
        <v>1346</v>
      </c>
      <c r="C17" s="107" t="s">
        <v>1347</v>
      </c>
      <c r="D17" s="107" t="s">
        <v>1348</v>
      </c>
      <c r="E17" s="107" t="s">
        <v>19</v>
      </c>
      <c r="F17" s="108" t="s">
        <v>1349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1350</v>
      </c>
      <c r="B18" s="106" t="s">
        <v>1351</v>
      </c>
      <c r="C18" s="107" t="s">
        <v>1352</v>
      </c>
      <c r="D18" s="107" t="s">
        <v>1353</v>
      </c>
      <c r="E18" s="107" t="s">
        <v>19</v>
      </c>
      <c r="F18" s="108" t="s">
        <v>1354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1355</v>
      </c>
      <c r="B19" s="106" t="s">
        <v>1356</v>
      </c>
      <c r="C19" s="107" t="s">
        <v>1357</v>
      </c>
      <c r="D19" s="107" t="s">
        <v>1358</v>
      </c>
      <c r="E19" s="107" t="s">
        <v>19</v>
      </c>
      <c r="F19" s="108" t="s">
        <v>1359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1360</v>
      </c>
      <c r="B20" s="106" t="s">
        <v>1361</v>
      </c>
      <c r="C20" s="107" t="s">
        <v>1362</v>
      </c>
      <c r="D20" s="107" t="s">
        <v>1363</v>
      </c>
      <c r="E20" s="107" t="s">
        <v>19</v>
      </c>
      <c r="F20" s="108" t="s">
        <v>1364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1365</v>
      </c>
      <c r="B21" s="106" t="s">
        <v>1366</v>
      </c>
      <c r="C21" s="107" t="s">
        <v>1367</v>
      </c>
      <c r="D21" s="107" t="s">
        <v>1368</v>
      </c>
      <c r="E21" s="107" t="s">
        <v>1369</v>
      </c>
      <c r="F21" s="108" t="s">
        <v>1370</v>
      </c>
      <c r="G21" s="109">
        <f>IF(COUNTIF(H21:AU21,"&lt;&gt;")=0,"",SUMPRODUCT(((Recommendations[ImplStatus]="Implemented")+(Recommendations[ImplStatus]="Compensated"))*ISNUMBER(MATCH(Recommendations[Id],H21:AU21,0)))/COUNTIF(H21:AU21,"&lt;&gt;"))</f>
        <v>0</v>
      </c>
      <c r="H21" s="110" t="s">
        <v>293</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1371</v>
      </c>
      <c r="B22" s="106" t="s">
        <v>1372</v>
      </c>
      <c r="C22" s="107" t="s">
        <v>1373</v>
      </c>
      <c r="D22" s="107" t="s">
        <v>1374</v>
      </c>
      <c r="E22" s="107" t="s">
        <v>1375</v>
      </c>
      <c r="F22" s="108" t="s">
        <v>1376</v>
      </c>
      <c r="G22" s="109">
        <f>IF(COUNTIF(H22:AU22,"&lt;&gt;")=0,"",SUMPRODUCT(((Recommendations[ImplStatus]="Implemented")+(Recommendations[ImplStatus]="Compensated"))*ISNUMBER(MATCH(Recommendations[Id],H22:AU22,0)))/COUNTIF(H22:AU22,"&lt;&gt;"))</f>
        <v>0</v>
      </c>
      <c r="H22" s="110" t="s">
        <v>225</v>
      </c>
      <c r="I22" s="110" t="s">
        <v>278</v>
      </c>
      <c r="J22" s="110" t="s">
        <v>293</v>
      </c>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1377</v>
      </c>
      <c r="B23" s="106" t="s">
        <v>1378</v>
      </c>
      <c r="C23" s="107" t="s">
        <v>1379</v>
      </c>
      <c r="D23" s="107" t="s">
        <v>1380</v>
      </c>
      <c r="E23" s="107" t="s">
        <v>1381</v>
      </c>
      <c r="F23" s="108" t="s">
        <v>1382</v>
      </c>
      <c r="G23" s="109">
        <f>IF(COUNTIF(H23:AU23,"&lt;&gt;")=0,"",SUMPRODUCT(((Recommendations[ImplStatus]="Implemented")+(Recommendations[ImplStatus]="Compensated"))*ISNUMBER(MATCH(Recommendations[Id],H23:AU23,0)))/COUNTIF(H23:AU23,"&lt;&gt;"))</f>
        <v>0</v>
      </c>
      <c r="H23" s="110" t="s">
        <v>83</v>
      </c>
      <c r="I23" s="110" t="s">
        <v>97</v>
      </c>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1383</v>
      </c>
      <c r="B24" s="106" t="s">
        <v>1384</v>
      </c>
      <c r="C24" s="107" t="s">
        <v>1385</v>
      </c>
      <c r="D24" s="107" t="s">
        <v>1386</v>
      </c>
      <c r="E24" s="107" t="s">
        <v>19</v>
      </c>
      <c r="F24" s="108" t="s">
        <v>1387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1388</v>
      </c>
      <c r="B25" s="106" t="s">
        <v>1389</v>
      </c>
      <c r="C25" s="107" t="s">
        <v>1390</v>
      </c>
      <c r="D25" s="107" t="s">
        <v>19</v>
      </c>
      <c r="E25" s="107" t="s">
        <v>19</v>
      </c>
      <c r="F25" s="108" t="s">
        <v>1391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1392</v>
      </c>
      <c r="B26" s="106" t="s">
        <v>1393</v>
      </c>
      <c r="C26" s="107" t="s">
        <v>1394</v>
      </c>
      <c r="D26" s="107" t="s">
        <v>1395</v>
      </c>
      <c r="E26" s="107" t="s">
        <v>19</v>
      </c>
      <c r="F26" s="108" t="s">
        <v>1396</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1397</v>
      </c>
      <c r="B27" s="106" t="s">
        <v>1398</v>
      </c>
      <c r="C27" s="107" t="s">
        <v>1399</v>
      </c>
      <c r="D27" s="107" t="s">
        <v>1400</v>
      </c>
      <c r="E27" s="107" t="s">
        <v>1401</v>
      </c>
      <c r="F27" s="108" t="s">
        <v>1402</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1403</v>
      </c>
      <c r="B28" s="106" t="s">
        <v>1404</v>
      </c>
      <c r="C28" s="107" t="s">
        <v>1405</v>
      </c>
      <c r="D28" s="107" t="s">
        <v>19</v>
      </c>
      <c r="E28" s="107" t="s">
        <v>19</v>
      </c>
      <c r="F28" s="108" t="s">
        <v>1406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1407</v>
      </c>
      <c r="B29" s="106" t="s">
        <v>1408</v>
      </c>
      <c r="C29" s="107" t="s">
        <v>1409</v>
      </c>
      <c r="D29" s="107" t="s">
        <v>1410</v>
      </c>
      <c r="E29" s="107" t="s">
        <v>1411</v>
      </c>
      <c r="F29" s="108" t="s">
        <v>1412</v>
      </c>
      <c r="G29" s="109">
        <f>IF(COUNTIF(H29:AU29,"&lt;&gt;")=0,"",SUMPRODUCT(((Recommendations[ImplStatus]="Implemented")+(Recommendations[ImplStatus]="Compensated"))*ISNUMBER(MATCH(Recommendations[Id],H29:AU29,0)))/COUNTIF(H29:AU29,"&lt;&gt;"))</f>
        <v>0</v>
      </c>
      <c r="H29" s="110" t="s">
        <v>60</v>
      </c>
      <c r="I29" s="110" t="s">
        <v>65</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1413</v>
      </c>
      <c r="B30" s="106" t="s">
        <v>1414</v>
      </c>
      <c r="C30" s="107" t="s">
        <v>1415</v>
      </c>
      <c r="D30" s="107" t="s">
        <v>1416</v>
      </c>
      <c r="E30" s="107" t="s">
        <v>19</v>
      </c>
      <c r="F30" s="108" t="s">
        <v>1417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1418</v>
      </c>
      <c r="B31" s="106" t="s">
        <v>1419</v>
      </c>
      <c r="C31" s="107" t="s">
        <v>1420</v>
      </c>
      <c r="D31" s="107" t="s">
        <v>1421</v>
      </c>
      <c r="E31" s="107" t="s">
        <v>1422</v>
      </c>
      <c r="F31" s="108" t="s">
        <v>1423</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1424</v>
      </c>
      <c r="B32" s="106" t="s">
        <v>1425</v>
      </c>
      <c r="C32" s="107" t="s">
        <v>1426</v>
      </c>
      <c r="D32" s="107" t="s">
        <v>1427</v>
      </c>
      <c r="E32" s="107" t="s">
        <v>1428</v>
      </c>
      <c r="F32" s="108" t="s">
        <v>1429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1430</v>
      </c>
      <c r="B33" s="106" t="s">
        <v>1431</v>
      </c>
      <c r="C33" s="107" t="s">
        <v>1432</v>
      </c>
      <c r="D33" s="107" t="s">
        <v>1433</v>
      </c>
      <c r="E33" s="107" t="s">
        <v>19</v>
      </c>
      <c r="F33" s="108" t="s">
        <v>1434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1435</v>
      </c>
      <c r="B34" s="106" t="s">
        <v>1436</v>
      </c>
      <c r="C34" s="107" t="s">
        <v>1437</v>
      </c>
      <c r="D34" s="107" t="s">
        <v>1438</v>
      </c>
      <c r="E34" s="107" t="s">
        <v>19</v>
      </c>
      <c r="F34" s="108" t="s">
        <v>1439</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1440</v>
      </c>
      <c r="B35" s="106" t="s">
        <v>1441</v>
      </c>
      <c r="C35" s="107" t="s">
        <v>1442</v>
      </c>
      <c r="D35" s="107" t="s">
        <v>1443</v>
      </c>
      <c r="E35" s="107" t="s">
        <v>1444</v>
      </c>
      <c r="F35" s="108" t="s">
        <v>1445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1446</v>
      </c>
      <c r="B36" s="106" t="s">
        <v>1447</v>
      </c>
      <c r="C36" s="107" t="s">
        <v>1448</v>
      </c>
      <c r="D36" s="107" t="s">
        <v>1449</v>
      </c>
      <c r="E36" s="107" t="s">
        <v>1450</v>
      </c>
      <c r="F36" s="108" t="s">
        <v>1451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1452</v>
      </c>
      <c r="B37" s="106" t="s">
        <v>1453</v>
      </c>
      <c r="C37" s="107" t="s">
        <v>1454</v>
      </c>
      <c r="D37" s="107" t="s">
        <v>1455</v>
      </c>
      <c r="E37" s="107" t="s">
        <v>19</v>
      </c>
      <c r="F37" s="108" t="s">
        <v>1456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1457</v>
      </c>
      <c r="B38" s="106" t="s">
        <v>1458</v>
      </c>
      <c r="C38" s="107" t="s">
        <v>1459</v>
      </c>
      <c r="D38" s="107" t="s">
        <v>1460</v>
      </c>
      <c r="E38" s="107" t="s">
        <v>1461</v>
      </c>
      <c r="F38" s="108" t="s">
        <v>1462</v>
      </c>
      <c r="G38" s="109">
        <f>IF(COUNTIF(H38:AU38,"&lt;&gt;")=0,"",SUMPRODUCT(((Recommendations[ImplStatus]="Implemented")+(Recommendations[ImplStatus]="Compensated"))*ISNUMBER(MATCH(Recommendations[Id],H38:AU38,0)))/COUNTIF(H38:AU38,"&lt;&gt;"))</f>
        <v>0</v>
      </c>
      <c r="H38" s="110" t="s">
        <v>288</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1463</v>
      </c>
      <c r="B39" s="106" t="s">
        <v>1464</v>
      </c>
      <c r="C39" s="107" t="s">
        <v>1465</v>
      </c>
      <c r="D39" s="107" t="s">
        <v>1466</v>
      </c>
      <c r="E39" s="107" t="s">
        <v>19</v>
      </c>
      <c r="F39" s="108" t="s">
        <v>1467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1468</v>
      </c>
      <c r="B40" s="106" t="s">
        <v>1469</v>
      </c>
      <c r="C40" s="107" t="s">
        <v>1470</v>
      </c>
      <c r="D40" s="107" t="s">
        <v>1471</v>
      </c>
      <c r="E40" s="107" t="s">
        <v>1472</v>
      </c>
      <c r="F40" s="108" t="s">
        <v>1473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1474</v>
      </c>
      <c r="B41" s="106" t="s">
        <v>1475</v>
      </c>
      <c r="C41" s="107" t="s">
        <v>1476</v>
      </c>
      <c r="D41" s="107" t="s">
        <v>1477</v>
      </c>
      <c r="E41" s="107" t="s">
        <v>1478</v>
      </c>
      <c r="F41" s="108" t="s">
        <v>1479</v>
      </c>
      <c r="G41" s="109">
        <f>IF(COUNTIF(H41:AU41,"&lt;&gt;")=0,"",SUMPRODUCT(((Recommendations[ImplStatus]="Implemented")+(Recommendations[ImplStatus]="Compensated"))*ISNUMBER(MATCH(Recommendations[Id],H41:AU41,0)))/COUNTIF(H41:AU41,"&lt;&gt;"))</f>
        <v>0</v>
      </c>
      <c r="H41" s="110" t="s">
        <v>180</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1480</v>
      </c>
      <c r="B42" s="106" t="s">
        <v>1481</v>
      </c>
      <c r="C42" s="107" t="s">
        <v>1482</v>
      </c>
      <c r="D42" s="107" t="s">
        <v>1483</v>
      </c>
      <c r="E42" s="107" t="s">
        <v>1484</v>
      </c>
      <c r="F42" s="108" t="s">
        <v>1485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1486</v>
      </c>
      <c r="B43" s="106" t="s">
        <v>1487</v>
      </c>
      <c r="C43" s="107" t="s">
        <v>1488</v>
      </c>
      <c r="D43" s="107" t="s">
        <v>1489</v>
      </c>
      <c r="E43" s="107" t="s">
        <v>1490</v>
      </c>
      <c r="F43" s="108" t="s">
        <v>1491</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1492</v>
      </c>
      <c r="B44" s="106" t="s">
        <v>1493</v>
      </c>
      <c r="C44" s="107" t="s">
        <v>1494</v>
      </c>
      <c r="D44" s="107" t="s">
        <v>1495</v>
      </c>
      <c r="E44" s="107" t="s">
        <v>19</v>
      </c>
      <c r="F44" s="108" t="s">
        <v>1496</v>
      </c>
      <c r="G44" s="109">
        <f>IF(COUNTIF(H44:AU44,"&lt;&gt;")=0,"",SUMPRODUCT(((Recommendations[ImplStatus]="Implemented")+(Recommendations[ImplStatus]="Compensated"))*ISNUMBER(MATCH(Recommendations[Id],H44:AU44,0)))/COUNTIF(H44:AU44,"&lt;&gt;"))</f>
        <v>0</v>
      </c>
      <c r="H44" s="110" t="s">
        <v>215</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1497</v>
      </c>
      <c r="B45" s="111" t="s">
        <v>1498</v>
      </c>
      <c r="C45" s="112" t="s">
        <v>1499</v>
      </c>
      <c r="D45" s="112" t="s">
        <v>1500</v>
      </c>
      <c r="E45" s="112" t="s">
        <v>1501</v>
      </c>
      <c r="F45" s="113" t="s">
        <v>1502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318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IFERROR(INDEX('Recommendations'!$G$2:$G$65, MATCH(H2,'Recommendations'!$A$2:$A$65,0))="Implemented", FALSE))</xm:f>
            <x14:dxf>
              <font>
                <color rgb="FF000000"/>
              </font>
              <fill>
                <patternFill>
                  <bgColor rgb="FF3C7D22"/>
                </patternFill>
              </fill>
            </x14:dxf>
          </x14:cfRule>
          <x14:cfRule type="expression" priority="2" id="{00000000-000E-0000-0500-000002000000}">
            <xm:f>AND(H2&lt;&gt;"", IFERROR(INDEX('Recommendations'!$G$2:$G$65, MATCH(H2,'Recommendations'!$A$2:$A$65,0))="Compensated", FALSE))</xm:f>
            <x14:dxf>
              <font>
                <color rgb="FF000000"/>
              </font>
              <fill>
                <patternFill>
                  <bgColor rgb="FFC6E0B4"/>
                </patternFill>
              </fill>
            </x14:dxf>
          </x14:cfRule>
          <x14:cfRule type="expression" priority="3" id="{00000000-000E-0000-0500-000003000000}">
            <xm:f>AND(H2&lt;&gt;"", IFERROR(INDEX('Recommendations'!$G$2:$G$65, MATCH(H2,'Recommendations'!$A$2:$A$65,0))="Testing", FALSE))</xm:f>
            <x14:dxf>
              <font>
                <color rgb="FF000000"/>
              </font>
              <fill>
                <patternFill>
                  <bgColor rgb="FFFFC000"/>
                </patternFill>
              </fill>
            </x14:dxf>
          </x14:cfRule>
          <x14:cfRule type="expression" priority="4" id="{00000000-000E-0000-0500-000004000000}">
            <xm:f>AND(H2&lt;&gt;"", IFERROR(INDEX('Recommendations'!$G$2:$G$65, MATCH(H2,'Recommendations'!$A$2:$A$65,0))="Failed", FALSE))</xm:f>
            <x14:dxf>
              <font>
                <color rgb="FF000000"/>
              </font>
              <fill>
                <patternFill>
                  <bgColor rgb="FFD82891"/>
                </patternFill>
              </fill>
            </x14:dxf>
          </x14:cfRule>
          <x14:cfRule type="expression" priority="5" id="{00000000-000E-0000-0500-000005000000}">
            <xm:f>AND(H2&lt;&gt;"", IFERROR(INDEX('Recommendations'!$G$2:$G$65, MATCH(H2,'Recommendations'!$A$2:$A$65,0))="Risk Accepted", FALSE))</xm:f>
            <x14:dxf>
              <font>
                <color rgb="FF000000"/>
              </font>
              <fill>
                <patternFill>
                  <bgColor rgb="FFD9D9D9"/>
                </patternFill>
              </fill>
            </x14:dxf>
          </x14:cfRule>
          <x14:cfRule type="expression" priority="6" id="{00000000-000E-0000-0500-000006000000}">
            <xm:f>AND(H2&lt;&gt;"", IFERROR(INDEX('Recommendations'!$G$2:$G$65, MATCH(H2,'Recommendations'!$A$2:$A$65,0))="N/A",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1503</v>
      </c>
      <c r="B1" s="145" t="s">
        <v>557</v>
      </c>
      <c r="C1" s="145" t="s">
        <v>0</v>
      </c>
      <c r="D1" s="145" t="s">
        <v>558</v>
      </c>
      <c r="E1" s="145" t="s">
        <v>1504</v>
      </c>
      <c r="F1" s="145" t="s">
        <v>1505</v>
      </c>
      <c r="G1" s="145" t="s">
        <v>1506</v>
      </c>
      <c r="H1" s="145" t="s">
        <v>1507</v>
      </c>
      <c r="I1" s="145" t="s">
        <v>563</v>
      </c>
      <c r="J1" s="145" t="s">
        <v>564</v>
      </c>
      <c r="K1" s="145" t="s">
        <v>565</v>
      </c>
      <c r="L1" s="145" t="s">
        <v>566</v>
      </c>
      <c r="M1" s="145" t="s">
        <v>567</v>
      </c>
      <c r="N1" s="145" t="s">
        <v>568</v>
      </c>
      <c r="O1" s="145" t="s">
        <v>569</v>
      </c>
      <c r="P1" s="145" t="s">
        <v>570</v>
      </c>
      <c r="Q1" s="145" t="s">
        <v>571</v>
      </c>
      <c r="R1" s="145" t="s">
        <v>572</v>
      </c>
      <c r="S1" s="145" t="s">
        <v>573</v>
      </c>
      <c r="T1" s="145" t="s">
        <v>574</v>
      </c>
      <c r="U1" s="145" t="s">
        <v>575</v>
      </c>
      <c r="V1" s="145" t="s">
        <v>576</v>
      </c>
      <c r="W1" s="145" t="s">
        <v>577</v>
      </c>
      <c r="X1" s="145" t="s">
        <v>578</v>
      </c>
      <c r="Y1" s="145" t="s">
        <v>579</v>
      </c>
      <c r="Z1" s="145" t="s">
        <v>580</v>
      </c>
      <c r="AA1" s="145" t="s">
        <v>581</v>
      </c>
      <c r="AB1" s="145" t="s">
        <v>582</v>
      </c>
      <c r="AC1" s="145" t="s">
        <v>583</v>
      </c>
      <c r="AD1" s="145" t="s">
        <v>584</v>
      </c>
      <c r="AE1" s="145" t="s">
        <v>585</v>
      </c>
      <c r="AF1" s="145" t="s">
        <v>586</v>
      </c>
      <c r="AG1" s="145" t="s">
        <v>587</v>
      </c>
      <c r="AH1" s="145" t="s">
        <v>588</v>
      </c>
      <c r="AI1" s="145" t="s">
        <v>589</v>
      </c>
      <c r="AJ1" s="145" t="s">
        <v>590</v>
      </c>
      <c r="AK1" s="145" t="s">
        <v>591</v>
      </c>
      <c r="AL1" s="145" t="s">
        <v>592</v>
      </c>
      <c r="AM1" s="145" t="s">
        <v>593</v>
      </c>
      <c r="AN1" s="145" t="s">
        <v>594</v>
      </c>
      <c r="AO1" s="145" t="s">
        <v>595</v>
      </c>
      <c r="AP1" s="145" t="s">
        <v>596</v>
      </c>
      <c r="AQ1" s="145" t="s">
        <v>597</v>
      </c>
      <c r="AR1" s="145" t="s">
        <v>598</v>
      </c>
      <c r="AS1" s="145" t="s">
        <v>599</v>
      </c>
      <c r="AT1" s="145" t="s">
        <v>600</v>
      </c>
      <c r="AU1" s="145" t="s">
        <v>601</v>
      </c>
      <c r="AV1" s="145" t="s">
        <v>602</v>
      </c>
      <c r="AW1" s="146" t="s">
        <v>603</v>
      </c>
    </row>
    <row r="2" spans="1:49" ht="60" customHeight="1" outlineLevel="1" x14ac:dyDescent="0.35">
      <c r="A2" s="138" t="s">
        <v>1508</v>
      </c>
      <c r="B2" s="124"/>
      <c r="C2" s="123" t="s">
        <v>1509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1508</v>
      </c>
      <c r="B3" s="125" t="s">
        <v>774</v>
      </c>
      <c r="C3" s="126" t="s">
        <v>1510</v>
      </c>
      <c r="D3" s="128" t="s">
        <v>1511</v>
      </c>
      <c r="E3" s="128" t="s">
        <v>1512</v>
      </c>
      <c r="F3" s="128" t="s">
        <v>1513</v>
      </c>
      <c r="G3" s="128" t="s">
        <v>1514</v>
      </c>
      <c r="H3" s="128" t="s">
        <v>1515</v>
      </c>
      <c r="I3" s="130">
        <f>IF(COUNTIF(J3:AW3,"&lt;&gt;")=0,"",SUMPRODUCT(((Recommendations[ImplStatus]="Implemented")+(Recommendations[ImplStatus]="Compensated"))*ISNUMBER(MATCH(Recommendations[Id],J3:AW3,0)))/COUNTIF(J3:AW3,"&lt;&gt;"))</f>
        <v>0</v>
      </c>
      <c r="J3" s="132" t="s">
        <v>125</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1508</v>
      </c>
      <c r="B4" s="125" t="s">
        <v>1516</v>
      </c>
      <c r="C4" s="126" t="s">
        <v>1517</v>
      </c>
      <c r="D4" s="128" t="s">
        <v>1518</v>
      </c>
      <c r="E4" s="128" t="s">
        <v>1519</v>
      </c>
      <c r="F4" s="128" t="s">
        <v>1520</v>
      </c>
      <c r="G4" s="128" t="s">
        <v>1521</v>
      </c>
      <c r="H4" s="128" t="s">
        <v>1522</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1508</v>
      </c>
      <c r="B5" s="125" t="s">
        <v>1523</v>
      </c>
      <c r="C5" s="126" t="s">
        <v>1524</v>
      </c>
      <c r="D5" s="128" t="s">
        <v>1525</v>
      </c>
      <c r="E5" s="128" t="s">
        <v>1526</v>
      </c>
      <c r="F5" s="128" t="s">
        <v>1527</v>
      </c>
      <c r="G5" s="128" t="s">
        <v>1528</v>
      </c>
      <c r="H5" s="128" t="s">
        <v>1529</v>
      </c>
      <c r="I5" s="130">
        <f>IF(COUNTIF(J5:AW5,"&lt;&gt;")=0,"",SUMPRODUCT(((Recommendations[ImplStatus]="Implemented")+(Recommendations[ImplStatus]="Compensated"))*ISNUMBER(MATCH(Recommendations[Id],J5:AW5,0)))/COUNTIF(J5:AW5,"&lt;&gt;"))</f>
        <v>0</v>
      </c>
      <c r="J5" s="132" t="s">
        <v>120</v>
      </c>
      <c r="K5" s="132" t="s">
        <v>190</v>
      </c>
      <c r="L5" s="132" t="s">
        <v>195</v>
      </c>
      <c r="M5" s="132" t="s">
        <v>220</v>
      </c>
      <c r="N5" s="132" t="s">
        <v>230</v>
      </c>
      <c r="O5" s="132" t="s">
        <v>235</v>
      </c>
      <c r="P5" s="132" t="s">
        <v>308</v>
      </c>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1508</v>
      </c>
      <c r="B6" s="125" t="s">
        <v>1530</v>
      </c>
      <c r="C6" s="126" t="s">
        <v>1531</v>
      </c>
      <c r="D6" s="128" t="s">
        <v>1532</v>
      </c>
      <c r="E6" s="128" t="s">
        <v>1533</v>
      </c>
      <c r="F6" s="128" t="s">
        <v>1534</v>
      </c>
      <c r="G6" s="128" t="s">
        <v>1535</v>
      </c>
      <c r="H6" s="128" t="s">
        <v>1536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1508</v>
      </c>
      <c r="B7" s="125" t="s">
        <v>1537</v>
      </c>
      <c r="C7" s="126" t="s">
        <v>1538</v>
      </c>
      <c r="D7" s="128" t="s">
        <v>1539</v>
      </c>
      <c r="E7" s="128" t="s">
        <v>1540</v>
      </c>
      <c r="F7" s="128" t="s">
        <v>1541</v>
      </c>
      <c r="G7" s="128" t="s">
        <v>1542</v>
      </c>
      <c r="H7" s="128" t="s">
        <v>1543</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1508</v>
      </c>
      <c r="B8" s="125" t="s">
        <v>1544</v>
      </c>
      <c r="C8" s="126" t="s">
        <v>1545</v>
      </c>
      <c r="D8" s="128" t="s">
        <v>1546</v>
      </c>
      <c r="E8" s="128" t="s">
        <v>1547</v>
      </c>
      <c r="F8" s="128" t="s">
        <v>1548</v>
      </c>
      <c r="G8" s="128" t="s">
        <v>1542</v>
      </c>
      <c r="H8" s="128" t="s">
        <v>1549</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1508</v>
      </c>
      <c r="B9" s="125" t="s">
        <v>1550</v>
      </c>
      <c r="C9" s="126" t="s">
        <v>1551</v>
      </c>
      <c r="D9" s="128" t="s">
        <v>1552</v>
      </c>
      <c r="E9" s="128" t="s">
        <v>1553</v>
      </c>
      <c r="F9" s="128" t="s">
        <v>1554</v>
      </c>
      <c r="G9" s="128" t="s">
        <v>1555</v>
      </c>
      <c r="H9" s="128" t="s">
        <v>1556</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1508</v>
      </c>
      <c r="B10" s="125" t="s">
        <v>1557</v>
      </c>
      <c r="C10" s="126" t="s">
        <v>1558</v>
      </c>
      <c r="D10" s="128" t="s">
        <v>1559</v>
      </c>
      <c r="E10" s="128" t="s">
        <v>1560</v>
      </c>
      <c r="F10" s="128" t="s">
        <v>1561</v>
      </c>
      <c r="G10" s="128" t="s">
        <v>1562</v>
      </c>
      <c r="H10" s="128" t="s">
        <v>1563</v>
      </c>
      <c r="I10" s="130">
        <f>IF(COUNTIF(J10:AW10,"&lt;&gt;")=0,"",SUMPRODUCT(((Recommendations[ImplStatus]="Implemented")+(Recommendations[ImplStatus]="Compensated"))*ISNUMBER(MATCH(Recommendations[Id],J10:AW10,0)))/COUNTIF(J10:AW10,"&lt;&gt;"))</f>
        <v>0</v>
      </c>
      <c r="J10" s="132" t="s">
        <v>78</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1508</v>
      </c>
      <c r="B11" s="125" t="s">
        <v>1564</v>
      </c>
      <c r="C11" s="126" t="s">
        <v>1565</v>
      </c>
      <c r="D11" s="128" t="s">
        <v>1566</v>
      </c>
      <c r="E11" s="128" t="s">
        <v>1567</v>
      </c>
      <c r="F11" s="128" t="s">
        <v>1568</v>
      </c>
      <c r="G11" s="128" t="s">
        <v>1569</v>
      </c>
      <c r="H11" s="128" t="s">
        <v>1570</v>
      </c>
      <c r="I11" s="130">
        <f>IF(COUNTIF(J11:AW11,"&lt;&gt;")=0,"",SUMPRODUCT(((Recommendations[ImplStatus]="Implemented")+(Recommendations[ImplStatus]="Compensated"))*ISNUMBER(MATCH(Recommendations[Id],J11:AW11,0)))/COUNTIF(J11:AW11,"&lt;&gt;"))</f>
        <v>0</v>
      </c>
      <c r="J11" s="132" t="s">
        <v>110</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1508</v>
      </c>
      <c r="B12" s="125" t="s">
        <v>1571</v>
      </c>
      <c r="C12" s="126" t="s">
        <v>1572</v>
      </c>
      <c r="D12" s="128" t="s">
        <v>1573</v>
      </c>
      <c r="E12" s="128" t="s">
        <v>1574</v>
      </c>
      <c r="F12" s="128" t="s">
        <v>1575</v>
      </c>
      <c r="G12" s="128" t="s">
        <v>1562</v>
      </c>
      <c r="H12" s="128" t="s">
        <v>1576</v>
      </c>
      <c r="I12" s="130">
        <f>IF(COUNTIF(J12:AW12,"&lt;&gt;")=0,"",SUMPRODUCT(((Recommendations[ImplStatus]="Implemented")+(Recommendations[ImplStatus]="Compensated"))*ISNUMBER(MATCH(Recommendations[Id],J12:AW12,0)))/COUNTIF(J12:AW12,"&lt;&gt;"))</f>
        <v>0</v>
      </c>
      <c r="J12" s="132" t="s">
        <v>70</v>
      </c>
      <c r="K12" s="132" t="s">
        <v>75</v>
      </c>
      <c r="L12" s="132" t="s">
        <v>139</v>
      </c>
      <c r="M12" s="132" t="s">
        <v>210</v>
      </c>
      <c r="N12" s="132" t="s">
        <v>313</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1508</v>
      </c>
      <c r="B13" s="125" t="s">
        <v>1577</v>
      </c>
      <c r="C13" s="126" t="s">
        <v>1578</v>
      </c>
      <c r="D13" s="128" t="s">
        <v>1579</v>
      </c>
      <c r="E13" s="128" t="s">
        <v>1580</v>
      </c>
      <c r="F13" s="128" t="s">
        <v>1581</v>
      </c>
      <c r="G13" s="128" t="s">
        <v>1562</v>
      </c>
      <c r="H13" s="128" t="s">
        <v>1582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1508</v>
      </c>
      <c r="B14" s="125" t="s">
        <v>1583</v>
      </c>
      <c r="C14" s="126" t="s">
        <v>1584</v>
      </c>
      <c r="D14" s="128" t="s">
        <v>1585</v>
      </c>
      <c r="E14" s="128" t="s">
        <v>1586</v>
      </c>
      <c r="F14" s="128" t="s">
        <v>1587</v>
      </c>
      <c r="G14" s="128" t="s">
        <v>1588</v>
      </c>
      <c r="H14" s="128" t="s">
        <v>1589</v>
      </c>
      <c r="I14" s="130">
        <f>IF(COUNTIF(J14:AW14,"&lt;&gt;")=0,"",SUMPRODUCT(((Recommendations[ImplStatus]="Implemented")+(Recommendations[ImplStatus]="Compensated"))*ISNUMBER(MATCH(Recommendations[Id],J14:AW14,0)))/COUNTIF(J14:AW14,"&lt;&gt;"))</f>
        <v>0</v>
      </c>
      <c r="J14" s="132" t="s">
        <v>13</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1508</v>
      </c>
      <c r="B15" s="125" t="s">
        <v>1590</v>
      </c>
      <c r="C15" s="126" t="s">
        <v>1591</v>
      </c>
      <c r="D15" s="128" t="s">
        <v>1592</v>
      </c>
      <c r="E15" s="128" t="s">
        <v>1593</v>
      </c>
      <c r="F15" s="128" t="s">
        <v>1594</v>
      </c>
      <c r="G15" s="128" t="s">
        <v>1595</v>
      </c>
      <c r="H15" s="128" t="s">
        <v>1596</v>
      </c>
      <c r="I15" s="130">
        <f>IF(COUNTIF(J15:AW15,"&lt;&gt;")=0,"",SUMPRODUCT(((Recommendations[ImplStatus]="Implemented")+(Recommendations[ImplStatus]="Compensated"))*ISNUMBER(MATCH(Recommendations[Id],J15:AW15,0)))/COUNTIF(J15:AW15,"&lt;&gt;"))</f>
        <v>0</v>
      </c>
      <c r="J15" s="132" t="s">
        <v>134</v>
      </c>
      <c r="K15" s="132" t="s">
        <v>165</v>
      </c>
      <c r="L15" s="132" t="s">
        <v>243</v>
      </c>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1508</v>
      </c>
      <c r="B16" s="125" t="s">
        <v>1597</v>
      </c>
      <c r="C16" s="126" t="s">
        <v>1598</v>
      </c>
      <c r="D16" s="128" t="s">
        <v>1599</v>
      </c>
      <c r="E16" s="128" t="s">
        <v>1600</v>
      </c>
      <c r="F16" s="128" t="s">
        <v>1601</v>
      </c>
      <c r="G16" s="128" t="s">
        <v>1602</v>
      </c>
      <c r="H16" s="128" t="s">
        <v>1603</v>
      </c>
      <c r="I16" s="130">
        <f>IF(COUNTIF(J16:AW16,"&lt;&gt;")=0,"",SUMPRODUCT(((Recommendations[ImplStatus]="Implemented")+(Recommendations[ImplStatus]="Compensated"))*ISNUMBER(MATCH(Recommendations[Id],J16:AW16,0)))/COUNTIF(J16:AW16,"&lt;&gt;"))</f>
        <v>0</v>
      </c>
      <c r="J16" s="132" t="s">
        <v>243</v>
      </c>
      <c r="K16" s="132" t="s">
        <v>273</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1508</v>
      </c>
      <c r="B17" s="125" t="s">
        <v>1604</v>
      </c>
      <c r="C17" s="126" t="s">
        <v>1605</v>
      </c>
      <c r="D17" s="128" t="s">
        <v>1606</v>
      </c>
      <c r="E17" s="128" t="s">
        <v>1607</v>
      </c>
      <c r="F17" s="128" t="s">
        <v>1608</v>
      </c>
      <c r="G17" s="128" t="s">
        <v>1609</v>
      </c>
      <c r="H17" s="128" t="s">
        <v>1610</v>
      </c>
      <c r="I17" s="130">
        <f>IF(COUNTIF(J17:AW17,"&lt;&gt;")=0,"",SUMPRODUCT(((Recommendations[ImplStatus]="Implemented")+(Recommendations[ImplStatus]="Compensated"))*ISNUMBER(MATCH(Recommendations[Id],J17:AW17,0)))/COUNTIF(J17:AW17,"&lt;&gt;"))</f>
        <v>0</v>
      </c>
      <c r="J17" s="132" t="s">
        <v>23</v>
      </c>
      <c r="K17" s="132" t="s">
        <v>29</v>
      </c>
      <c r="L17" s="132" t="s">
        <v>33</v>
      </c>
      <c r="M17" s="132" t="s">
        <v>37</v>
      </c>
      <c r="N17" s="132" t="s">
        <v>41</v>
      </c>
      <c r="O17" s="132" t="s">
        <v>45</v>
      </c>
      <c r="P17" s="132" t="s">
        <v>49</v>
      </c>
      <c r="Q17" s="132" t="s">
        <v>170</v>
      </c>
      <c r="R17" s="132" t="s">
        <v>175</v>
      </c>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1508</v>
      </c>
      <c r="B18" s="125" t="s">
        <v>1611</v>
      </c>
      <c r="C18" s="126" t="s">
        <v>1612</v>
      </c>
      <c r="D18" s="128" t="s">
        <v>1613</v>
      </c>
      <c r="E18" s="128" t="s">
        <v>1614</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1615</v>
      </c>
      <c r="B19" s="124"/>
      <c r="C19" s="123" t="s">
        <v>1616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1615</v>
      </c>
      <c r="B20" s="125" t="s">
        <v>1617</v>
      </c>
      <c r="C20" s="126" t="s">
        <v>1618</v>
      </c>
      <c r="D20" s="128" t="s">
        <v>1619</v>
      </c>
      <c r="E20" s="128" t="s">
        <v>1620</v>
      </c>
      <c r="F20" s="128" t="s">
        <v>1621</v>
      </c>
      <c r="G20" s="128" t="s">
        <v>1622</v>
      </c>
      <c r="H20" s="128" t="s">
        <v>1623</v>
      </c>
      <c r="I20" s="130">
        <f>IF(COUNTIF(J20:AW20,"&lt;&gt;")=0,"",SUMPRODUCT(((Recommendations[ImplStatus]="Implemented")+(Recommendations[ImplStatus]="Compensated"))*ISNUMBER(MATCH(Recommendations[Id],J20:AW20,0)))/COUNTIF(J20:AW20,"&lt;&gt;"))</f>
        <v>0</v>
      </c>
      <c r="J20" s="132" t="s">
        <v>215</v>
      </c>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1615</v>
      </c>
      <c r="B21" s="125" t="s">
        <v>1624</v>
      </c>
      <c r="C21" s="126" t="s">
        <v>1625</v>
      </c>
      <c r="D21" s="128" t="s">
        <v>1626</v>
      </c>
      <c r="E21" s="128" t="s">
        <v>1627</v>
      </c>
      <c r="F21" s="128" t="s">
        <v>1628</v>
      </c>
      <c r="G21" s="128" t="s">
        <v>1629</v>
      </c>
      <c r="H21" s="128" t="s">
        <v>1630</v>
      </c>
      <c r="I21" s="130">
        <f>IF(COUNTIF(J21:AW21,"&lt;&gt;")=0,"",SUMPRODUCT(((Recommendations[ImplStatus]="Implemented")+(Recommendations[ImplStatus]="Compensated"))*ISNUMBER(MATCH(Recommendations[Id],J21:AW21,0)))/COUNTIF(J21:AW21,"&lt;&gt;"))</f>
        <v>0</v>
      </c>
      <c r="J21" s="132" t="s">
        <v>215</v>
      </c>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1631</v>
      </c>
      <c r="B22" s="124"/>
      <c r="C22" s="123" t="s">
        <v>1632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1631</v>
      </c>
      <c r="B23" s="125" t="s">
        <v>1633</v>
      </c>
      <c r="C23" s="126" t="s">
        <v>1634</v>
      </c>
      <c r="D23" s="128" t="s">
        <v>1635</v>
      </c>
      <c r="E23" s="128" t="s">
        <v>1636</v>
      </c>
      <c r="F23" s="128" t="s">
        <v>1637</v>
      </c>
      <c r="G23" s="128" t="s">
        <v>1638</v>
      </c>
      <c r="H23" s="128" t="s">
        <v>1639</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1631</v>
      </c>
      <c r="B24" s="125" t="s">
        <v>1640</v>
      </c>
      <c r="C24" s="126" t="s">
        <v>1641</v>
      </c>
      <c r="D24" s="128" t="s">
        <v>1642</v>
      </c>
      <c r="E24" s="128" t="s">
        <v>1643</v>
      </c>
      <c r="F24" s="128" t="s">
        <v>1644</v>
      </c>
      <c r="G24" s="128" t="s">
        <v>1645</v>
      </c>
      <c r="H24" s="128" t="s">
        <v>1646</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1631</v>
      </c>
      <c r="B25" s="125" t="s">
        <v>1647</v>
      </c>
      <c r="C25" s="126" t="s">
        <v>1648</v>
      </c>
      <c r="D25" s="128" t="s">
        <v>1649</v>
      </c>
      <c r="E25" s="128" t="s">
        <v>1650</v>
      </c>
      <c r="F25" s="128" t="s">
        <v>1651</v>
      </c>
      <c r="G25" s="128" t="s">
        <v>1652</v>
      </c>
      <c r="H25" s="128" t="s">
        <v>1653</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1631</v>
      </c>
      <c r="B26" s="125" t="s">
        <v>1654</v>
      </c>
      <c r="C26" s="126" t="s">
        <v>1655</v>
      </c>
      <c r="D26" s="128" t="s">
        <v>1656</v>
      </c>
      <c r="E26" s="128" t="s">
        <v>1657</v>
      </c>
      <c r="F26" s="128" t="s">
        <v>1658</v>
      </c>
      <c r="G26" s="128" t="s">
        <v>1645</v>
      </c>
      <c r="H26" s="128" t="s">
        <v>1659</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1631</v>
      </c>
      <c r="B27" s="125" t="s">
        <v>1660</v>
      </c>
      <c r="C27" s="126" t="s">
        <v>1661</v>
      </c>
      <c r="D27" s="128" t="s">
        <v>1662</v>
      </c>
      <c r="E27" s="128" t="s">
        <v>1663</v>
      </c>
      <c r="F27" s="128" t="s">
        <v>1664</v>
      </c>
      <c r="G27" s="128" t="s">
        <v>1665</v>
      </c>
      <c r="H27" s="128" t="s">
        <v>1666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1631</v>
      </c>
      <c r="B28" s="125" t="s">
        <v>1667</v>
      </c>
      <c r="C28" s="126" t="s">
        <v>1668</v>
      </c>
      <c r="D28" s="128" t="s">
        <v>1669</v>
      </c>
      <c r="E28" s="128" t="s">
        <v>1670</v>
      </c>
      <c r="F28" s="128" t="s">
        <v>1671</v>
      </c>
      <c r="G28" s="128" t="s">
        <v>1672</v>
      </c>
      <c r="H28" s="128" t="s">
        <v>1673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1631</v>
      </c>
      <c r="B29" s="125" t="s">
        <v>1674</v>
      </c>
      <c r="C29" s="126" t="s">
        <v>1675</v>
      </c>
      <c r="D29" s="128" t="s">
        <v>1676</v>
      </c>
      <c r="E29" s="128" t="s">
        <v>1677</v>
      </c>
      <c r="F29" s="128" t="s">
        <v>1678</v>
      </c>
      <c r="G29" s="128" t="s">
        <v>1562</v>
      </c>
      <c r="H29" s="128" t="s">
        <v>1679</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1631</v>
      </c>
      <c r="B30" s="125" t="s">
        <v>1680</v>
      </c>
      <c r="C30" s="126" t="s">
        <v>1681</v>
      </c>
      <c r="D30" s="128" t="s">
        <v>1682</v>
      </c>
      <c r="E30" s="128" t="s">
        <v>1683</v>
      </c>
      <c r="F30" s="128" t="s">
        <v>1684</v>
      </c>
      <c r="G30" s="128" t="s">
        <v>1645</v>
      </c>
      <c r="H30" s="128" t="s">
        <v>1685</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1686</v>
      </c>
      <c r="B31" s="124"/>
      <c r="C31" s="123" t="s">
        <v>1687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1686</v>
      </c>
      <c r="B32" s="125" t="s">
        <v>1688</v>
      </c>
      <c r="C32" s="126" t="s">
        <v>1689</v>
      </c>
      <c r="D32" s="128" t="s">
        <v>1690</v>
      </c>
      <c r="E32" s="128" t="s">
        <v>1691</v>
      </c>
      <c r="F32" s="128" t="s">
        <v>1692</v>
      </c>
      <c r="G32" s="128" t="s">
        <v>1693</v>
      </c>
      <c r="H32" s="128" t="s">
        <v>1694</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1686</v>
      </c>
      <c r="B33" s="125" t="s">
        <v>1695</v>
      </c>
      <c r="C33" s="126" t="s">
        <v>1696</v>
      </c>
      <c r="D33" s="128" t="s">
        <v>1697</v>
      </c>
      <c r="E33" s="128" t="s">
        <v>1698</v>
      </c>
      <c r="F33" s="128" t="s">
        <v>1699</v>
      </c>
      <c r="G33" s="128" t="s">
        <v>1700</v>
      </c>
      <c r="H33" s="128" t="s">
        <v>1701</v>
      </c>
      <c r="I33" s="130">
        <f>IF(COUNTIF(J33:AW33,"&lt;&gt;")=0,"",SUMPRODUCT(((Recommendations[ImplStatus]="Implemented")+(Recommendations[ImplStatus]="Compensated"))*ISNUMBER(MATCH(Recommendations[Id],J33:AW33,0)))/COUNTIF(J33:AW33,"&lt;&gt;"))</f>
        <v>0</v>
      </c>
      <c r="J33" s="132" t="s">
        <v>288</v>
      </c>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1686</v>
      </c>
      <c r="B34" s="125" t="s">
        <v>1702</v>
      </c>
      <c r="C34" s="126" t="s">
        <v>1703</v>
      </c>
      <c r="D34" s="128" t="s">
        <v>1704</v>
      </c>
      <c r="E34" s="128" t="s">
        <v>1705</v>
      </c>
      <c r="F34" s="128" t="s">
        <v>1706</v>
      </c>
      <c r="G34" s="128" t="s">
        <v>1707</v>
      </c>
      <c r="H34" s="128" t="s">
        <v>1708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1686</v>
      </c>
      <c r="B35" s="125" t="s">
        <v>1709</v>
      </c>
      <c r="C35" s="126" t="s">
        <v>1710</v>
      </c>
      <c r="D35" s="128" t="s">
        <v>1711</v>
      </c>
      <c r="E35" s="128" t="s">
        <v>1712</v>
      </c>
      <c r="F35" s="128" t="s">
        <v>1713</v>
      </c>
      <c r="G35" s="128" t="s">
        <v>1714</v>
      </c>
      <c r="H35" s="128" t="s">
        <v>1715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1686</v>
      </c>
      <c r="B36" s="125" t="s">
        <v>1716</v>
      </c>
      <c r="C36" s="126" t="s">
        <v>1717</v>
      </c>
      <c r="D36" s="128" t="s">
        <v>1718</v>
      </c>
      <c r="E36" s="128" t="s">
        <v>1719</v>
      </c>
      <c r="F36" s="128" t="s">
        <v>1720</v>
      </c>
      <c r="G36" s="128" t="s">
        <v>1721</v>
      </c>
      <c r="H36" s="128" t="s">
        <v>1722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1686</v>
      </c>
      <c r="B37" s="125" t="s">
        <v>1723</v>
      </c>
      <c r="C37" s="126" t="s">
        <v>1724</v>
      </c>
      <c r="D37" s="128" t="s">
        <v>1725</v>
      </c>
      <c r="E37" s="128" t="s">
        <v>1726</v>
      </c>
      <c r="F37" s="128" t="s">
        <v>1727</v>
      </c>
      <c r="G37" s="128" t="s">
        <v>1728</v>
      </c>
      <c r="H37" s="128" t="s">
        <v>1729</v>
      </c>
      <c r="I37" s="130">
        <f>IF(COUNTIF(J37:AW37,"&lt;&gt;")=0,"",SUMPRODUCT(((Recommendations[ImplStatus]="Implemented")+(Recommendations[ImplStatus]="Compensated"))*ISNUMBER(MATCH(Recommendations[Id],J37:AW37,0)))/COUNTIF(J37:AW37,"&lt;&gt;"))</f>
        <v>0</v>
      </c>
      <c r="J37" s="132" t="s">
        <v>88</v>
      </c>
      <c r="K37" s="132" t="s">
        <v>93</v>
      </c>
      <c r="L37" s="132" t="s">
        <v>101</v>
      </c>
      <c r="M37" s="132" t="s">
        <v>106</v>
      </c>
      <c r="N37" s="132" t="s">
        <v>125</v>
      </c>
      <c r="O37" s="132" t="s">
        <v>150</v>
      </c>
      <c r="P37" s="132" t="s">
        <v>160</v>
      </c>
      <c r="Q37" s="132" t="s">
        <v>200</v>
      </c>
      <c r="R37" s="132" t="s">
        <v>239</v>
      </c>
      <c r="S37" s="132" t="s">
        <v>248</v>
      </c>
      <c r="T37" s="132" t="s">
        <v>253</v>
      </c>
      <c r="U37" s="132" t="s">
        <v>258</v>
      </c>
      <c r="V37" s="132" t="s">
        <v>263</v>
      </c>
      <c r="W37" s="132" t="s">
        <v>268</v>
      </c>
      <c r="X37" s="132" t="s">
        <v>283</v>
      </c>
      <c r="Y37" s="132" t="s">
        <v>298</v>
      </c>
      <c r="Z37" s="132" t="s">
        <v>303</v>
      </c>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1686</v>
      </c>
      <c r="B38" s="125" t="s">
        <v>1730</v>
      </c>
      <c r="C38" s="126" t="s">
        <v>1731</v>
      </c>
      <c r="D38" s="128" t="s">
        <v>1732</v>
      </c>
      <c r="E38" s="128" t="s">
        <v>1733</v>
      </c>
      <c r="F38" s="128" t="s">
        <v>1734</v>
      </c>
      <c r="G38" s="128" t="s">
        <v>1735</v>
      </c>
      <c r="H38" s="128" t="s">
        <v>1736</v>
      </c>
      <c r="I38" s="130">
        <f>IF(COUNTIF(J38:AW38,"&lt;&gt;")=0,"",SUMPRODUCT(((Recommendations[ImplStatus]="Implemented")+(Recommendations[ImplStatus]="Compensated"))*ISNUMBER(MATCH(Recommendations[Id],J38:AW38,0)))/COUNTIF(J38:AW38,"&lt;&gt;"))</f>
        <v>0</v>
      </c>
      <c r="J38" s="132" t="s">
        <v>83</v>
      </c>
      <c r="K38" s="132" t="s">
        <v>97</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1686</v>
      </c>
      <c r="B39" s="125" t="s">
        <v>1737</v>
      </c>
      <c r="C39" s="126" t="s">
        <v>1738</v>
      </c>
      <c r="D39" s="128" t="s">
        <v>1739</v>
      </c>
      <c r="E39" s="128" t="s">
        <v>1740</v>
      </c>
      <c r="F39" s="128" t="s">
        <v>1741</v>
      </c>
      <c r="G39" s="128" t="s">
        <v>1742</v>
      </c>
      <c r="H39" s="128" t="s">
        <v>1743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1686</v>
      </c>
      <c r="B40" s="125" t="s">
        <v>1744</v>
      </c>
      <c r="C40" s="126" t="s">
        <v>1745</v>
      </c>
      <c r="D40" s="128" t="s">
        <v>1746</v>
      </c>
      <c r="E40" s="128" t="s">
        <v>1747</v>
      </c>
      <c r="F40" s="128" t="s">
        <v>1748</v>
      </c>
      <c r="G40" s="128" t="s">
        <v>1749</v>
      </c>
      <c r="H40" s="128" t="s">
        <v>1750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1686</v>
      </c>
      <c r="B41" s="125" t="s">
        <v>1751</v>
      </c>
      <c r="C41" s="126" t="s">
        <v>1752</v>
      </c>
      <c r="D41" s="128" t="s">
        <v>1753</v>
      </c>
      <c r="E41" s="128" t="s">
        <v>1754</v>
      </c>
      <c r="F41" s="128" t="s">
        <v>1755</v>
      </c>
      <c r="G41" s="128" t="s">
        <v>1693</v>
      </c>
      <c r="H41" s="128" t="s">
        <v>1756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1757</v>
      </c>
      <c r="B42" s="124"/>
      <c r="C42" s="123" t="s">
        <v>1758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1757</v>
      </c>
      <c r="B43" s="125" t="s">
        <v>1759</v>
      </c>
      <c r="C43" s="126" t="s">
        <v>1760</v>
      </c>
      <c r="D43" s="128" t="s">
        <v>1761</v>
      </c>
      <c r="E43" s="128" t="s">
        <v>1762</v>
      </c>
      <c r="F43" s="128" t="s">
        <v>1763</v>
      </c>
      <c r="G43" s="128" t="s">
        <v>1764</v>
      </c>
      <c r="H43" s="128" t="s">
        <v>1765</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1757</v>
      </c>
      <c r="B44" s="125" t="s">
        <v>1766</v>
      </c>
      <c r="C44" s="126" t="s">
        <v>1767</v>
      </c>
      <c r="D44" s="128" t="s">
        <v>1768</v>
      </c>
      <c r="E44" s="128" t="s">
        <v>1769</v>
      </c>
      <c r="F44" s="128" t="s">
        <v>1770</v>
      </c>
      <c r="G44" s="128" t="s">
        <v>1771</v>
      </c>
      <c r="H44" s="128" t="s">
        <v>1772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1757</v>
      </c>
      <c r="B45" s="125" t="s">
        <v>1773</v>
      </c>
      <c r="C45" s="126" t="s">
        <v>1774</v>
      </c>
      <c r="D45" s="128" t="s">
        <v>1775</v>
      </c>
      <c r="E45" s="128" t="s">
        <v>1776</v>
      </c>
      <c r="F45" s="128" t="s">
        <v>1777</v>
      </c>
      <c r="G45" s="128" t="s">
        <v>1778</v>
      </c>
      <c r="H45" s="128" t="s">
        <v>1779</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1757</v>
      </c>
      <c r="B46" s="125" t="s">
        <v>1780</v>
      </c>
      <c r="C46" s="126" t="s">
        <v>1781</v>
      </c>
      <c r="D46" s="128" t="s">
        <v>1782</v>
      </c>
      <c r="E46" s="128" t="s">
        <v>1783</v>
      </c>
      <c r="F46" s="128" t="s">
        <v>1784</v>
      </c>
      <c r="G46" s="128" t="s">
        <v>1778</v>
      </c>
      <c r="H46" s="128" t="s">
        <v>1785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1757</v>
      </c>
      <c r="B47" s="125" t="s">
        <v>1786</v>
      </c>
      <c r="C47" s="126" t="s">
        <v>1787</v>
      </c>
      <c r="D47" s="128" t="s">
        <v>1788</v>
      </c>
      <c r="E47" s="128" t="s">
        <v>1789</v>
      </c>
      <c r="F47" s="128" t="s">
        <v>1790</v>
      </c>
      <c r="G47" s="128" t="s">
        <v>1791</v>
      </c>
      <c r="H47" s="128" t="s">
        <v>1792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1757</v>
      </c>
      <c r="B48" s="125" t="s">
        <v>1793</v>
      </c>
      <c r="C48" s="126" t="s">
        <v>1794</v>
      </c>
      <c r="D48" s="128" t="s">
        <v>1795</v>
      </c>
      <c r="E48" s="128" t="s">
        <v>1796</v>
      </c>
      <c r="F48" s="128" t="s">
        <v>1797</v>
      </c>
      <c r="G48" s="128" t="s">
        <v>1798</v>
      </c>
      <c r="H48" s="128" t="s">
        <v>1799</v>
      </c>
      <c r="I48" s="130">
        <f>IF(COUNTIF(J48:AW48,"&lt;&gt;")=0,"",SUMPRODUCT(((Recommendations[ImplStatus]="Implemented")+(Recommendations[ImplStatus]="Compensated"))*ISNUMBER(MATCH(Recommendations[Id],J48:AW48,0)))/COUNTIF(J48:AW48,"&lt;&gt;"))</f>
        <v>0</v>
      </c>
      <c r="J48" s="132" t="s">
        <v>60</v>
      </c>
      <c r="K48" s="132" t="s">
        <v>65</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1757</v>
      </c>
      <c r="B49" s="125" t="s">
        <v>1800</v>
      </c>
      <c r="C49" s="126" t="s">
        <v>1801</v>
      </c>
      <c r="D49" s="128" t="s">
        <v>1802</v>
      </c>
      <c r="E49" s="128" t="s">
        <v>1803</v>
      </c>
      <c r="F49" s="128" t="s">
        <v>1804</v>
      </c>
      <c r="G49" s="128" t="s">
        <v>1562</v>
      </c>
      <c r="H49" s="128" t="s">
        <v>1805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1757</v>
      </c>
      <c r="B50" s="125" t="s">
        <v>1806</v>
      </c>
      <c r="C50" s="126" t="s">
        <v>1807</v>
      </c>
      <c r="D50" s="128" t="s">
        <v>1808</v>
      </c>
      <c r="E50" s="128" t="s">
        <v>1809</v>
      </c>
      <c r="F50" s="128" t="s">
        <v>1810</v>
      </c>
      <c r="G50" s="128" t="s">
        <v>1811</v>
      </c>
      <c r="H50" s="128" t="s">
        <v>1812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1813</v>
      </c>
      <c r="B51" s="124"/>
      <c r="C51" s="123" t="s">
        <v>1814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1813</v>
      </c>
      <c r="B52" s="125" t="s">
        <v>1815</v>
      </c>
      <c r="C52" s="126" t="s">
        <v>1816</v>
      </c>
      <c r="D52" s="128" t="s">
        <v>1817</v>
      </c>
      <c r="E52" s="128" t="s">
        <v>1818</v>
      </c>
      <c r="F52" s="128" t="s">
        <v>1819</v>
      </c>
      <c r="G52" s="128" t="s">
        <v>1820</v>
      </c>
      <c r="H52" s="128" t="s">
        <v>1821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1813</v>
      </c>
      <c r="B53" s="125" t="s">
        <v>1822</v>
      </c>
      <c r="C53" s="126" t="s">
        <v>1823</v>
      </c>
      <c r="D53" s="128" t="s">
        <v>1824</v>
      </c>
      <c r="E53" s="128" t="s">
        <v>1825</v>
      </c>
      <c r="F53" s="128" t="s">
        <v>1826</v>
      </c>
      <c r="G53" s="128" t="s">
        <v>1827</v>
      </c>
      <c r="H53" s="128" t="s">
        <v>1828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1813</v>
      </c>
      <c r="B54" s="125" t="s">
        <v>1829</v>
      </c>
      <c r="C54" s="126" t="s">
        <v>1830</v>
      </c>
      <c r="D54" s="128" t="s">
        <v>1831</v>
      </c>
      <c r="E54" s="128" t="s">
        <v>1832</v>
      </c>
      <c r="F54" s="128" t="s">
        <v>1833</v>
      </c>
      <c r="G54" s="128" t="s">
        <v>1834</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1813</v>
      </c>
      <c r="B55" s="125" t="s">
        <v>1835</v>
      </c>
      <c r="C55" s="126" t="s">
        <v>1836</v>
      </c>
      <c r="D55" s="128" t="s">
        <v>1837</v>
      </c>
      <c r="E55" s="128" t="s">
        <v>1838</v>
      </c>
      <c r="F55" s="128" t="s">
        <v>1839</v>
      </c>
      <c r="G55" s="128" t="s">
        <v>1840</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1813</v>
      </c>
      <c r="B56" s="125" t="s">
        <v>1841</v>
      </c>
      <c r="C56" s="126" t="s">
        <v>1842</v>
      </c>
      <c r="D56" s="128" t="s">
        <v>1843</v>
      </c>
      <c r="E56" s="128" t="s">
        <v>1844</v>
      </c>
      <c r="F56" s="128" t="s">
        <v>1845</v>
      </c>
      <c r="G56" s="128" t="s">
        <v>1846</v>
      </c>
      <c r="H56" s="128" t="s">
        <v>1847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1848</v>
      </c>
      <c r="B57" s="124"/>
      <c r="C57" s="123" t="s">
        <v>1849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1848</v>
      </c>
      <c r="B58" s="125" t="s">
        <v>1850</v>
      </c>
      <c r="C58" s="126" t="s">
        <v>1851</v>
      </c>
      <c r="D58" s="128" t="s">
        <v>1852</v>
      </c>
      <c r="E58" s="128" t="s">
        <v>1853</v>
      </c>
      <c r="F58" s="128" t="s">
        <v>1854</v>
      </c>
      <c r="G58" s="128" t="s">
        <v>1855</v>
      </c>
      <c r="H58" s="128" t="s">
        <v>1856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1848</v>
      </c>
      <c r="B59" s="125" t="s">
        <v>1857</v>
      </c>
      <c r="C59" s="126" t="s">
        <v>1858</v>
      </c>
      <c r="D59" s="128" t="s">
        <v>1859</v>
      </c>
      <c r="E59" s="128" t="s">
        <v>1860</v>
      </c>
      <c r="F59" s="128" t="s">
        <v>1861</v>
      </c>
      <c r="G59" s="128" t="s">
        <v>1862</v>
      </c>
      <c r="H59" s="128" t="s">
        <v>1863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1848</v>
      </c>
      <c r="B60" s="125" t="s">
        <v>1864</v>
      </c>
      <c r="C60" s="126" t="s">
        <v>1865</v>
      </c>
      <c r="D60" s="128" t="s">
        <v>1866</v>
      </c>
      <c r="E60" s="128" t="s">
        <v>1867</v>
      </c>
      <c r="F60" s="128" t="s">
        <v>1868</v>
      </c>
      <c r="G60" s="128" t="s">
        <v>1869</v>
      </c>
      <c r="H60" s="128" t="s">
        <v>1870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1871</v>
      </c>
      <c r="B61" s="124"/>
      <c r="C61" s="123" t="s">
        <v>1872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1871</v>
      </c>
      <c r="B62" s="125" t="s">
        <v>1873</v>
      </c>
      <c r="C62" s="126" t="s">
        <v>1874</v>
      </c>
      <c r="D62" s="128" t="s">
        <v>1875</v>
      </c>
      <c r="E62" s="128" t="s">
        <v>1876</v>
      </c>
      <c r="F62" s="128" t="s">
        <v>1877</v>
      </c>
      <c r="G62" s="128" t="s">
        <v>1878</v>
      </c>
      <c r="H62" s="128" t="s">
        <v>1879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1871</v>
      </c>
      <c r="B63" s="125" t="s">
        <v>1880</v>
      </c>
      <c r="C63" s="126" t="s">
        <v>1881</v>
      </c>
      <c r="D63" s="128" t="s">
        <v>1882</v>
      </c>
      <c r="E63" s="128" t="s">
        <v>1883</v>
      </c>
      <c r="F63" s="128" t="s">
        <v>1884</v>
      </c>
      <c r="G63" s="128" t="s">
        <v>1885</v>
      </c>
      <c r="H63" s="128" t="s">
        <v>1886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1871</v>
      </c>
      <c r="B64" s="125" t="s">
        <v>1887</v>
      </c>
      <c r="C64" s="126" t="s">
        <v>1888</v>
      </c>
      <c r="D64" s="128" t="s">
        <v>1889</v>
      </c>
      <c r="E64" s="128" t="s">
        <v>1890</v>
      </c>
      <c r="F64" s="128" t="s">
        <v>1891</v>
      </c>
      <c r="G64" s="128" t="s">
        <v>1892</v>
      </c>
      <c r="H64" s="128" t="s">
        <v>1893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1871</v>
      </c>
      <c r="B65" s="125" t="s">
        <v>1894</v>
      </c>
      <c r="C65" s="126" t="s">
        <v>1895</v>
      </c>
      <c r="D65" s="128" t="s">
        <v>1896</v>
      </c>
      <c r="E65" s="128" t="s">
        <v>1897</v>
      </c>
      <c r="F65" s="128" t="s">
        <v>1898</v>
      </c>
      <c r="G65" s="128" t="s">
        <v>1899</v>
      </c>
      <c r="H65" s="128" t="s">
        <v>1900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1871</v>
      </c>
      <c r="B66" s="125" t="s">
        <v>1901</v>
      </c>
      <c r="C66" s="126" t="s">
        <v>1902</v>
      </c>
      <c r="D66" s="128" t="s">
        <v>1903</v>
      </c>
      <c r="E66" s="128" t="s">
        <v>1904</v>
      </c>
      <c r="F66" s="128" t="s">
        <v>1905</v>
      </c>
      <c r="G66" s="128" t="s">
        <v>1906</v>
      </c>
      <c r="H66" s="128" t="s">
        <v>1907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1871</v>
      </c>
      <c r="B67" s="125" t="s">
        <v>1908</v>
      </c>
      <c r="C67" s="126" t="s">
        <v>1909</v>
      </c>
      <c r="D67" s="128" t="s">
        <v>1910</v>
      </c>
      <c r="E67" s="128" t="s">
        <v>1911</v>
      </c>
      <c r="F67" s="128" t="s">
        <v>1912</v>
      </c>
      <c r="G67" s="128" t="s">
        <v>1913</v>
      </c>
      <c r="H67" s="128" t="s">
        <v>1914</v>
      </c>
      <c r="I67" s="130">
        <f>IF(COUNTIF(J67:AW67,"&lt;&gt;")=0,"",SUMPRODUCT(((Recommendations[ImplStatus]="Implemented")+(Recommendations[ImplStatus]="Compensated"))*ISNUMBER(MATCH(Recommendations[Id],J67:AW67,0)))/COUNTIF(J67:AW67,"&lt;&gt;"))</f>
        <v>0</v>
      </c>
      <c r="J67" s="132" t="s">
        <v>115</v>
      </c>
      <c r="K67" s="132" t="s">
        <v>225</v>
      </c>
      <c r="L67" s="132" t="s">
        <v>278</v>
      </c>
      <c r="M67" s="132" t="s">
        <v>293</v>
      </c>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1871</v>
      </c>
      <c r="B68" s="125" t="s">
        <v>1915</v>
      </c>
      <c r="C68" s="126" t="s">
        <v>1916</v>
      </c>
      <c r="D68" s="128" t="s">
        <v>1917</v>
      </c>
      <c r="E68" s="128" t="s">
        <v>1918</v>
      </c>
      <c r="F68" s="128" t="s">
        <v>1919</v>
      </c>
      <c r="G68" s="128" t="s">
        <v>1920</v>
      </c>
      <c r="H68" s="128" t="s">
        <v>1921</v>
      </c>
      <c r="I68" s="130">
        <f>IF(COUNTIF(J68:AW68,"&lt;&gt;")=0,"",SUMPRODUCT(((Recommendations[ImplStatus]="Implemented")+(Recommendations[ImplStatus]="Compensated"))*ISNUMBER(MATCH(Recommendations[Id],J68:AW68,0)))/COUNTIF(J68:AW68,"&lt;&gt;"))</f>
        <v>0</v>
      </c>
      <c r="J68" s="132" t="s">
        <v>155</v>
      </c>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1922</v>
      </c>
      <c r="B69" s="124"/>
      <c r="C69" s="123" t="s">
        <v>1923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1922</v>
      </c>
      <c r="B70" s="125" t="s">
        <v>1924</v>
      </c>
      <c r="C70" s="126" t="s">
        <v>1925</v>
      </c>
      <c r="D70" s="128" t="s">
        <v>1926</v>
      </c>
      <c r="E70" s="128" t="s">
        <v>1927</v>
      </c>
      <c r="F70" s="128" t="s">
        <v>1928</v>
      </c>
      <c r="G70" s="128" t="s">
        <v>1929</v>
      </c>
      <c r="H70" s="128" t="s">
        <v>1930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1922</v>
      </c>
      <c r="B71" s="125" t="s">
        <v>1931</v>
      </c>
      <c r="C71" s="126" t="s">
        <v>1932</v>
      </c>
      <c r="D71" s="128" t="s">
        <v>1933</v>
      </c>
      <c r="E71" s="128" t="s">
        <v>1934</v>
      </c>
      <c r="F71" s="128" t="s">
        <v>1935</v>
      </c>
      <c r="G71" s="128" t="s">
        <v>1936</v>
      </c>
      <c r="H71" s="128" t="s">
        <v>1937</v>
      </c>
      <c r="I71" s="130">
        <f>IF(COUNTIF(J71:AW71,"&lt;&gt;")=0,"",SUMPRODUCT(((Recommendations[ImplStatus]="Implemented")+(Recommendations[ImplStatus]="Compensated"))*ISNUMBER(MATCH(Recommendations[Id],J71:AW71,0)))/COUNTIF(J71:AW71,"&lt;&gt;"))</f>
        <v>0</v>
      </c>
      <c r="J71" s="132" t="s">
        <v>53</v>
      </c>
      <c r="K71" s="132" t="s">
        <v>58</v>
      </c>
      <c r="L71" s="132" t="s">
        <v>130</v>
      </c>
      <c r="M71" s="132" t="s">
        <v>132</v>
      </c>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1938</v>
      </c>
      <c r="B72" s="124"/>
      <c r="C72" s="123" t="s">
        <v>1939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1938</v>
      </c>
      <c r="B73" s="125" t="s">
        <v>1940</v>
      </c>
      <c r="C73" s="126" t="s">
        <v>1941</v>
      </c>
      <c r="D73" s="128" t="s">
        <v>1942</v>
      </c>
      <c r="E73" s="128" t="s">
        <v>1943</v>
      </c>
      <c r="F73" s="128" t="s">
        <v>1944</v>
      </c>
      <c r="G73" s="128" t="s">
        <v>1945</v>
      </c>
      <c r="H73" s="128" t="s">
        <v>1946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1938</v>
      </c>
      <c r="B74" s="125" t="s">
        <v>1947</v>
      </c>
      <c r="C74" s="126" t="s">
        <v>1948</v>
      </c>
      <c r="D74" s="128" t="s">
        <v>1949</v>
      </c>
      <c r="E74" s="128" t="s">
        <v>1950</v>
      </c>
      <c r="F74" s="128" t="s">
        <v>1951</v>
      </c>
      <c r="G74" s="128" t="s">
        <v>1952</v>
      </c>
      <c r="H74" s="128" t="s">
        <v>1953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1938</v>
      </c>
      <c r="B75" s="125" t="s">
        <v>1954</v>
      </c>
      <c r="C75" s="126" t="s">
        <v>1955</v>
      </c>
      <c r="D75" s="128" t="s">
        <v>1956</v>
      </c>
      <c r="E75" s="128" t="s">
        <v>1957</v>
      </c>
      <c r="F75" s="128" t="s">
        <v>1958</v>
      </c>
      <c r="G75" s="128" t="s">
        <v>1959</v>
      </c>
      <c r="H75" s="128" t="s">
        <v>1960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1938</v>
      </c>
      <c r="B76" s="125" t="s">
        <v>1961</v>
      </c>
      <c r="C76" s="126" t="s">
        <v>1962</v>
      </c>
      <c r="D76" s="128" t="s">
        <v>1963</v>
      </c>
      <c r="E76" s="128" t="s">
        <v>1964</v>
      </c>
      <c r="F76" s="128" t="s">
        <v>1965</v>
      </c>
      <c r="G76" s="128" t="s">
        <v>1966</v>
      </c>
      <c r="H76" s="128" t="s">
        <v>1967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1938</v>
      </c>
      <c r="B77" s="125" t="s">
        <v>1968</v>
      </c>
      <c r="C77" s="126" t="s">
        <v>1969</v>
      </c>
      <c r="D77" s="128" t="s">
        <v>1970</v>
      </c>
      <c r="E77" s="128" t="s">
        <v>1971</v>
      </c>
      <c r="F77" s="128" t="s">
        <v>1972</v>
      </c>
      <c r="G77" s="128" t="s">
        <v>1966</v>
      </c>
      <c r="H77" s="128" t="s">
        <v>1973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1974</v>
      </c>
      <c r="B78" s="124"/>
      <c r="C78" s="123" t="s">
        <v>1975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1974</v>
      </c>
      <c r="B79" s="125" t="s">
        <v>1974</v>
      </c>
      <c r="C79" s="126" t="s">
        <v>1976</v>
      </c>
      <c r="D79" s="128" t="s">
        <v>1977</v>
      </c>
      <c r="E79" s="128" t="s">
        <v>1978</v>
      </c>
      <c r="F79" s="128" t="s">
        <v>1979</v>
      </c>
      <c r="G79" s="128" t="s">
        <v>1980</v>
      </c>
      <c r="H79" s="128" t="s">
        <v>1981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1974</v>
      </c>
      <c r="B80" s="125" t="s">
        <v>1982</v>
      </c>
      <c r="C80" s="126" t="s">
        <v>1983</v>
      </c>
      <c r="D80" s="128" t="s">
        <v>1984</v>
      </c>
      <c r="E80" s="128" t="s">
        <v>1985</v>
      </c>
      <c r="F80" s="128" t="s">
        <v>1986</v>
      </c>
      <c r="G80" s="128" t="s">
        <v>1987</v>
      </c>
      <c r="H80" s="128" t="s">
        <v>1988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1974</v>
      </c>
      <c r="B81" s="125" t="s">
        <v>1989</v>
      </c>
      <c r="C81" s="126" t="s">
        <v>1990</v>
      </c>
      <c r="D81" s="128" t="s">
        <v>1991</v>
      </c>
      <c r="E81" s="128" t="s">
        <v>1992</v>
      </c>
      <c r="F81" s="128" t="s">
        <v>1993</v>
      </c>
      <c r="G81" s="128" t="s">
        <v>1994</v>
      </c>
      <c r="H81" s="128" t="s">
        <v>1995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1996</v>
      </c>
      <c r="B82" s="124"/>
      <c r="C82" s="123" t="s">
        <v>1997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1996</v>
      </c>
      <c r="B83" s="125" t="s">
        <v>1998</v>
      </c>
      <c r="C83" s="126" t="s">
        <v>1999</v>
      </c>
      <c r="D83" s="128" t="s">
        <v>2000</v>
      </c>
      <c r="E83" s="128" t="s">
        <v>2001</v>
      </c>
      <c r="F83" s="128" t="s">
        <v>2002</v>
      </c>
      <c r="G83" s="128" t="s">
        <v>2003</v>
      </c>
      <c r="H83" s="128" t="s">
        <v>2004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1996</v>
      </c>
      <c r="B84" s="125" t="s">
        <v>2005</v>
      </c>
      <c r="C84" s="126" t="s">
        <v>2006</v>
      </c>
      <c r="D84" s="128" t="s">
        <v>2007</v>
      </c>
      <c r="E84" s="128" t="s">
        <v>2008</v>
      </c>
      <c r="F84" s="128" t="s">
        <v>2009</v>
      </c>
      <c r="G84" s="128" t="s">
        <v>2010</v>
      </c>
      <c r="H84" s="128" t="s">
        <v>2011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1996</v>
      </c>
      <c r="B85" s="125" t="s">
        <v>2012</v>
      </c>
      <c r="C85" s="126" t="s">
        <v>2013</v>
      </c>
      <c r="D85" s="128" t="s">
        <v>2014</v>
      </c>
      <c r="E85" s="128" t="s">
        <v>2015</v>
      </c>
      <c r="F85" s="128" t="s">
        <v>2016</v>
      </c>
      <c r="G85" s="128" t="s">
        <v>2017</v>
      </c>
      <c r="H85" s="128" t="s">
        <v>2018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1996</v>
      </c>
      <c r="B86" s="125" t="s">
        <v>2019</v>
      </c>
      <c r="C86" s="126" t="s">
        <v>2020</v>
      </c>
      <c r="D86" s="128" t="s">
        <v>2021</v>
      </c>
      <c r="E86" s="128" t="s">
        <v>2022</v>
      </c>
      <c r="F86" s="128" t="s">
        <v>2023</v>
      </c>
      <c r="G86" s="128" t="s">
        <v>2024</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2025</v>
      </c>
      <c r="B87" s="124"/>
      <c r="C87" s="123" t="s">
        <v>2026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2025</v>
      </c>
      <c r="B88" s="125" t="s">
        <v>2027</v>
      </c>
      <c r="C88" s="126" t="s">
        <v>2028</v>
      </c>
      <c r="D88" s="128" t="s">
        <v>2029</v>
      </c>
      <c r="E88" s="128" t="s">
        <v>2030</v>
      </c>
      <c r="F88" s="128" t="s">
        <v>2031</v>
      </c>
      <c r="G88" s="128" t="s">
        <v>2032</v>
      </c>
      <c r="H88" s="128" t="s">
        <v>2033</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2025</v>
      </c>
      <c r="B89" s="125" t="s">
        <v>2034</v>
      </c>
      <c r="C89" s="126" t="s">
        <v>2035</v>
      </c>
      <c r="D89" s="128" t="s">
        <v>2036</v>
      </c>
      <c r="E89" s="128" t="s">
        <v>2037</v>
      </c>
      <c r="F89" s="128" t="s">
        <v>2038</v>
      </c>
      <c r="G89" s="128" t="s">
        <v>1562</v>
      </c>
      <c r="H89" s="128" t="s">
        <v>2039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2025</v>
      </c>
      <c r="B90" s="125" t="s">
        <v>2040</v>
      </c>
      <c r="C90" s="126" t="s">
        <v>2041</v>
      </c>
      <c r="D90" s="128" t="s">
        <v>2042</v>
      </c>
      <c r="E90" s="128" t="s">
        <v>2043</v>
      </c>
      <c r="F90" s="128" t="s">
        <v>2044</v>
      </c>
      <c r="G90" s="128" t="s">
        <v>2032</v>
      </c>
      <c r="H90" s="128" t="s">
        <v>2045</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2025</v>
      </c>
      <c r="B91" s="125" t="s">
        <v>2046</v>
      </c>
      <c r="C91" s="126" t="s">
        <v>2047</v>
      </c>
      <c r="D91" s="128" t="s">
        <v>2048</v>
      </c>
      <c r="E91" s="128" t="s">
        <v>2049</v>
      </c>
      <c r="F91" s="128" t="s">
        <v>2050</v>
      </c>
      <c r="G91" s="128" t="s">
        <v>1562</v>
      </c>
      <c r="H91" s="128" t="s">
        <v>2051</v>
      </c>
      <c r="I91" s="130">
        <f>IF(COUNTIF(J91:AW91,"&lt;&gt;")=0,"",SUMPRODUCT(((Recommendations[ImplStatus]="Implemented")+(Recommendations[ImplStatus]="Compensated"))*ISNUMBER(MATCH(Recommendations[Id],J91:AW91,0)))/COUNTIF(J91:AW91,"&lt;&gt;"))</f>
        <v>0</v>
      </c>
      <c r="J91" s="132" t="s">
        <v>185</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2025</v>
      </c>
      <c r="B92" s="125" t="s">
        <v>2052</v>
      </c>
      <c r="C92" s="126" t="s">
        <v>2053</v>
      </c>
      <c r="D92" s="128" t="s">
        <v>2054</v>
      </c>
      <c r="E92" s="128" t="s">
        <v>2055</v>
      </c>
      <c r="F92" s="128" t="s">
        <v>2056</v>
      </c>
      <c r="G92" s="128" t="s">
        <v>1562</v>
      </c>
      <c r="H92" s="128" t="s">
        <v>2057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2025</v>
      </c>
      <c r="B93" s="125" t="s">
        <v>2058</v>
      </c>
      <c r="C93" s="126" t="s">
        <v>2059</v>
      </c>
      <c r="D93" s="128" t="s">
        <v>2060</v>
      </c>
      <c r="E93" s="128" t="s">
        <v>2061</v>
      </c>
      <c r="F93" s="128" t="s">
        <v>2062</v>
      </c>
      <c r="G93" s="128" t="s">
        <v>2063</v>
      </c>
      <c r="H93" s="128" t="s">
        <v>2064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2025</v>
      </c>
      <c r="B94" s="125" t="s">
        <v>2065</v>
      </c>
      <c r="C94" s="126" t="s">
        <v>2066</v>
      </c>
      <c r="D94" s="128" t="s">
        <v>2067</v>
      </c>
      <c r="E94" s="128" t="s">
        <v>2068</v>
      </c>
      <c r="F94" s="128" t="s">
        <v>2069</v>
      </c>
      <c r="G94" s="128" t="s">
        <v>2070</v>
      </c>
      <c r="H94" s="128" t="s">
        <v>2071</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2025</v>
      </c>
      <c r="B95" s="125" t="s">
        <v>2072</v>
      </c>
      <c r="C95" s="126" t="s">
        <v>2073</v>
      </c>
      <c r="D95" s="128" t="s">
        <v>2074</v>
      </c>
      <c r="E95" s="128" t="s">
        <v>2075</v>
      </c>
      <c r="F95" s="128" t="s">
        <v>2076</v>
      </c>
      <c r="G95" s="128" t="s">
        <v>2077</v>
      </c>
      <c r="H95" s="128" t="s">
        <v>2078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2025</v>
      </c>
      <c r="B96" s="125" t="s">
        <v>2079</v>
      </c>
      <c r="C96" s="126" t="s">
        <v>2080</v>
      </c>
      <c r="D96" s="128" t="s">
        <v>2081</v>
      </c>
      <c r="E96" s="128" t="s">
        <v>2082</v>
      </c>
      <c r="F96" s="128" t="s">
        <v>2083</v>
      </c>
      <c r="G96" s="128" t="s">
        <v>2084</v>
      </c>
      <c r="H96" s="128" t="s">
        <v>2085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2025</v>
      </c>
      <c r="B97" s="125" t="s">
        <v>2086</v>
      </c>
      <c r="C97" s="126" t="s">
        <v>2087</v>
      </c>
      <c r="D97" s="128" t="s">
        <v>2088</v>
      </c>
      <c r="E97" s="128" t="s">
        <v>2089</v>
      </c>
      <c r="F97" s="128" t="s">
        <v>2090</v>
      </c>
      <c r="G97" s="128" t="s">
        <v>2091</v>
      </c>
      <c r="H97" s="128" t="s">
        <v>2092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2093</v>
      </c>
      <c r="B98" s="124"/>
      <c r="C98" s="123" t="s">
        <v>2094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2093</v>
      </c>
      <c r="B99" s="125" t="s">
        <v>2095</v>
      </c>
      <c r="C99" s="126" t="s">
        <v>2096</v>
      </c>
      <c r="D99" s="128" t="s">
        <v>2097</v>
      </c>
      <c r="E99" s="128" t="s">
        <v>2098</v>
      </c>
      <c r="F99" s="128" t="s">
        <v>2099</v>
      </c>
      <c r="G99" s="128" t="s">
        <v>2100</v>
      </c>
      <c r="H99" s="128" t="s">
        <v>2101</v>
      </c>
      <c r="I99" s="130">
        <f>IF(COUNTIF(J99:AW99,"&lt;&gt;")=0,"",SUMPRODUCT(((Recommendations[ImplStatus]="Implemented")+(Recommendations[ImplStatus]="Compensated"))*ISNUMBER(MATCH(Recommendations[Id],J99:AW99,0)))/COUNTIF(J99:AW99,"&lt;&gt;"))</f>
        <v>0</v>
      </c>
      <c r="J99" s="132" t="s">
        <v>180</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2093</v>
      </c>
      <c r="B100" s="125" t="s">
        <v>2102</v>
      </c>
      <c r="C100" s="126" t="s">
        <v>2103</v>
      </c>
      <c r="D100" s="128" t="s">
        <v>2104</v>
      </c>
      <c r="E100" s="128" t="s">
        <v>2105</v>
      </c>
      <c r="F100" s="128" t="s">
        <v>2106</v>
      </c>
      <c r="G100" s="128" t="s">
        <v>2107</v>
      </c>
      <c r="H100" s="128" t="s">
        <v>2108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2093</v>
      </c>
      <c r="B101" s="125" t="s">
        <v>2109</v>
      </c>
      <c r="C101" s="126" t="s">
        <v>2110</v>
      </c>
      <c r="D101" s="128" t="s">
        <v>2111</v>
      </c>
      <c r="E101" s="128" t="s">
        <v>2112</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2093</v>
      </c>
      <c r="B102" s="125" t="s">
        <v>2113</v>
      </c>
      <c r="C102" s="126" t="s">
        <v>2114</v>
      </c>
      <c r="D102" s="128" t="s">
        <v>2115</v>
      </c>
      <c r="E102" s="128" t="s">
        <v>2116</v>
      </c>
      <c r="F102" s="128" t="s">
        <v>2117</v>
      </c>
      <c r="G102" s="128" t="s">
        <v>2118</v>
      </c>
      <c r="H102" s="128" t="s">
        <v>2119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2093</v>
      </c>
      <c r="B103" s="125" t="s">
        <v>2120</v>
      </c>
      <c r="C103" s="126" t="s">
        <v>2121</v>
      </c>
      <c r="D103" s="128" t="s">
        <v>2122</v>
      </c>
      <c r="E103" s="128" t="s">
        <v>2123</v>
      </c>
      <c r="F103" s="128" t="s">
        <v>2124</v>
      </c>
      <c r="G103" s="128" t="s">
        <v>2125</v>
      </c>
      <c r="H103" s="128" t="s">
        <v>2126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2127</v>
      </c>
      <c r="B104" s="124"/>
      <c r="C104" s="123" t="s">
        <v>2128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2127</v>
      </c>
      <c r="B105" s="125" t="s">
        <v>2129</v>
      </c>
      <c r="C105" s="126" t="s">
        <v>2130</v>
      </c>
      <c r="D105" s="128" t="s">
        <v>2131</v>
      </c>
      <c r="E105" s="128" t="s">
        <v>2132</v>
      </c>
      <c r="F105" s="128" t="s">
        <v>2133</v>
      </c>
      <c r="G105" s="128" t="s">
        <v>2134</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2127</v>
      </c>
      <c r="B106" s="125" t="s">
        <v>2135</v>
      </c>
      <c r="C106" s="126" t="s">
        <v>2136</v>
      </c>
      <c r="D106" s="128" t="s">
        <v>2137</v>
      </c>
      <c r="E106" s="128" t="s">
        <v>2138</v>
      </c>
      <c r="F106" s="128" t="s">
        <v>2139</v>
      </c>
      <c r="G106" s="128" t="s">
        <v>2140</v>
      </c>
      <c r="H106" s="128" t="s">
        <v>2141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2127</v>
      </c>
      <c r="B107" s="125" t="s">
        <v>2142</v>
      </c>
      <c r="C107" s="126" t="s">
        <v>2143</v>
      </c>
      <c r="D107" s="128" t="s">
        <v>2144</v>
      </c>
      <c r="E107" s="128" t="s">
        <v>2145</v>
      </c>
      <c r="F107" s="128" t="s">
        <v>2146</v>
      </c>
      <c r="G107" s="128" t="s">
        <v>2147</v>
      </c>
      <c r="H107" s="128" t="s">
        <v>2148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2149</v>
      </c>
      <c r="B108" s="124"/>
      <c r="C108" s="123" t="s">
        <v>2150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2149</v>
      </c>
      <c r="B109" s="125" t="s">
        <v>2151</v>
      </c>
      <c r="C109" s="126" t="s">
        <v>2152</v>
      </c>
      <c r="D109" s="128" t="s">
        <v>2153</v>
      </c>
      <c r="E109" s="128" t="s">
        <v>2154</v>
      </c>
      <c r="F109" s="128" t="s">
        <v>2155</v>
      </c>
      <c r="G109" s="128" t="s">
        <v>2156</v>
      </c>
      <c r="H109" s="128" t="s">
        <v>2157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2149</v>
      </c>
      <c r="B110" s="125" t="s">
        <v>2158</v>
      </c>
      <c r="C110" s="126" t="s">
        <v>2159</v>
      </c>
      <c r="D110" s="128" t="s">
        <v>2160</v>
      </c>
      <c r="E110" s="128" t="s">
        <v>2161</v>
      </c>
      <c r="F110" s="128" t="s">
        <v>2162</v>
      </c>
      <c r="G110" s="128" t="s">
        <v>2163</v>
      </c>
      <c r="H110" s="128" t="s">
        <v>2164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2149</v>
      </c>
      <c r="B111" s="125" t="s">
        <v>2165</v>
      </c>
      <c r="C111" s="126" t="s">
        <v>2166</v>
      </c>
      <c r="D111" s="128" t="s">
        <v>2167</v>
      </c>
      <c r="E111" s="128" t="s">
        <v>2168</v>
      </c>
      <c r="F111" s="128" t="s">
        <v>2169</v>
      </c>
      <c r="G111" s="128" t="s">
        <v>2170</v>
      </c>
      <c r="H111" s="128" t="s">
        <v>2171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2172</v>
      </c>
      <c r="B112" s="124"/>
      <c r="C112" s="123" t="s">
        <v>2173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2172</v>
      </c>
      <c r="B113" s="125" t="s">
        <v>2174</v>
      </c>
      <c r="C113" s="126" t="s">
        <v>2175</v>
      </c>
      <c r="D113" s="128" t="s">
        <v>2176</v>
      </c>
      <c r="E113" s="128" t="s">
        <v>2177</v>
      </c>
      <c r="F113" s="128" t="s">
        <v>2178</v>
      </c>
      <c r="G113" s="128" t="s">
        <v>2179</v>
      </c>
      <c r="H113" s="128" t="s">
        <v>2180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2172</v>
      </c>
      <c r="B114" s="125" t="s">
        <v>2181</v>
      </c>
      <c r="C114" s="126" t="s">
        <v>2182</v>
      </c>
      <c r="D114" s="128" t="s">
        <v>2183</v>
      </c>
      <c r="E114" s="128" t="s">
        <v>2184</v>
      </c>
      <c r="F114" s="128" t="s">
        <v>2185</v>
      </c>
      <c r="G114" s="128" t="s">
        <v>2179</v>
      </c>
      <c r="H114" s="128" t="s">
        <v>2186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2172</v>
      </c>
      <c r="B115" s="133" t="s">
        <v>2187</v>
      </c>
      <c r="C115" s="134" t="s">
        <v>2188</v>
      </c>
      <c r="D115" s="135" t="s">
        <v>2189</v>
      </c>
      <c r="E115" s="135" t="s">
        <v>2190</v>
      </c>
      <c r="F115" s="135" t="s">
        <v>2191</v>
      </c>
      <c r="G115" s="135" t="s">
        <v>2192</v>
      </c>
      <c r="H115" s="135" t="s">
        <v>2193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318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IFERROR(INDEX('Recommendations'!$G$2:$G$65, MATCH(J2,'Recommendations'!$A$2:$A$65,0))="Implemented", FALSE))</xm:f>
            <x14:dxf>
              <font>
                <color rgb="FF000000"/>
              </font>
              <fill>
                <patternFill>
                  <bgColor rgb="FF3C7D22"/>
                </patternFill>
              </fill>
            </x14:dxf>
          </x14:cfRule>
          <x14:cfRule type="expression" priority="2" id="{00000000-000E-0000-0600-000002000000}">
            <xm:f>AND(J2&lt;&gt;"", IFERROR(INDEX('Recommendations'!$G$2:$G$65, MATCH(J2,'Recommendations'!$A$2:$A$65,0))="Compensated", FALSE))</xm:f>
            <x14:dxf>
              <font>
                <color rgb="FF000000"/>
              </font>
              <fill>
                <patternFill>
                  <bgColor rgb="FFC6E0B4"/>
                </patternFill>
              </fill>
            </x14:dxf>
          </x14:cfRule>
          <x14:cfRule type="expression" priority="3" id="{00000000-000E-0000-0600-000003000000}">
            <xm:f>AND(J2&lt;&gt;"", IFERROR(INDEX('Recommendations'!$G$2:$G$65, MATCH(J2,'Recommendations'!$A$2:$A$65,0))="Testing", FALSE))</xm:f>
            <x14:dxf>
              <font>
                <color rgb="FF000000"/>
              </font>
              <fill>
                <patternFill>
                  <bgColor rgb="FFFFC000"/>
                </patternFill>
              </fill>
            </x14:dxf>
          </x14:cfRule>
          <x14:cfRule type="expression" priority="4" id="{00000000-000E-0000-0600-000004000000}">
            <xm:f>AND(J2&lt;&gt;"", IFERROR(INDEX('Recommendations'!$G$2:$G$65, MATCH(J2,'Recommendations'!$A$2:$A$65,0))="Failed", FALSE))</xm:f>
            <x14:dxf>
              <font>
                <color rgb="FF000000"/>
              </font>
              <fill>
                <patternFill>
                  <bgColor rgb="FFD82891"/>
                </patternFill>
              </fill>
            </x14:dxf>
          </x14:cfRule>
          <x14:cfRule type="expression" priority="5" id="{00000000-000E-0000-0600-000005000000}">
            <xm:f>AND(J2&lt;&gt;"", IFERROR(INDEX('Recommendations'!$G$2:$G$65, MATCH(J2,'Recommendations'!$A$2:$A$65,0))="Risk Accepted", FALSE))</xm:f>
            <x14:dxf>
              <font>
                <color rgb="FF000000"/>
              </font>
              <fill>
                <patternFill>
                  <bgColor rgb="FFD9D9D9"/>
                </patternFill>
              </fill>
            </x14:dxf>
          </x14:cfRule>
          <x14:cfRule type="expression" priority="6" id="{00000000-000E-0000-0600-000006000000}">
            <xm:f>AND(J2&lt;&gt;"", IFERROR(INDEX('Recommendations'!$G$2:$G$65, MATCH(J2,'Recommendations'!$A$2:$A$65,0))="N/A",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2194</v>
      </c>
      <c r="B1" s="184" t="s">
        <v>2195</v>
      </c>
      <c r="C1" s="184" t="s">
        <v>0</v>
      </c>
      <c r="D1" s="184" t="s">
        <v>2196</v>
      </c>
      <c r="E1" s="184" t="s">
        <v>2197</v>
      </c>
      <c r="F1" s="184" t="s">
        <v>2198</v>
      </c>
      <c r="G1" s="184" t="s">
        <v>563</v>
      </c>
      <c r="H1" s="184" t="s">
        <v>564</v>
      </c>
      <c r="I1" s="184" t="s">
        <v>565</v>
      </c>
      <c r="J1" s="184" t="s">
        <v>566</v>
      </c>
      <c r="K1" s="184" t="s">
        <v>567</v>
      </c>
      <c r="L1" s="184" t="s">
        <v>568</v>
      </c>
      <c r="M1" s="184" t="s">
        <v>569</v>
      </c>
      <c r="N1" s="184" t="s">
        <v>570</v>
      </c>
      <c r="O1" s="184" t="s">
        <v>571</v>
      </c>
      <c r="P1" s="184" t="s">
        <v>572</v>
      </c>
      <c r="Q1" s="184" t="s">
        <v>573</v>
      </c>
      <c r="R1" s="184" t="s">
        <v>574</v>
      </c>
      <c r="S1" s="184" t="s">
        <v>575</v>
      </c>
      <c r="T1" s="184" t="s">
        <v>576</v>
      </c>
      <c r="U1" s="184" t="s">
        <v>577</v>
      </c>
      <c r="V1" s="184" t="s">
        <v>578</v>
      </c>
      <c r="W1" s="184" t="s">
        <v>579</v>
      </c>
      <c r="X1" s="184" t="s">
        <v>580</v>
      </c>
      <c r="Y1" s="184" t="s">
        <v>581</v>
      </c>
      <c r="Z1" s="184" t="s">
        <v>582</v>
      </c>
      <c r="AA1" s="184" t="s">
        <v>583</v>
      </c>
      <c r="AB1" s="184" t="s">
        <v>584</v>
      </c>
      <c r="AC1" s="184" t="s">
        <v>585</v>
      </c>
      <c r="AD1" s="184" t="s">
        <v>586</v>
      </c>
      <c r="AE1" s="184" t="s">
        <v>587</v>
      </c>
      <c r="AF1" s="184" t="s">
        <v>588</v>
      </c>
      <c r="AG1" s="184" t="s">
        <v>589</v>
      </c>
      <c r="AH1" s="184" t="s">
        <v>590</v>
      </c>
      <c r="AI1" s="184" t="s">
        <v>591</v>
      </c>
      <c r="AJ1" s="184" t="s">
        <v>592</v>
      </c>
      <c r="AK1" s="184" t="s">
        <v>593</v>
      </c>
      <c r="AL1" s="184" t="s">
        <v>594</v>
      </c>
      <c r="AM1" s="184" t="s">
        <v>595</v>
      </c>
      <c r="AN1" s="184" t="s">
        <v>596</v>
      </c>
      <c r="AO1" s="184" t="s">
        <v>597</v>
      </c>
      <c r="AP1" s="184" t="s">
        <v>598</v>
      </c>
      <c r="AQ1" s="184" t="s">
        <v>599</v>
      </c>
      <c r="AR1" s="184" t="s">
        <v>600</v>
      </c>
      <c r="AS1" s="184" t="s">
        <v>601</v>
      </c>
      <c r="AT1" s="184" t="s">
        <v>602</v>
      </c>
      <c r="AU1" s="185" t="s">
        <v>603</v>
      </c>
    </row>
    <row r="2" spans="1:47" ht="60" customHeight="1" outlineLevel="1" x14ac:dyDescent="0.35">
      <c r="A2" s="175" t="s">
        <v>2199</v>
      </c>
      <c r="B2" s="149" t="s">
        <v>19</v>
      </c>
      <c r="C2" s="147" t="s">
        <v>2200</v>
      </c>
      <c r="D2" s="153" t="s">
        <v>2201</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2199</v>
      </c>
      <c r="B3" s="150" t="s">
        <v>2202</v>
      </c>
      <c r="C3" s="148" t="s">
        <v>2203</v>
      </c>
      <c r="D3" s="154" t="s">
        <v>2204</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2199</v>
      </c>
      <c r="B4" s="151" t="s">
        <v>2202</v>
      </c>
      <c r="C4" s="152" t="s">
        <v>2205</v>
      </c>
      <c r="D4" s="155" t="s">
        <v>2206</v>
      </c>
      <c r="E4" s="158" t="s">
        <v>2207</v>
      </c>
      <c r="F4" s="161" t="s">
        <v>2208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2199</v>
      </c>
      <c r="B5" s="151" t="s">
        <v>2202</v>
      </c>
      <c r="C5" s="152" t="s">
        <v>2209</v>
      </c>
      <c r="D5" s="155" t="s">
        <v>2210</v>
      </c>
      <c r="E5" s="158" t="s">
        <v>2211</v>
      </c>
      <c r="F5" s="161" t="s">
        <v>2212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2199</v>
      </c>
      <c r="B6" s="151" t="s">
        <v>2202</v>
      </c>
      <c r="C6" s="152" t="s">
        <v>2213</v>
      </c>
      <c r="D6" s="155" t="s">
        <v>2214</v>
      </c>
      <c r="E6" s="158" t="s">
        <v>2215</v>
      </c>
      <c r="F6" s="161" t="s">
        <v>2212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2199</v>
      </c>
      <c r="B7" s="151" t="s">
        <v>2202</v>
      </c>
      <c r="C7" s="152" t="s">
        <v>2216</v>
      </c>
      <c r="D7" s="155" t="s">
        <v>2217</v>
      </c>
      <c r="E7" s="158" t="s">
        <v>2218</v>
      </c>
      <c r="F7" s="161" t="s">
        <v>2212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2199</v>
      </c>
      <c r="B8" s="151" t="s">
        <v>2202</v>
      </c>
      <c r="C8" s="152" t="s">
        <v>2219</v>
      </c>
      <c r="D8" s="155" t="s">
        <v>2220</v>
      </c>
      <c r="E8" s="158" t="s">
        <v>2221</v>
      </c>
      <c r="F8" s="161" t="s">
        <v>2222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2199</v>
      </c>
      <c r="B9" s="150" t="s">
        <v>2223</v>
      </c>
      <c r="C9" s="148" t="s">
        <v>2224</v>
      </c>
      <c r="D9" s="154" t="s">
        <v>2225</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2199</v>
      </c>
      <c r="B10" s="151" t="s">
        <v>2223</v>
      </c>
      <c r="C10" s="152" t="s">
        <v>2226</v>
      </c>
      <c r="D10" s="155" t="s">
        <v>2227</v>
      </c>
      <c r="E10" s="158" t="s">
        <v>2228</v>
      </c>
      <c r="F10" s="161" t="s">
        <v>2208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2199</v>
      </c>
      <c r="B11" s="151" t="s">
        <v>2223</v>
      </c>
      <c r="C11" s="152" t="s">
        <v>2229</v>
      </c>
      <c r="D11" s="155" t="s">
        <v>2230</v>
      </c>
      <c r="E11" s="158" t="s">
        <v>2231</v>
      </c>
      <c r="F11" s="161" t="s">
        <v>2208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2199</v>
      </c>
      <c r="B12" s="151" t="s">
        <v>2223</v>
      </c>
      <c r="C12" s="152" t="s">
        <v>2232</v>
      </c>
      <c r="D12" s="155" t="s">
        <v>2233</v>
      </c>
      <c r="E12" s="158" t="s">
        <v>2234</v>
      </c>
      <c r="F12" s="161" t="s">
        <v>2208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2199</v>
      </c>
      <c r="B13" s="150" t="s">
        <v>2235</v>
      </c>
      <c r="C13" s="148" t="s">
        <v>2236</v>
      </c>
      <c r="D13" s="154" t="s">
        <v>2237</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2199</v>
      </c>
      <c r="B14" s="151" t="s">
        <v>2235</v>
      </c>
      <c r="C14" s="152" t="s">
        <v>2238</v>
      </c>
      <c r="D14" s="155" t="s">
        <v>2239</v>
      </c>
      <c r="E14" s="158" t="s">
        <v>2240</v>
      </c>
      <c r="F14" s="161" t="s">
        <v>2208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2199</v>
      </c>
      <c r="B15" s="151" t="s">
        <v>2235</v>
      </c>
      <c r="C15" s="152" t="s">
        <v>2241</v>
      </c>
      <c r="D15" s="155" t="s">
        <v>2242</v>
      </c>
      <c r="E15" s="158" t="s">
        <v>2243</v>
      </c>
      <c r="F15" s="161" t="s">
        <v>2208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2199</v>
      </c>
      <c r="B16" s="150" t="s">
        <v>2244</v>
      </c>
      <c r="C16" s="148" t="s">
        <v>2245</v>
      </c>
      <c r="D16" s="154" t="s">
        <v>2246</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2199</v>
      </c>
      <c r="B17" s="151" t="s">
        <v>2244</v>
      </c>
      <c r="C17" s="152" t="s">
        <v>2247</v>
      </c>
      <c r="D17" s="155" t="s">
        <v>2248</v>
      </c>
      <c r="E17" s="158" t="s">
        <v>2249</v>
      </c>
      <c r="F17" s="161" t="s">
        <v>2208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2199</v>
      </c>
      <c r="B18" s="151" t="s">
        <v>2244</v>
      </c>
      <c r="C18" s="152" t="s">
        <v>2250</v>
      </c>
      <c r="D18" s="155" t="s">
        <v>2251</v>
      </c>
      <c r="E18" s="158" t="s">
        <v>2252</v>
      </c>
      <c r="F18" s="161" t="s">
        <v>2212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2199</v>
      </c>
      <c r="B19" s="151" t="s">
        <v>2244</v>
      </c>
      <c r="C19" s="152" t="s">
        <v>2253</v>
      </c>
      <c r="D19" s="155" t="s">
        <v>2254</v>
      </c>
      <c r="E19" s="158" t="s">
        <v>2255</v>
      </c>
      <c r="F19" s="161" t="s">
        <v>2208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2199</v>
      </c>
      <c r="B20" s="151" t="s">
        <v>2244</v>
      </c>
      <c r="C20" s="152" t="s">
        <v>2256</v>
      </c>
      <c r="D20" s="155" t="s">
        <v>2257</v>
      </c>
      <c r="E20" s="158" t="s">
        <v>2258</v>
      </c>
      <c r="F20" s="161" t="s">
        <v>2208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2199</v>
      </c>
      <c r="B21" s="151" t="s">
        <v>2244</v>
      </c>
      <c r="C21" s="152" t="s">
        <v>2259</v>
      </c>
      <c r="D21" s="155" t="s">
        <v>2260</v>
      </c>
      <c r="E21" s="158" t="s">
        <v>2261</v>
      </c>
      <c r="F21" s="161" t="s">
        <v>2212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2199</v>
      </c>
      <c r="B22" s="151" t="s">
        <v>2244</v>
      </c>
      <c r="C22" s="152" t="s">
        <v>2262</v>
      </c>
      <c r="D22" s="155" t="s">
        <v>2263</v>
      </c>
      <c r="E22" s="158" t="s">
        <v>2264</v>
      </c>
      <c r="F22" s="161" t="s">
        <v>2208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2199</v>
      </c>
      <c r="B23" s="151" t="s">
        <v>2244</v>
      </c>
      <c r="C23" s="152" t="s">
        <v>2265</v>
      </c>
      <c r="D23" s="155" t="s">
        <v>2266</v>
      </c>
      <c r="E23" s="158" t="s">
        <v>2267</v>
      </c>
      <c r="F23" s="161" t="s">
        <v>2208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2199</v>
      </c>
      <c r="B24" s="150" t="s">
        <v>2268</v>
      </c>
      <c r="C24" s="148" t="s">
        <v>2269</v>
      </c>
      <c r="D24" s="154" t="s">
        <v>2270</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2199</v>
      </c>
      <c r="B25" s="151" t="s">
        <v>2268</v>
      </c>
      <c r="C25" s="152" t="s">
        <v>2271</v>
      </c>
      <c r="D25" s="155" t="s">
        <v>2272</v>
      </c>
      <c r="E25" s="158" t="s">
        <v>2273</v>
      </c>
      <c r="F25" s="161" t="s">
        <v>2208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2199</v>
      </c>
      <c r="B26" s="151" t="s">
        <v>2268</v>
      </c>
      <c r="C26" s="152" t="s">
        <v>2274</v>
      </c>
      <c r="D26" s="155" t="s">
        <v>2275</v>
      </c>
      <c r="E26" s="158" t="s">
        <v>2276</v>
      </c>
      <c r="F26" s="161" t="s">
        <v>2208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2199</v>
      </c>
      <c r="B27" s="151" t="s">
        <v>2268</v>
      </c>
      <c r="C27" s="152" t="s">
        <v>2277</v>
      </c>
      <c r="D27" s="155" t="s">
        <v>2278</v>
      </c>
      <c r="E27" s="158" t="s">
        <v>2279</v>
      </c>
      <c r="F27" s="161" t="s">
        <v>2212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2199</v>
      </c>
      <c r="B28" s="151" t="s">
        <v>2268</v>
      </c>
      <c r="C28" s="152" t="s">
        <v>2280</v>
      </c>
      <c r="D28" s="155" t="s">
        <v>2281</v>
      </c>
      <c r="E28" s="158" t="s">
        <v>2282</v>
      </c>
      <c r="F28" s="161" t="s">
        <v>2208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2199</v>
      </c>
      <c r="B29" s="150" t="s">
        <v>2283</v>
      </c>
      <c r="C29" s="148" t="s">
        <v>2284</v>
      </c>
      <c r="D29" s="154" t="s">
        <v>2285</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2199</v>
      </c>
      <c r="B30" s="151" t="s">
        <v>2283</v>
      </c>
      <c r="C30" s="152" t="s">
        <v>2286</v>
      </c>
      <c r="D30" s="155" t="s">
        <v>2287</v>
      </c>
      <c r="E30" s="158" t="s">
        <v>2288</v>
      </c>
      <c r="F30" s="161" t="s">
        <v>2222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2199</v>
      </c>
      <c r="B31" s="151" t="s">
        <v>2283</v>
      </c>
      <c r="C31" s="152" t="s">
        <v>2289</v>
      </c>
      <c r="D31" s="155" t="s">
        <v>2290</v>
      </c>
      <c r="E31" s="158" t="s">
        <v>2291</v>
      </c>
      <c r="F31" s="161" t="s">
        <v>2222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2199</v>
      </c>
      <c r="B32" s="151" t="s">
        <v>2283</v>
      </c>
      <c r="C32" s="152" t="s">
        <v>2292</v>
      </c>
      <c r="D32" s="155" t="s">
        <v>2293</v>
      </c>
      <c r="E32" s="158" t="s">
        <v>2294</v>
      </c>
      <c r="F32" s="161" t="s">
        <v>2222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2199</v>
      </c>
      <c r="B33" s="151" t="s">
        <v>2283</v>
      </c>
      <c r="C33" s="152" t="s">
        <v>2295</v>
      </c>
      <c r="D33" s="155" t="s">
        <v>2296</v>
      </c>
      <c r="E33" s="158" t="s">
        <v>2297</v>
      </c>
      <c r="F33" s="161" t="s">
        <v>2222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2199</v>
      </c>
      <c r="B34" s="151" t="s">
        <v>2283</v>
      </c>
      <c r="C34" s="152" t="s">
        <v>2298</v>
      </c>
      <c r="D34" s="155" t="s">
        <v>2299</v>
      </c>
      <c r="E34" s="158" t="s">
        <v>2300</v>
      </c>
      <c r="F34" s="161" t="s">
        <v>2222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2199</v>
      </c>
      <c r="B35" s="151" t="s">
        <v>2283</v>
      </c>
      <c r="C35" s="152" t="s">
        <v>2301</v>
      </c>
      <c r="D35" s="155" t="s">
        <v>2302</v>
      </c>
      <c r="E35" s="158" t="s">
        <v>2303</v>
      </c>
      <c r="F35" s="161" t="s">
        <v>2222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2199</v>
      </c>
      <c r="B36" s="151" t="s">
        <v>2283</v>
      </c>
      <c r="C36" s="152" t="s">
        <v>2304</v>
      </c>
      <c r="D36" s="155" t="s">
        <v>2305</v>
      </c>
      <c r="E36" s="158" t="s">
        <v>2306</v>
      </c>
      <c r="F36" s="161" t="s">
        <v>2222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2199</v>
      </c>
      <c r="B37" s="151" t="s">
        <v>2283</v>
      </c>
      <c r="C37" s="152" t="s">
        <v>2307</v>
      </c>
      <c r="D37" s="155" t="s">
        <v>2308</v>
      </c>
      <c r="E37" s="158" t="s">
        <v>2309</v>
      </c>
      <c r="F37" s="161" t="s">
        <v>2222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2199</v>
      </c>
      <c r="B38" s="151" t="s">
        <v>2283</v>
      </c>
      <c r="C38" s="152" t="s">
        <v>2310</v>
      </c>
      <c r="D38" s="155" t="s">
        <v>2311</v>
      </c>
      <c r="E38" s="158" t="s">
        <v>2312</v>
      </c>
      <c r="F38" s="161" t="s">
        <v>2222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2199</v>
      </c>
      <c r="B39" s="151" t="s">
        <v>2283</v>
      </c>
      <c r="C39" s="152" t="s">
        <v>2313</v>
      </c>
      <c r="D39" s="155" t="s">
        <v>2314</v>
      </c>
      <c r="E39" s="158" t="s">
        <v>2315</v>
      </c>
      <c r="F39" s="161" t="s">
        <v>2222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2316</v>
      </c>
      <c r="B40" s="149" t="s">
        <v>19</v>
      </c>
      <c r="C40" s="147" t="s">
        <v>2317</v>
      </c>
      <c r="D40" s="153" t="s">
        <v>2318</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2316</v>
      </c>
      <c r="B41" s="150" t="s">
        <v>2319</v>
      </c>
      <c r="C41" s="148" t="s">
        <v>2320</v>
      </c>
      <c r="D41" s="154" t="s">
        <v>2321</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2316</v>
      </c>
      <c r="B42" s="151" t="s">
        <v>2319</v>
      </c>
      <c r="C42" s="152" t="s">
        <v>2322</v>
      </c>
      <c r="D42" s="155" t="s">
        <v>2323</v>
      </c>
      <c r="E42" s="158" t="s">
        <v>2324</v>
      </c>
      <c r="F42" s="161" t="s">
        <v>2208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2316</v>
      </c>
      <c r="B43" s="151" t="s">
        <v>2319</v>
      </c>
      <c r="C43" s="152" t="s">
        <v>2325</v>
      </c>
      <c r="D43" s="155" t="s">
        <v>2326</v>
      </c>
      <c r="E43" s="158" t="s">
        <v>2327</v>
      </c>
      <c r="F43" s="161" t="s">
        <v>2208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2316</v>
      </c>
      <c r="B44" s="151" t="s">
        <v>2319</v>
      </c>
      <c r="C44" s="152" t="s">
        <v>2328</v>
      </c>
      <c r="D44" s="155" t="s">
        <v>2329</v>
      </c>
      <c r="E44" s="158" t="s">
        <v>2330</v>
      </c>
      <c r="F44" s="161" t="s">
        <v>2212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2316</v>
      </c>
      <c r="B45" s="151" t="s">
        <v>2319</v>
      </c>
      <c r="C45" s="152" t="s">
        <v>2331</v>
      </c>
      <c r="D45" s="155" t="s">
        <v>2332</v>
      </c>
      <c r="E45" s="158" t="s">
        <v>2333</v>
      </c>
      <c r="F45" s="161" t="s">
        <v>2222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2316</v>
      </c>
      <c r="B46" s="151" t="s">
        <v>2319</v>
      </c>
      <c r="C46" s="152" t="s">
        <v>2334</v>
      </c>
      <c r="D46" s="155" t="s">
        <v>2335</v>
      </c>
      <c r="E46" s="158" t="s">
        <v>2336</v>
      </c>
      <c r="F46" s="161" t="s">
        <v>2208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2316</v>
      </c>
      <c r="B47" s="151" t="s">
        <v>2319</v>
      </c>
      <c r="C47" s="152" t="s">
        <v>2337</v>
      </c>
      <c r="D47" s="155" t="s">
        <v>2338</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2316</v>
      </c>
      <c r="B48" s="151" t="s">
        <v>2319</v>
      </c>
      <c r="C48" s="152" t="s">
        <v>2339</v>
      </c>
      <c r="D48" s="155" t="s">
        <v>2340</v>
      </c>
      <c r="E48" s="158" t="s">
        <v>2341</v>
      </c>
      <c r="F48" s="161" t="s">
        <v>2208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2316</v>
      </c>
      <c r="B49" s="151" t="s">
        <v>2319</v>
      </c>
      <c r="C49" s="152" t="s">
        <v>2342</v>
      </c>
      <c r="D49" s="155" t="s">
        <v>2343</v>
      </c>
      <c r="E49" s="158" t="s">
        <v>2344</v>
      </c>
      <c r="F49" s="161" t="s">
        <v>2212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2316</v>
      </c>
      <c r="B50" s="150" t="s">
        <v>2345</v>
      </c>
      <c r="C50" s="148" t="s">
        <v>2346</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2316</v>
      </c>
      <c r="B51" s="151" t="s">
        <v>2345</v>
      </c>
      <c r="C51" s="152" t="s">
        <v>2347</v>
      </c>
      <c r="D51" s="155" t="s">
        <v>2348</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2316</v>
      </c>
      <c r="B52" s="151" t="s">
        <v>2345</v>
      </c>
      <c r="C52" s="152" t="s">
        <v>2349</v>
      </c>
      <c r="D52" s="155" t="s">
        <v>2350</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2316</v>
      </c>
      <c r="B53" s="151" t="s">
        <v>2345</v>
      </c>
      <c r="C53" s="152" t="s">
        <v>2351</v>
      </c>
      <c r="D53" s="155" t="s">
        <v>2352</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2316</v>
      </c>
      <c r="B54" s="151" t="s">
        <v>2345</v>
      </c>
      <c r="C54" s="152" t="s">
        <v>2353</v>
      </c>
      <c r="D54" s="155" t="s">
        <v>2354</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2316</v>
      </c>
      <c r="B55" s="151" t="s">
        <v>2345</v>
      </c>
      <c r="C55" s="152" t="s">
        <v>2355</v>
      </c>
      <c r="D55" s="155" t="s">
        <v>2356</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2316</v>
      </c>
      <c r="B56" s="150" t="s">
        <v>470</v>
      </c>
      <c r="C56" s="148" t="s">
        <v>2357</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2316</v>
      </c>
      <c r="B57" s="151" t="s">
        <v>470</v>
      </c>
      <c r="C57" s="152" t="s">
        <v>2358</v>
      </c>
      <c r="D57" s="155" t="s">
        <v>2359</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2316</v>
      </c>
      <c r="B58" s="151" t="s">
        <v>470</v>
      </c>
      <c r="C58" s="152" t="s">
        <v>2360</v>
      </c>
      <c r="D58" s="155" t="s">
        <v>2361</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2316</v>
      </c>
      <c r="B59" s="151" t="s">
        <v>470</v>
      </c>
      <c r="C59" s="152" t="s">
        <v>2362</v>
      </c>
      <c r="D59" s="155" t="s">
        <v>2363</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2316</v>
      </c>
      <c r="B60" s="151" t="s">
        <v>470</v>
      </c>
      <c r="C60" s="152" t="s">
        <v>2364</v>
      </c>
      <c r="D60" s="155" t="s">
        <v>2365</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2316</v>
      </c>
      <c r="B61" s="150" t="s">
        <v>2366</v>
      </c>
      <c r="C61" s="148" t="s">
        <v>2367</v>
      </c>
      <c r="D61" s="154" t="s">
        <v>2368</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2316</v>
      </c>
      <c r="B62" s="151" t="s">
        <v>2366</v>
      </c>
      <c r="C62" s="152" t="s">
        <v>2369</v>
      </c>
      <c r="D62" s="155" t="s">
        <v>2370</v>
      </c>
      <c r="E62" s="158" t="s">
        <v>2371</v>
      </c>
      <c r="F62" s="161" t="s">
        <v>2208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2316</v>
      </c>
      <c r="B63" s="151" t="s">
        <v>2366</v>
      </c>
      <c r="C63" s="152" t="s">
        <v>2372</v>
      </c>
      <c r="D63" s="155" t="s">
        <v>2373</v>
      </c>
      <c r="E63" s="158" t="s">
        <v>2374</v>
      </c>
      <c r="F63" s="161" t="s">
        <v>2212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2316</v>
      </c>
      <c r="B64" s="151" t="s">
        <v>2366</v>
      </c>
      <c r="C64" s="152" t="s">
        <v>2375</v>
      </c>
      <c r="D64" s="155" t="s">
        <v>2376</v>
      </c>
      <c r="E64" s="158" t="s">
        <v>2377</v>
      </c>
      <c r="F64" s="161" t="s">
        <v>2208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2316</v>
      </c>
      <c r="B65" s="151" t="s">
        <v>2366</v>
      </c>
      <c r="C65" s="152" t="s">
        <v>2378</v>
      </c>
      <c r="D65" s="155" t="s">
        <v>2379</v>
      </c>
      <c r="E65" s="158" t="s">
        <v>2380</v>
      </c>
      <c r="F65" s="161" t="s">
        <v>2208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2316</v>
      </c>
      <c r="B66" s="150" t="s">
        <v>1974</v>
      </c>
      <c r="C66" s="148" t="s">
        <v>2381</v>
      </c>
      <c r="D66" s="154" t="s">
        <v>2382</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2316</v>
      </c>
      <c r="B67" s="151" t="s">
        <v>1974</v>
      </c>
      <c r="C67" s="152" t="s">
        <v>2383</v>
      </c>
      <c r="D67" s="155" t="s">
        <v>2384</v>
      </c>
      <c r="E67" s="158" t="s">
        <v>2385</v>
      </c>
      <c r="F67" s="161" t="s">
        <v>2208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2316</v>
      </c>
      <c r="B68" s="151" t="s">
        <v>1974</v>
      </c>
      <c r="C68" s="152" t="s">
        <v>2386</v>
      </c>
      <c r="D68" s="155" t="s">
        <v>2387</v>
      </c>
      <c r="E68" s="158" t="s">
        <v>2388</v>
      </c>
      <c r="F68" s="161" t="s">
        <v>2208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2316</v>
      </c>
      <c r="B69" s="151" t="s">
        <v>1974</v>
      </c>
      <c r="C69" s="152" t="s">
        <v>2389</v>
      </c>
      <c r="D69" s="155" t="s">
        <v>2390</v>
      </c>
      <c r="E69" s="158" t="s">
        <v>2391</v>
      </c>
      <c r="F69" s="161" t="s">
        <v>2212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2316</v>
      </c>
      <c r="B70" s="151" t="s">
        <v>1974</v>
      </c>
      <c r="C70" s="152" t="s">
        <v>2392</v>
      </c>
      <c r="D70" s="155" t="s">
        <v>2393</v>
      </c>
      <c r="E70" s="158" t="s">
        <v>2394</v>
      </c>
      <c r="F70" s="161" t="s">
        <v>2208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2316</v>
      </c>
      <c r="B71" s="151" t="s">
        <v>1974</v>
      </c>
      <c r="C71" s="152" t="s">
        <v>2395</v>
      </c>
      <c r="D71" s="155" t="s">
        <v>2396</v>
      </c>
      <c r="E71" s="158" t="s">
        <v>2397</v>
      </c>
      <c r="F71" s="161" t="s">
        <v>2208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2316</v>
      </c>
      <c r="B72" s="151" t="s">
        <v>1974</v>
      </c>
      <c r="C72" s="152" t="s">
        <v>2398</v>
      </c>
      <c r="D72" s="155" t="s">
        <v>2399</v>
      </c>
      <c r="E72" s="158" t="s">
        <v>2400</v>
      </c>
      <c r="F72" s="161" t="s">
        <v>2208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2316</v>
      </c>
      <c r="B73" s="151" t="s">
        <v>1974</v>
      </c>
      <c r="C73" s="152" t="s">
        <v>2401</v>
      </c>
      <c r="D73" s="155" t="s">
        <v>2402</v>
      </c>
      <c r="E73" s="158" t="s">
        <v>2403</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2316</v>
      </c>
      <c r="B74" s="151" t="s">
        <v>1974</v>
      </c>
      <c r="C74" s="152" t="s">
        <v>2404</v>
      </c>
      <c r="D74" s="155" t="s">
        <v>2405</v>
      </c>
      <c r="E74" s="158" t="s">
        <v>2406</v>
      </c>
      <c r="F74" s="161" t="s">
        <v>2212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2316</v>
      </c>
      <c r="B75" s="151" t="s">
        <v>1974</v>
      </c>
      <c r="C75" s="152" t="s">
        <v>2407</v>
      </c>
      <c r="D75" s="155" t="s">
        <v>2408</v>
      </c>
      <c r="E75" s="158" t="s">
        <v>2409</v>
      </c>
      <c r="F75" s="161" t="s">
        <v>2222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2316</v>
      </c>
      <c r="B76" s="151" t="s">
        <v>1974</v>
      </c>
      <c r="C76" s="152" t="s">
        <v>2410</v>
      </c>
      <c r="D76" s="155" t="s">
        <v>2411</v>
      </c>
      <c r="E76" s="158" t="s">
        <v>2412</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2316</v>
      </c>
      <c r="B77" s="150" t="s">
        <v>2244</v>
      </c>
      <c r="C77" s="148" t="s">
        <v>2413</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2316</v>
      </c>
      <c r="B78" s="151" t="s">
        <v>2244</v>
      </c>
      <c r="C78" s="152" t="s">
        <v>2414</v>
      </c>
      <c r="D78" s="155" t="s">
        <v>2415</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2316</v>
      </c>
      <c r="B79" s="151" t="s">
        <v>2244</v>
      </c>
      <c r="C79" s="152" t="s">
        <v>2416</v>
      </c>
      <c r="D79" s="155" t="s">
        <v>2417</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2316</v>
      </c>
      <c r="B80" s="151" t="s">
        <v>2244</v>
      </c>
      <c r="C80" s="152" t="s">
        <v>2418</v>
      </c>
      <c r="D80" s="155" t="s">
        <v>2419</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2316</v>
      </c>
      <c r="B81" s="150" t="s">
        <v>2172</v>
      </c>
      <c r="C81" s="148" t="s">
        <v>2420</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2316</v>
      </c>
      <c r="B82" s="151" t="s">
        <v>2172</v>
      </c>
      <c r="C82" s="152" t="s">
        <v>2421</v>
      </c>
      <c r="D82" s="155" t="s">
        <v>2422</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2316</v>
      </c>
      <c r="B83" s="151" t="s">
        <v>2172</v>
      </c>
      <c r="C83" s="152" t="s">
        <v>2423</v>
      </c>
      <c r="D83" s="155" t="s">
        <v>2424</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2316</v>
      </c>
      <c r="B84" s="151" t="s">
        <v>2172</v>
      </c>
      <c r="C84" s="152" t="s">
        <v>2425</v>
      </c>
      <c r="D84" s="155" t="s">
        <v>2426</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2316</v>
      </c>
      <c r="B85" s="151" t="s">
        <v>2172</v>
      </c>
      <c r="C85" s="152" t="s">
        <v>2427</v>
      </c>
      <c r="D85" s="155" t="s">
        <v>2428</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2316</v>
      </c>
      <c r="B86" s="151" t="s">
        <v>2172</v>
      </c>
      <c r="C86" s="152" t="s">
        <v>2429</v>
      </c>
      <c r="D86" s="155" t="s">
        <v>2430</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2431</v>
      </c>
      <c r="B87" s="149" t="s">
        <v>19</v>
      </c>
      <c r="C87" s="147" t="s">
        <v>2432</v>
      </c>
      <c r="D87" s="153" t="s">
        <v>2433</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2431</v>
      </c>
      <c r="B88" s="150" t="s">
        <v>2434</v>
      </c>
      <c r="C88" s="148" t="s">
        <v>2435</v>
      </c>
      <c r="D88" s="154" t="s">
        <v>2436</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2431</v>
      </c>
      <c r="B89" s="151" t="s">
        <v>2434</v>
      </c>
      <c r="C89" s="152" t="s">
        <v>2437</v>
      </c>
      <c r="D89" s="155" t="s">
        <v>2438</v>
      </c>
      <c r="E89" s="158" t="s">
        <v>2439</v>
      </c>
      <c r="F89" s="161" t="s">
        <v>2208</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2431</v>
      </c>
      <c r="B90" s="151" t="s">
        <v>2434</v>
      </c>
      <c r="C90" s="152" t="s">
        <v>2440</v>
      </c>
      <c r="D90" s="155" t="s">
        <v>2441</v>
      </c>
      <c r="E90" s="158" t="s">
        <v>2442</v>
      </c>
      <c r="F90" s="161" t="s">
        <v>2212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2431</v>
      </c>
      <c r="B91" s="151" t="s">
        <v>2434</v>
      </c>
      <c r="C91" s="152" t="s">
        <v>2443</v>
      </c>
      <c r="D91" s="155" t="s">
        <v>2444</v>
      </c>
      <c r="E91" s="158" t="s">
        <v>2445</v>
      </c>
      <c r="F91" s="161" t="s">
        <v>2208</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2431</v>
      </c>
      <c r="B92" s="151" t="s">
        <v>2434</v>
      </c>
      <c r="C92" s="152" t="s">
        <v>2446</v>
      </c>
      <c r="D92" s="155" t="s">
        <v>2447</v>
      </c>
      <c r="E92" s="158" t="s">
        <v>2448</v>
      </c>
      <c r="F92" s="161" t="s">
        <v>2208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2431</v>
      </c>
      <c r="B93" s="151" t="s">
        <v>2434</v>
      </c>
      <c r="C93" s="152" t="s">
        <v>2449</v>
      </c>
      <c r="D93" s="155" t="s">
        <v>2450</v>
      </c>
      <c r="E93" s="158" t="s">
        <v>2451</v>
      </c>
      <c r="F93" s="161" t="s">
        <v>2208</v>
      </c>
      <c r="G93" s="164">
        <f>IF(COUNTIF(H93:AU93,"&lt;&gt;")=0,"",SUMPRODUCT(((Recommendations[ImplStatus]="Implemented")+(Recommendations[ImplStatus]="Compensated"))*ISNUMBER(MATCH(Recommendations[Id],H93:AU93,0)))/COUNTIF(H93:AU93,"&lt;&gt;"))</f>
        <v>0</v>
      </c>
      <c r="H93" s="167" t="s">
        <v>120</v>
      </c>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2431</v>
      </c>
      <c r="B94" s="151" t="s">
        <v>2434</v>
      </c>
      <c r="C94" s="152" t="s">
        <v>2452</v>
      </c>
      <c r="D94" s="155" t="s">
        <v>2453</v>
      </c>
      <c r="E94" s="158" t="s">
        <v>2454</v>
      </c>
      <c r="F94" s="161" t="s">
        <v>2212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2431</v>
      </c>
      <c r="B95" s="150" t="s">
        <v>2455</v>
      </c>
      <c r="C95" s="148" t="s">
        <v>2456</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2431</v>
      </c>
      <c r="B96" s="151" t="s">
        <v>2455</v>
      </c>
      <c r="C96" s="152" t="s">
        <v>2457</v>
      </c>
      <c r="D96" s="155" t="s">
        <v>2458</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2431</v>
      </c>
      <c r="B97" s="151" t="s">
        <v>2455</v>
      </c>
      <c r="C97" s="152" t="s">
        <v>2459</v>
      </c>
      <c r="D97" s="155" t="s">
        <v>2460</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2431</v>
      </c>
      <c r="B98" s="151" t="s">
        <v>2455</v>
      </c>
      <c r="C98" s="152" t="s">
        <v>2461</v>
      </c>
      <c r="D98" s="155" t="s">
        <v>2462</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2431</v>
      </c>
      <c r="B99" s="151" t="s">
        <v>2455</v>
      </c>
      <c r="C99" s="152" t="s">
        <v>2463</v>
      </c>
      <c r="D99" s="155" t="s">
        <v>2464</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2431</v>
      </c>
      <c r="B100" s="151" t="s">
        <v>2455</v>
      </c>
      <c r="C100" s="152" t="s">
        <v>2465</v>
      </c>
      <c r="D100" s="155" t="s">
        <v>2466</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2431</v>
      </c>
      <c r="B101" s="151" t="s">
        <v>2455</v>
      </c>
      <c r="C101" s="152" t="s">
        <v>2467</v>
      </c>
      <c r="D101" s="155" t="s">
        <v>2468</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2431</v>
      </c>
      <c r="B102" s="151" t="s">
        <v>2455</v>
      </c>
      <c r="C102" s="152" t="s">
        <v>2469</v>
      </c>
      <c r="D102" s="155" t="s">
        <v>2470</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2431</v>
      </c>
      <c r="B103" s="150" t="s">
        <v>1615</v>
      </c>
      <c r="C103" s="148" t="s">
        <v>2471</v>
      </c>
      <c r="D103" s="154" t="s">
        <v>2472</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2431</v>
      </c>
      <c r="B104" s="151" t="s">
        <v>1615</v>
      </c>
      <c r="C104" s="152" t="s">
        <v>2473</v>
      </c>
      <c r="D104" s="155" t="s">
        <v>2474</v>
      </c>
      <c r="E104" s="158" t="s">
        <v>2475</v>
      </c>
      <c r="F104" s="161" t="s">
        <v>2208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2431</v>
      </c>
      <c r="B105" s="151" t="s">
        <v>1615</v>
      </c>
      <c r="C105" s="152" t="s">
        <v>2476</v>
      </c>
      <c r="D105" s="155" t="s">
        <v>2477</v>
      </c>
      <c r="E105" s="158" t="s">
        <v>2478</v>
      </c>
      <c r="F105" s="161" t="s">
        <v>2212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2431</v>
      </c>
      <c r="B106" s="151" t="s">
        <v>1615</v>
      </c>
      <c r="C106" s="152" t="s">
        <v>2479</v>
      </c>
      <c r="D106" s="155" t="s">
        <v>2480</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2431</v>
      </c>
      <c r="B107" s="151" t="s">
        <v>1615</v>
      </c>
      <c r="C107" s="152" t="s">
        <v>2481</v>
      </c>
      <c r="D107" s="155" t="s">
        <v>2482</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2431</v>
      </c>
      <c r="B108" s="151" t="s">
        <v>1615</v>
      </c>
      <c r="C108" s="152" t="s">
        <v>2483</v>
      </c>
      <c r="D108" s="155" t="s">
        <v>2484</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2431</v>
      </c>
      <c r="B109" s="150" t="s">
        <v>2485</v>
      </c>
      <c r="C109" s="148" t="s">
        <v>2486</v>
      </c>
      <c r="D109" s="154" t="s">
        <v>2487</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2431</v>
      </c>
      <c r="B110" s="151" t="s">
        <v>2485</v>
      </c>
      <c r="C110" s="152" t="s">
        <v>2488</v>
      </c>
      <c r="D110" s="155" t="s">
        <v>2489</v>
      </c>
      <c r="E110" s="158" t="s">
        <v>2490</v>
      </c>
      <c r="F110" s="161" t="s">
        <v>2208</v>
      </c>
      <c r="G110" s="164">
        <f>IF(COUNTIF(H110:AU110,"&lt;&gt;")=0,"",SUMPRODUCT(((Recommendations[ImplStatus]="Implemented")+(Recommendations[ImplStatus]="Compensated"))*ISNUMBER(MATCH(Recommendations[Id],H110:AU110,0)))/COUNTIF(H110:AU110,"&lt;&gt;"))</f>
        <v>0</v>
      </c>
      <c r="H110" s="167" t="s">
        <v>139</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2431</v>
      </c>
      <c r="B111" s="151" t="s">
        <v>2485</v>
      </c>
      <c r="C111" s="152" t="s">
        <v>2491</v>
      </c>
      <c r="D111" s="155" t="s">
        <v>2492</v>
      </c>
      <c r="E111" s="158" t="s">
        <v>2493</v>
      </c>
      <c r="F111" s="161" t="s">
        <v>2208</v>
      </c>
      <c r="G111" s="164">
        <f>IF(COUNTIF(H111:AU111,"&lt;&gt;")=0,"",SUMPRODUCT(((Recommendations[ImplStatus]="Implemented")+(Recommendations[ImplStatus]="Compensated"))*ISNUMBER(MATCH(Recommendations[Id],H111:AU111,0)))/COUNTIF(H111:AU111,"&lt;&gt;"))</f>
        <v>0</v>
      </c>
      <c r="H111" s="167" t="s">
        <v>185</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2431</v>
      </c>
      <c r="B112" s="151" t="s">
        <v>2485</v>
      </c>
      <c r="C112" s="152" t="s">
        <v>2494</v>
      </c>
      <c r="D112" s="155" t="s">
        <v>2495</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2431</v>
      </c>
      <c r="B113" s="151" t="s">
        <v>2485</v>
      </c>
      <c r="C113" s="152" t="s">
        <v>2496</v>
      </c>
      <c r="D113" s="155" t="s">
        <v>2497</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2431</v>
      </c>
      <c r="B114" s="151" t="s">
        <v>2485</v>
      </c>
      <c r="C114" s="152" t="s">
        <v>2498</v>
      </c>
      <c r="D114" s="155" t="s">
        <v>2499</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2431</v>
      </c>
      <c r="B115" s="151" t="s">
        <v>2485</v>
      </c>
      <c r="C115" s="152" t="s">
        <v>2500</v>
      </c>
      <c r="D115" s="155" t="s">
        <v>2501</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2431</v>
      </c>
      <c r="B116" s="151" t="s">
        <v>2485</v>
      </c>
      <c r="C116" s="152" t="s">
        <v>2502</v>
      </c>
      <c r="D116" s="155" t="s">
        <v>2503</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2431</v>
      </c>
      <c r="B117" s="151" t="s">
        <v>2485</v>
      </c>
      <c r="C117" s="152" t="s">
        <v>2504</v>
      </c>
      <c r="D117" s="155" t="s">
        <v>2505</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2431</v>
      </c>
      <c r="B118" s="151" t="s">
        <v>2485</v>
      </c>
      <c r="C118" s="152" t="s">
        <v>2506</v>
      </c>
      <c r="D118" s="155" t="s">
        <v>2507</v>
      </c>
      <c r="E118" s="158" t="s">
        <v>2508</v>
      </c>
      <c r="F118" s="161" t="s">
        <v>2208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2431</v>
      </c>
      <c r="B119" s="151" t="s">
        <v>2485</v>
      </c>
      <c r="C119" s="152" t="s">
        <v>2509</v>
      </c>
      <c r="D119" s="155" t="s">
        <v>2510</v>
      </c>
      <c r="E119" s="158" t="s">
        <v>2511</v>
      </c>
      <c r="F119" s="161" t="s">
        <v>2208</v>
      </c>
      <c r="G119" s="164">
        <f>IF(COUNTIF(H119:AU119,"&lt;&gt;")=0,"",SUMPRODUCT(((Recommendations[ImplStatus]="Implemented")+(Recommendations[ImplStatus]="Compensated"))*ISNUMBER(MATCH(Recommendations[Id],H119:AU119,0)))/COUNTIF(H119:AU119,"&lt;&gt;"))</f>
        <v>0</v>
      </c>
      <c r="H119" s="167" t="s">
        <v>155</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2431</v>
      </c>
      <c r="B120" s="150" t="s">
        <v>2512</v>
      </c>
      <c r="C120" s="148" t="s">
        <v>2513</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2431</v>
      </c>
      <c r="B121" s="151" t="s">
        <v>2512</v>
      </c>
      <c r="C121" s="152" t="s">
        <v>2514</v>
      </c>
      <c r="D121" s="155" t="s">
        <v>2515</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2431</v>
      </c>
      <c r="B122" s="151" t="s">
        <v>2512</v>
      </c>
      <c r="C122" s="152" t="s">
        <v>2516</v>
      </c>
      <c r="D122" s="155" t="s">
        <v>2517</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2431</v>
      </c>
      <c r="B123" s="151" t="s">
        <v>2512</v>
      </c>
      <c r="C123" s="152" t="s">
        <v>2518</v>
      </c>
      <c r="D123" s="155" t="s">
        <v>2519</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2431</v>
      </c>
      <c r="B124" s="151" t="s">
        <v>2512</v>
      </c>
      <c r="C124" s="152" t="s">
        <v>2520</v>
      </c>
      <c r="D124" s="155" t="s">
        <v>2521</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2431</v>
      </c>
      <c r="B125" s="151" t="s">
        <v>2512</v>
      </c>
      <c r="C125" s="152" t="s">
        <v>2522</v>
      </c>
      <c r="D125" s="155" t="s">
        <v>2523</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2431</v>
      </c>
      <c r="B126" s="151" t="s">
        <v>2512</v>
      </c>
      <c r="C126" s="152" t="s">
        <v>2524</v>
      </c>
      <c r="D126" s="155" t="s">
        <v>2525</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2431</v>
      </c>
      <c r="B127" s="151" t="s">
        <v>2512</v>
      </c>
      <c r="C127" s="152" t="s">
        <v>2526</v>
      </c>
      <c r="D127" s="155" t="s">
        <v>2527</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2431</v>
      </c>
      <c r="B128" s="151" t="s">
        <v>2512</v>
      </c>
      <c r="C128" s="152" t="s">
        <v>2528</v>
      </c>
      <c r="D128" s="155" t="s">
        <v>2529</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2431</v>
      </c>
      <c r="B129" s="151" t="s">
        <v>2512</v>
      </c>
      <c r="C129" s="152" t="s">
        <v>2530</v>
      </c>
      <c r="D129" s="155" t="s">
        <v>2531</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2431</v>
      </c>
      <c r="B130" s="151" t="s">
        <v>2512</v>
      </c>
      <c r="C130" s="152" t="s">
        <v>2532</v>
      </c>
      <c r="D130" s="155" t="s">
        <v>2533</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2431</v>
      </c>
      <c r="B131" s="151" t="s">
        <v>2512</v>
      </c>
      <c r="C131" s="152" t="s">
        <v>2534</v>
      </c>
      <c r="D131" s="155" t="s">
        <v>2535</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2431</v>
      </c>
      <c r="B132" s="151" t="s">
        <v>2512</v>
      </c>
      <c r="C132" s="152" t="s">
        <v>2536</v>
      </c>
      <c r="D132" s="155" t="s">
        <v>2537</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2431</v>
      </c>
      <c r="B133" s="150" t="s">
        <v>2538</v>
      </c>
      <c r="C133" s="148" t="s">
        <v>2539</v>
      </c>
      <c r="D133" s="154" t="s">
        <v>2540</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2431</v>
      </c>
      <c r="B134" s="151" t="s">
        <v>2538</v>
      </c>
      <c r="C134" s="152" t="s">
        <v>2541</v>
      </c>
      <c r="D134" s="155" t="s">
        <v>2542</v>
      </c>
      <c r="E134" s="158" t="s">
        <v>2543</v>
      </c>
      <c r="F134" s="161" t="s">
        <v>2212</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2431</v>
      </c>
      <c r="B135" s="151" t="s">
        <v>2538</v>
      </c>
      <c r="C135" s="152" t="s">
        <v>2544</v>
      </c>
      <c r="D135" s="155" t="s">
        <v>2545</v>
      </c>
      <c r="E135" s="158" t="s">
        <v>2546</v>
      </c>
      <c r="F135" s="161" t="s">
        <v>2212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2431</v>
      </c>
      <c r="B136" s="151" t="s">
        <v>2538</v>
      </c>
      <c r="C136" s="152" t="s">
        <v>2547</v>
      </c>
      <c r="D136" s="155" t="s">
        <v>2548</v>
      </c>
      <c r="E136" s="158" t="s">
        <v>2549</v>
      </c>
      <c r="F136" s="161" t="s">
        <v>2208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2431</v>
      </c>
      <c r="B137" s="151" t="s">
        <v>2538</v>
      </c>
      <c r="C137" s="152" t="s">
        <v>2550</v>
      </c>
      <c r="D137" s="155" t="s">
        <v>2551</v>
      </c>
      <c r="E137" s="158" t="s">
        <v>2552</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2431</v>
      </c>
      <c r="B138" s="150" t="s">
        <v>1848</v>
      </c>
      <c r="C138" s="148" t="s">
        <v>2553</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2431</v>
      </c>
      <c r="B139" s="151" t="s">
        <v>1848</v>
      </c>
      <c r="C139" s="152" t="s">
        <v>2554</v>
      </c>
      <c r="D139" s="155" t="s">
        <v>2555</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2431</v>
      </c>
      <c r="B140" s="151" t="s">
        <v>1848</v>
      </c>
      <c r="C140" s="152" t="s">
        <v>2556</v>
      </c>
      <c r="D140" s="155" t="s">
        <v>2557</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2431</v>
      </c>
      <c r="B141" s="150" t="s">
        <v>2558</v>
      </c>
      <c r="C141" s="148" t="s">
        <v>2559</v>
      </c>
      <c r="D141" s="154" t="s">
        <v>2560</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2431</v>
      </c>
      <c r="B142" s="151" t="s">
        <v>2558</v>
      </c>
      <c r="C142" s="152" t="s">
        <v>2561</v>
      </c>
      <c r="D142" s="155" t="s">
        <v>2562</v>
      </c>
      <c r="E142" s="158" t="s">
        <v>2563</v>
      </c>
      <c r="F142" s="161" t="s">
        <v>2208</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2431</v>
      </c>
      <c r="B143" s="151" t="s">
        <v>2558</v>
      </c>
      <c r="C143" s="152" t="s">
        <v>2564</v>
      </c>
      <c r="D143" s="155" t="s">
        <v>2565</v>
      </c>
      <c r="E143" s="158" t="s">
        <v>2566</v>
      </c>
      <c r="F143" s="161" t="s">
        <v>2208</v>
      </c>
      <c r="G143" s="164">
        <f>IF(COUNTIF(H143:AU143,"&lt;&gt;")=0,"",SUMPRODUCT(((Recommendations[ImplStatus]="Implemented")+(Recommendations[ImplStatus]="Compensated"))*ISNUMBER(MATCH(Recommendations[Id],H143:AU143,0)))/COUNTIF(H143:AU143,"&lt;&gt;"))</f>
        <v>0</v>
      </c>
      <c r="H143" s="167" t="s">
        <v>180</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2431</v>
      </c>
      <c r="B144" s="151" t="s">
        <v>2558</v>
      </c>
      <c r="C144" s="152" t="s">
        <v>2567</v>
      </c>
      <c r="D144" s="155" t="s">
        <v>2568</v>
      </c>
      <c r="E144" s="158" t="s">
        <v>2569</v>
      </c>
      <c r="F144" s="161" t="s">
        <v>2212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2431</v>
      </c>
      <c r="B145" s="151" t="s">
        <v>2558</v>
      </c>
      <c r="C145" s="152" t="s">
        <v>2570</v>
      </c>
      <c r="D145" s="155" t="s">
        <v>2571</v>
      </c>
      <c r="E145" s="158" t="s">
        <v>2572</v>
      </c>
      <c r="F145" s="161" t="s">
        <v>2208</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2431</v>
      </c>
      <c r="B146" s="151" t="s">
        <v>2558</v>
      </c>
      <c r="C146" s="152" t="s">
        <v>2573</v>
      </c>
      <c r="D146" s="155" t="s">
        <v>2574</v>
      </c>
      <c r="E146" s="158" t="s">
        <v>2575</v>
      </c>
      <c r="F146" s="161" t="s">
        <v>2208</v>
      </c>
      <c r="G146" s="164">
        <f>IF(COUNTIF(H146:AU146,"&lt;&gt;")=0,"",SUMPRODUCT(((Recommendations[ImplStatus]="Implemented")+(Recommendations[ImplStatus]="Compensated"))*ISNUMBER(MATCH(Recommendations[Id],H146:AU146,0)))/COUNTIF(H146:AU146,"&lt;&gt;"))</f>
        <v>0</v>
      </c>
      <c r="H146" s="167" t="s">
        <v>83</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2431</v>
      </c>
      <c r="B147" s="151" t="s">
        <v>2558</v>
      </c>
      <c r="C147" s="152" t="s">
        <v>2576</v>
      </c>
      <c r="D147" s="155" t="s">
        <v>2577</v>
      </c>
      <c r="E147" s="158" t="s">
        <v>2578</v>
      </c>
      <c r="F147" s="161" t="s">
        <v>2208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2431</v>
      </c>
      <c r="B148" s="150" t="s">
        <v>2579</v>
      </c>
      <c r="C148" s="148" t="s">
        <v>2580</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2431</v>
      </c>
      <c r="B149" s="151" t="s">
        <v>2579</v>
      </c>
      <c r="C149" s="152" t="s">
        <v>2581</v>
      </c>
      <c r="D149" s="155" t="s">
        <v>2582</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2431</v>
      </c>
      <c r="B150" s="151" t="s">
        <v>2579</v>
      </c>
      <c r="C150" s="152" t="s">
        <v>2583</v>
      </c>
      <c r="D150" s="155" t="s">
        <v>2584</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2431</v>
      </c>
      <c r="B151" s="151" t="s">
        <v>2579</v>
      </c>
      <c r="C151" s="152" t="s">
        <v>2585</v>
      </c>
      <c r="D151" s="155" t="s">
        <v>2586</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2431</v>
      </c>
      <c r="B152" s="151" t="s">
        <v>2579</v>
      </c>
      <c r="C152" s="152" t="s">
        <v>2587</v>
      </c>
      <c r="D152" s="155" t="s">
        <v>2588</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2431</v>
      </c>
      <c r="B153" s="151" t="s">
        <v>2579</v>
      </c>
      <c r="C153" s="152" t="s">
        <v>2589</v>
      </c>
      <c r="D153" s="155" t="s">
        <v>2590</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2591</v>
      </c>
      <c r="B154" s="149" t="s">
        <v>19</v>
      </c>
      <c r="C154" s="147" t="s">
        <v>2592</v>
      </c>
      <c r="D154" s="153" t="s">
        <v>2593</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2591</v>
      </c>
      <c r="B155" s="150" t="s">
        <v>2594</v>
      </c>
      <c r="C155" s="148" t="s">
        <v>2595</v>
      </c>
      <c r="D155" s="154" t="s">
        <v>2596</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2591</v>
      </c>
      <c r="B156" s="151" t="s">
        <v>2594</v>
      </c>
      <c r="C156" s="152" t="s">
        <v>2597</v>
      </c>
      <c r="D156" s="155" t="s">
        <v>2598</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2591</v>
      </c>
      <c r="B157" s="151" t="s">
        <v>2594</v>
      </c>
      <c r="C157" s="152" t="s">
        <v>2599</v>
      </c>
      <c r="D157" s="155" t="s">
        <v>2600</v>
      </c>
      <c r="E157" s="158" t="s">
        <v>2601</v>
      </c>
      <c r="F157" s="161" t="s">
        <v>2208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2591</v>
      </c>
      <c r="B158" s="151" t="s">
        <v>2594</v>
      </c>
      <c r="C158" s="152" t="s">
        <v>2602</v>
      </c>
      <c r="D158" s="155" t="s">
        <v>2603</v>
      </c>
      <c r="E158" s="158" t="s">
        <v>2604</v>
      </c>
      <c r="F158" s="161" t="s">
        <v>2208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2591</v>
      </c>
      <c r="B159" s="151" t="s">
        <v>2594</v>
      </c>
      <c r="C159" s="152" t="s">
        <v>2605</v>
      </c>
      <c r="D159" s="155" t="s">
        <v>2606</v>
      </c>
      <c r="E159" s="158" t="s">
        <v>2607</v>
      </c>
      <c r="F159" s="161" t="s">
        <v>2208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2591</v>
      </c>
      <c r="B160" s="151" t="s">
        <v>2594</v>
      </c>
      <c r="C160" s="152" t="s">
        <v>2608</v>
      </c>
      <c r="D160" s="155" t="s">
        <v>2609</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2591</v>
      </c>
      <c r="B161" s="151" t="s">
        <v>2594</v>
      </c>
      <c r="C161" s="152" t="s">
        <v>2610</v>
      </c>
      <c r="D161" s="155" t="s">
        <v>2611</v>
      </c>
      <c r="E161" s="158" t="s">
        <v>2612</v>
      </c>
      <c r="F161" s="161" t="s">
        <v>2208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2591</v>
      </c>
      <c r="B162" s="151" t="s">
        <v>2594</v>
      </c>
      <c r="C162" s="152" t="s">
        <v>2613</v>
      </c>
      <c r="D162" s="155" t="s">
        <v>2614</v>
      </c>
      <c r="E162" s="158" t="s">
        <v>2615</v>
      </c>
      <c r="F162" s="161" t="s">
        <v>2208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2591</v>
      </c>
      <c r="B163" s="151" t="s">
        <v>2594</v>
      </c>
      <c r="C163" s="152" t="s">
        <v>2616</v>
      </c>
      <c r="D163" s="155" t="s">
        <v>2617</v>
      </c>
      <c r="E163" s="158" t="s">
        <v>2618</v>
      </c>
      <c r="F163" s="161" t="s">
        <v>2208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2591</v>
      </c>
      <c r="B164" s="150" t="s">
        <v>2012</v>
      </c>
      <c r="C164" s="148" t="s">
        <v>2619</v>
      </c>
      <c r="D164" s="154" t="s">
        <v>2620</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2591</v>
      </c>
      <c r="B165" s="151" t="s">
        <v>2012</v>
      </c>
      <c r="C165" s="152" t="s">
        <v>2621</v>
      </c>
      <c r="D165" s="155" t="s">
        <v>2622</v>
      </c>
      <c r="E165" s="158" t="s">
        <v>2623</v>
      </c>
      <c r="F165" s="161" t="s">
        <v>2208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2591</v>
      </c>
      <c r="B166" s="151" t="s">
        <v>2012</v>
      </c>
      <c r="C166" s="152" t="s">
        <v>2624</v>
      </c>
      <c r="D166" s="155" t="s">
        <v>2625</v>
      </c>
      <c r="E166" s="158" t="s">
        <v>2626</v>
      </c>
      <c r="F166" s="161" t="s">
        <v>2208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2591</v>
      </c>
      <c r="B167" s="151" t="s">
        <v>2012</v>
      </c>
      <c r="C167" s="152" t="s">
        <v>2627</v>
      </c>
      <c r="D167" s="155" t="s">
        <v>2628</v>
      </c>
      <c r="E167" s="158" t="s">
        <v>2629</v>
      </c>
      <c r="F167" s="161" t="s">
        <v>2208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2591</v>
      </c>
      <c r="B168" s="151" t="s">
        <v>2012</v>
      </c>
      <c r="C168" s="152" t="s">
        <v>2630</v>
      </c>
      <c r="D168" s="155" t="s">
        <v>2631</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2591</v>
      </c>
      <c r="B169" s="151" t="s">
        <v>2012</v>
      </c>
      <c r="C169" s="152" t="s">
        <v>2632</v>
      </c>
      <c r="D169" s="155" t="s">
        <v>2633</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2591</v>
      </c>
      <c r="B170" s="151" t="s">
        <v>2012</v>
      </c>
      <c r="C170" s="152" t="s">
        <v>2634</v>
      </c>
      <c r="D170" s="155" t="s">
        <v>2635</v>
      </c>
      <c r="E170" s="158" t="s">
        <v>2636</v>
      </c>
      <c r="F170" s="161" t="s">
        <v>2222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2591</v>
      </c>
      <c r="B171" s="151" t="s">
        <v>2012</v>
      </c>
      <c r="C171" s="152" t="s">
        <v>2637</v>
      </c>
      <c r="D171" s="155" t="s">
        <v>2638</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2591</v>
      </c>
      <c r="B172" s="151" t="s">
        <v>2012</v>
      </c>
      <c r="C172" s="152" t="s">
        <v>2639</v>
      </c>
      <c r="D172" s="155" t="s">
        <v>2640</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2591</v>
      </c>
      <c r="B173" s="151" t="s">
        <v>2012</v>
      </c>
      <c r="C173" s="152" t="s">
        <v>2641</v>
      </c>
      <c r="D173" s="155" t="s">
        <v>2642</v>
      </c>
      <c r="E173" s="158" t="s">
        <v>2643</v>
      </c>
      <c r="F173" s="161" t="s">
        <v>2208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2591</v>
      </c>
      <c r="B174" s="150" t="s">
        <v>2644</v>
      </c>
      <c r="C174" s="148" t="s">
        <v>2645</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2591</v>
      </c>
      <c r="B175" s="151" t="s">
        <v>2644</v>
      </c>
      <c r="C175" s="152" t="s">
        <v>2646</v>
      </c>
      <c r="D175" s="155" t="s">
        <v>2647</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2591</v>
      </c>
      <c r="B176" s="151" t="s">
        <v>2644</v>
      </c>
      <c r="C176" s="152" t="s">
        <v>2648</v>
      </c>
      <c r="D176" s="155" t="s">
        <v>2649</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2591</v>
      </c>
      <c r="B177" s="151" t="s">
        <v>2644</v>
      </c>
      <c r="C177" s="152" t="s">
        <v>2650</v>
      </c>
      <c r="D177" s="155" t="s">
        <v>2651</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2591</v>
      </c>
      <c r="B178" s="151" t="s">
        <v>2644</v>
      </c>
      <c r="C178" s="152" t="s">
        <v>2652</v>
      </c>
      <c r="D178" s="155" t="s">
        <v>2653</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2591</v>
      </c>
      <c r="B179" s="151" t="s">
        <v>2644</v>
      </c>
      <c r="C179" s="152" t="s">
        <v>2654</v>
      </c>
      <c r="D179" s="155" t="s">
        <v>2655</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2656</v>
      </c>
      <c r="B180" s="149" t="s">
        <v>19</v>
      </c>
      <c r="C180" s="147" t="s">
        <v>2657</v>
      </c>
      <c r="D180" s="153" t="s">
        <v>2658</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2656</v>
      </c>
      <c r="B181" s="150" t="s">
        <v>2659</v>
      </c>
      <c r="C181" s="148" t="s">
        <v>2660</v>
      </c>
      <c r="D181" s="154" t="s">
        <v>2661</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2656</v>
      </c>
      <c r="B182" s="151" t="s">
        <v>2659</v>
      </c>
      <c r="C182" s="152" t="s">
        <v>2662</v>
      </c>
      <c r="D182" s="155" t="s">
        <v>2663</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2656</v>
      </c>
      <c r="B183" s="151" t="s">
        <v>2659</v>
      </c>
      <c r="C183" s="152" t="s">
        <v>2664</v>
      </c>
      <c r="D183" s="155" t="s">
        <v>2665</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2656</v>
      </c>
      <c r="B184" s="151" t="s">
        <v>2659</v>
      </c>
      <c r="C184" s="152" t="s">
        <v>2666</v>
      </c>
      <c r="D184" s="155" t="s">
        <v>2667</v>
      </c>
      <c r="E184" s="158" t="s">
        <v>2668</v>
      </c>
      <c r="F184" s="161" t="s">
        <v>2208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2656</v>
      </c>
      <c r="B185" s="151" t="s">
        <v>2659</v>
      </c>
      <c r="C185" s="152" t="s">
        <v>2669</v>
      </c>
      <c r="D185" s="155" t="s">
        <v>2670</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2656</v>
      </c>
      <c r="B186" s="151" t="s">
        <v>2659</v>
      </c>
      <c r="C186" s="152" t="s">
        <v>2671</v>
      </c>
      <c r="D186" s="155" t="s">
        <v>2672</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2656</v>
      </c>
      <c r="B187" s="151" t="s">
        <v>2659</v>
      </c>
      <c r="C187" s="152" t="s">
        <v>2673</v>
      </c>
      <c r="D187" s="155" t="s">
        <v>2674</v>
      </c>
      <c r="E187" s="158" t="s">
        <v>2675</v>
      </c>
      <c r="F187" s="161" t="s">
        <v>2208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2656</v>
      </c>
      <c r="B188" s="151" t="s">
        <v>2659</v>
      </c>
      <c r="C188" s="152" t="s">
        <v>2676</v>
      </c>
      <c r="D188" s="155" t="s">
        <v>2677</v>
      </c>
      <c r="E188" s="158" t="s">
        <v>2678</v>
      </c>
      <c r="F188" s="161" t="s">
        <v>2208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2656</v>
      </c>
      <c r="B189" s="151" t="s">
        <v>2659</v>
      </c>
      <c r="C189" s="152" t="s">
        <v>2679</v>
      </c>
      <c r="D189" s="155" t="s">
        <v>2680</v>
      </c>
      <c r="E189" s="158" t="s">
        <v>2681</v>
      </c>
      <c r="F189" s="161" t="s">
        <v>2208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2656</v>
      </c>
      <c r="B190" s="150" t="s">
        <v>2682</v>
      </c>
      <c r="C190" s="148" t="s">
        <v>2683</v>
      </c>
      <c r="D190" s="154" t="s">
        <v>2684</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2656</v>
      </c>
      <c r="B191" s="151" t="s">
        <v>2682</v>
      </c>
      <c r="C191" s="152" t="s">
        <v>2685</v>
      </c>
      <c r="D191" s="155" t="s">
        <v>2686</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2656</v>
      </c>
      <c r="B192" s="151" t="s">
        <v>2682</v>
      </c>
      <c r="C192" s="152" t="s">
        <v>2687</v>
      </c>
      <c r="D192" s="155" t="s">
        <v>2688</v>
      </c>
      <c r="E192" s="158" t="s">
        <v>2689</v>
      </c>
      <c r="F192" s="161" t="s">
        <v>2212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2656</v>
      </c>
      <c r="B193" s="151" t="s">
        <v>2682</v>
      </c>
      <c r="C193" s="152" t="s">
        <v>2690</v>
      </c>
      <c r="D193" s="155" t="s">
        <v>2691</v>
      </c>
      <c r="E193" s="158" t="s">
        <v>2692</v>
      </c>
      <c r="F193" s="161" t="s">
        <v>2212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2656</v>
      </c>
      <c r="B194" s="151" t="s">
        <v>2682</v>
      </c>
      <c r="C194" s="152" t="s">
        <v>2693</v>
      </c>
      <c r="D194" s="155" t="s">
        <v>2694</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2656</v>
      </c>
      <c r="B195" s="151" t="s">
        <v>2682</v>
      </c>
      <c r="C195" s="152" t="s">
        <v>2695</v>
      </c>
      <c r="D195" s="155" t="s">
        <v>2696</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2656</v>
      </c>
      <c r="B196" s="150" t="s">
        <v>2697</v>
      </c>
      <c r="C196" s="148" t="s">
        <v>2698</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2656</v>
      </c>
      <c r="B197" s="151" t="s">
        <v>2697</v>
      </c>
      <c r="C197" s="152" t="s">
        <v>2699</v>
      </c>
      <c r="D197" s="155" t="s">
        <v>2700</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2656</v>
      </c>
      <c r="B198" s="151" t="s">
        <v>2697</v>
      </c>
      <c r="C198" s="152" t="s">
        <v>2701</v>
      </c>
      <c r="D198" s="155" t="s">
        <v>2702</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2656</v>
      </c>
      <c r="B199" s="150" t="s">
        <v>2703</v>
      </c>
      <c r="C199" s="148" t="s">
        <v>2704</v>
      </c>
      <c r="D199" s="154" t="s">
        <v>2705</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2656</v>
      </c>
      <c r="B200" s="151" t="s">
        <v>2703</v>
      </c>
      <c r="C200" s="152" t="s">
        <v>2706</v>
      </c>
      <c r="D200" s="155" t="s">
        <v>2707</v>
      </c>
      <c r="E200" s="158" t="s">
        <v>2708</v>
      </c>
      <c r="F200" s="161" t="s">
        <v>2222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2656</v>
      </c>
      <c r="B201" s="151" t="s">
        <v>2703</v>
      </c>
      <c r="C201" s="152" t="s">
        <v>2709</v>
      </c>
      <c r="D201" s="155" t="s">
        <v>2710</v>
      </c>
      <c r="E201" s="158" t="s">
        <v>2711</v>
      </c>
      <c r="F201" s="161" t="s">
        <v>2208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2656</v>
      </c>
      <c r="B202" s="151" t="s">
        <v>2703</v>
      </c>
      <c r="C202" s="152" t="s">
        <v>2712</v>
      </c>
      <c r="D202" s="155" t="s">
        <v>2713</v>
      </c>
      <c r="E202" s="158" t="s">
        <v>2714</v>
      </c>
      <c r="F202" s="161" t="s">
        <v>2208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2656</v>
      </c>
      <c r="B203" s="151" t="s">
        <v>2703</v>
      </c>
      <c r="C203" s="152" t="s">
        <v>2715</v>
      </c>
      <c r="D203" s="155" t="s">
        <v>2716</v>
      </c>
      <c r="E203" s="158" t="s">
        <v>2717</v>
      </c>
      <c r="F203" s="161" t="s">
        <v>2208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2656</v>
      </c>
      <c r="B204" s="151" t="s">
        <v>2703</v>
      </c>
      <c r="C204" s="152" t="s">
        <v>2718</v>
      </c>
      <c r="D204" s="155" t="s">
        <v>2719</v>
      </c>
      <c r="E204" s="158" t="s">
        <v>2720</v>
      </c>
      <c r="F204" s="161" t="s">
        <v>2208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2656</v>
      </c>
      <c r="B205" s="150" t="s">
        <v>2721</v>
      </c>
      <c r="C205" s="148" t="s">
        <v>2722</v>
      </c>
      <c r="D205" s="154" t="s">
        <v>2723</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2656</v>
      </c>
      <c r="B206" s="151" t="s">
        <v>2721</v>
      </c>
      <c r="C206" s="152" t="s">
        <v>2724</v>
      </c>
      <c r="D206" s="155" t="s">
        <v>2725</v>
      </c>
      <c r="E206" s="158" t="s">
        <v>2726</v>
      </c>
      <c r="F206" s="161" t="s">
        <v>2212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2656</v>
      </c>
      <c r="B207" s="151" t="s">
        <v>2721</v>
      </c>
      <c r="C207" s="152" t="s">
        <v>2727</v>
      </c>
      <c r="D207" s="155" t="s">
        <v>2728</v>
      </c>
      <c r="E207" s="158" t="s">
        <v>2729</v>
      </c>
      <c r="F207" s="161" t="s">
        <v>2212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2656</v>
      </c>
      <c r="B208" s="151" t="s">
        <v>2721</v>
      </c>
      <c r="C208" s="152" t="s">
        <v>2730</v>
      </c>
      <c r="D208" s="155" t="s">
        <v>2731</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2656</v>
      </c>
      <c r="B209" s="150" t="s">
        <v>2732</v>
      </c>
      <c r="C209" s="148" t="s">
        <v>2733</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2656</v>
      </c>
      <c r="B210" s="151" t="s">
        <v>2732</v>
      </c>
      <c r="C210" s="152" t="s">
        <v>2734</v>
      </c>
      <c r="D210" s="155" t="s">
        <v>2735</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2736</v>
      </c>
      <c r="B211" s="149" t="s">
        <v>19</v>
      </c>
      <c r="C211" s="147" t="s">
        <v>2737</v>
      </c>
      <c r="D211" s="153" t="s">
        <v>2738</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2736</v>
      </c>
      <c r="B212" s="150" t="s">
        <v>2739</v>
      </c>
      <c r="C212" s="148" t="s">
        <v>2740</v>
      </c>
      <c r="D212" s="154" t="s">
        <v>2741</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2736</v>
      </c>
      <c r="B213" s="151" t="s">
        <v>2739</v>
      </c>
      <c r="C213" s="152" t="s">
        <v>2742</v>
      </c>
      <c r="D213" s="155" t="s">
        <v>2743</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2736</v>
      </c>
      <c r="B214" s="151" t="s">
        <v>2739</v>
      </c>
      <c r="C214" s="152" t="s">
        <v>2744</v>
      </c>
      <c r="D214" s="155" t="s">
        <v>2745</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2736</v>
      </c>
      <c r="B215" s="151" t="s">
        <v>2739</v>
      </c>
      <c r="C215" s="152" t="s">
        <v>2746</v>
      </c>
      <c r="D215" s="155" t="s">
        <v>2747</v>
      </c>
      <c r="E215" s="158" t="s">
        <v>2748</v>
      </c>
      <c r="F215" s="161" t="s">
        <v>2212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2736</v>
      </c>
      <c r="B216" s="151" t="s">
        <v>2739</v>
      </c>
      <c r="C216" s="152" t="s">
        <v>2749</v>
      </c>
      <c r="D216" s="155" t="s">
        <v>2750</v>
      </c>
      <c r="E216" s="158" t="s">
        <v>2751</v>
      </c>
      <c r="F216" s="161" t="s">
        <v>2208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2736</v>
      </c>
      <c r="B217" s="150" t="s">
        <v>2697</v>
      </c>
      <c r="C217" s="148" t="s">
        <v>2752</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2736</v>
      </c>
      <c r="B218" s="151" t="s">
        <v>2697</v>
      </c>
      <c r="C218" s="152" t="s">
        <v>2753</v>
      </c>
      <c r="D218" s="155" t="s">
        <v>2754</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2736</v>
      </c>
      <c r="B219" s="151" t="s">
        <v>2697</v>
      </c>
      <c r="C219" s="152" t="s">
        <v>2755</v>
      </c>
      <c r="D219" s="155" t="s">
        <v>2756</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2736</v>
      </c>
      <c r="B220" s="150" t="s">
        <v>2757</v>
      </c>
      <c r="C220" s="148" t="s">
        <v>2758</v>
      </c>
      <c r="D220" s="154" t="s">
        <v>2759</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2736</v>
      </c>
      <c r="B221" s="151" t="s">
        <v>2757</v>
      </c>
      <c r="C221" s="152" t="s">
        <v>2760</v>
      </c>
      <c r="D221" s="155" t="s">
        <v>2761</v>
      </c>
      <c r="E221" s="158" t="s">
        <v>2762</v>
      </c>
      <c r="F221" s="161" t="s">
        <v>2208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2736</v>
      </c>
      <c r="B222" s="151" t="s">
        <v>2757</v>
      </c>
      <c r="C222" s="152" t="s">
        <v>2763</v>
      </c>
      <c r="D222" s="155" t="s">
        <v>2764</v>
      </c>
      <c r="E222" s="158" t="s">
        <v>2765</v>
      </c>
      <c r="F222" s="161" t="s">
        <v>2208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2736</v>
      </c>
      <c r="B223" s="151" t="s">
        <v>2757</v>
      </c>
      <c r="C223" s="152" t="s">
        <v>2766</v>
      </c>
      <c r="D223" s="155" t="s">
        <v>2767</v>
      </c>
      <c r="E223" s="158" t="s">
        <v>2768</v>
      </c>
      <c r="F223" s="161" t="s">
        <v>2208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2736</v>
      </c>
      <c r="B224" s="151" t="s">
        <v>2757</v>
      </c>
      <c r="C224" s="152" t="s">
        <v>2769</v>
      </c>
      <c r="D224" s="155" t="s">
        <v>2770</v>
      </c>
      <c r="E224" s="158" t="s">
        <v>2771</v>
      </c>
      <c r="F224" s="161" t="s">
        <v>2208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2736</v>
      </c>
      <c r="B225" s="151" t="s">
        <v>2757</v>
      </c>
      <c r="C225" s="152" t="s">
        <v>2772</v>
      </c>
      <c r="D225" s="155" t="s">
        <v>2773</v>
      </c>
      <c r="E225" s="158" t="s">
        <v>2774</v>
      </c>
      <c r="F225" s="161" t="s">
        <v>2208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2736</v>
      </c>
      <c r="B226" s="168" t="s">
        <v>2757</v>
      </c>
      <c r="C226" s="169" t="s">
        <v>2775</v>
      </c>
      <c r="D226" s="170" t="s">
        <v>2776</v>
      </c>
      <c r="E226" s="171" t="s">
        <v>2777</v>
      </c>
      <c r="F226" s="172" t="s">
        <v>2208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318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IFERROR(INDEX('Recommendations'!$G$2:$G$65, MATCH(H2,'Recommendations'!$A$2:$A$65,0))="Implemented", FALSE))</xm:f>
            <x14:dxf>
              <font>
                <color rgb="FF000000"/>
              </font>
              <fill>
                <patternFill>
                  <bgColor rgb="FF3C7D22"/>
                </patternFill>
              </fill>
            </x14:dxf>
          </x14:cfRule>
          <x14:cfRule type="expression" priority="2" id="{00000000-000E-0000-0700-000002000000}">
            <xm:f>AND(H2&lt;&gt;"", IFERROR(INDEX('Recommendations'!$G$2:$G$65, MATCH(H2,'Recommendations'!$A$2:$A$65,0))="Compensated", FALSE))</xm:f>
            <x14:dxf>
              <font>
                <color rgb="FF000000"/>
              </font>
              <fill>
                <patternFill>
                  <bgColor rgb="FFC6E0B4"/>
                </patternFill>
              </fill>
            </x14:dxf>
          </x14:cfRule>
          <x14:cfRule type="expression" priority="3" id="{00000000-000E-0000-0700-000003000000}">
            <xm:f>AND(H2&lt;&gt;"", IFERROR(INDEX('Recommendations'!$G$2:$G$65, MATCH(H2,'Recommendations'!$A$2:$A$65,0))="Testing", FALSE))</xm:f>
            <x14:dxf>
              <font>
                <color rgb="FF000000"/>
              </font>
              <fill>
                <patternFill>
                  <bgColor rgb="FFFFC000"/>
                </patternFill>
              </fill>
            </x14:dxf>
          </x14:cfRule>
          <x14:cfRule type="expression" priority="4" id="{00000000-000E-0000-0700-000004000000}">
            <xm:f>AND(H2&lt;&gt;"", IFERROR(INDEX('Recommendations'!$G$2:$G$65, MATCH(H2,'Recommendations'!$A$2:$A$65,0))="Failed", FALSE))</xm:f>
            <x14:dxf>
              <font>
                <color rgb="FF000000"/>
              </font>
              <fill>
                <patternFill>
                  <bgColor rgb="FFD82891"/>
                </patternFill>
              </fill>
            </x14:dxf>
          </x14:cfRule>
          <x14:cfRule type="expression" priority="5" id="{00000000-000E-0000-0700-000005000000}">
            <xm:f>AND(H2&lt;&gt;"", IFERROR(INDEX('Recommendations'!$G$2:$G$65, MATCH(H2,'Recommendations'!$A$2:$A$65,0))="Risk Accepted", FALSE))</xm:f>
            <x14:dxf>
              <font>
                <color rgb="FF000000"/>
              </font>
              <fill>
                <patternFill>
                  <bgColor rgb="FFD9D9D9"/>
                </patternFill>
              </fill>
            </x14:dxf>
          </x14:cfRule>
          <x14:cfRule type="expression" priority="6" id="{00000000-000E-0000-0700-000006000000}">
            <xm:f>AND(H2&lt;&gt;"", IFERROR(INDEX('Recommendations'!$G$2:$G$65, MATCH(H2,'Recommendations'!$A$2:$A$65,0))="N/A",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2195</v>
      </c>
      <c r="B1" s="207" t="s">
        <v>2778</v>
      </c>
      <c r="C1" s="207" t="s">
        <v>2779</v>
      </c>
      <c r="D1" s="207" t="s">
        <v>2780</v>
      </c>
      <c r="E1" s="207" t="s">
        <v>1504</v>
      </c>
      <c r="F1" s="207" t="s">
        <v>563</v>
      </c>
      <c r="G1" s="207" t="s">
        <v>564</v>
      </c>
      <c r="H1" s="207" t="s">
        <v>565</v>
      </c>
      <c r="I1" s="207" t="s">
        <v>566</v>
      </c>
      <c r="J1" s="207" t="s">
        <v>567</v>
      </c>
      <c r="K1" s="207" t="s">
        <v>568</v>
      </c>
      <c r="L1" s="207" t="s">
        <v>569</v>
      </c>
      <c r="M1" s="207" t="s">
        <v>570</v>
      </c>
      <c r="N1" s="207" t="s">
        <v>571</v>
      </c>
      <c r="O1" s="207" t="s">
        <v>572</v>
      </c>
      <c r="P1" s="207" t="s">
        <v>573</v>
      </c>
      <c r="Q1" s="207" t="s">
        <v>574</v>
      </c>
      <c r="R1" s="207" t="s">
        <v>575</v>
      </c>
      <c r="S1" s="207" t="s">
        <v>576</v>
      </c>
      <c r="T1" s="207" t="s">
        <v>577</v>
      </c>
      <c r="U1" s="207" t="s">
        <v>578</v>
      </c>
      <c r="V1" s="207" t="s">
        <v>579</v>
      </c>
      <c r="W1" s="207" t="s">
        <v>580</v>
      </c>
      <c r="X1" s="207" t="s">
        <v>581</v>
      </c>
      <c r="Y1" s="207" t="s">
        <v>582</v>
      </c>
      <c r="Z1" s="207" t="s">
        <v>583</v>
      </c>
      <c r="AA1" s="207" t="s">
        <v>584</v>
      </c>
      <c r="AB1" s="207" t="s">
        <v>585</v>
      </c>
      <c r="AC1" s="207" t="s">
        <v>586</v>
      </c>
      <c r="AD1" s="207" t="s">
        <v>587</v>
      </c>
      <c r="AE1" s="207" t="s">
        <v>588</v>
      </c>
      <c r="AF1" s="207" t="s">
        <v>589</v>
      </c>
      <c r="AG1" s="207" t="s">
        <v>590</v>
      </c>
      <c r="AH1" s="207" t="s">
        <v>591</v>
      </c>
      <c r="AI1" s="207" t="s">
        <v>592</v>
      </c>
      <c r="AJ1" s="207" t="s">
        <v>593</v>
      </c>
      <c r="AK1" s="207" t="s">
        <v>594</v>
      </c>
      <c r="AL1" s="207" t="s">
        <v>595</v>
      </c>
      <c r="AM1" s="207" t="s">
        <v>596</v>
      </c>
      <c r="AN1" s="207" t="s">
        <v>597</v>
      </c>
      <c r="AO1" s="207" t="s">
        <v>598</v>
      </c>
      <c r="AP1" s="207" t="s">
        <v>599</v>
      </c>
      <c r="AQ1" s="207" t="s">
        <v>600</v>
      </c>
      <c r="AR1" s="207" t="s">
        <v>601</v>
      </c>
      <c r="AS1" s="207" t="s">
        <v>602</v>
      </c>
      <c r="AT1" s="208" t="s">
        <v>603</v>
      </c>
    </row>
    <row r="2" spans="1:46" ht="60" customHeight="1" outlineLevel="1" x14ac:dyDescent="0.35">
      <c r="A2" s="200" t="s">
        <v>405</v>
      </c>
      <c r="B2" s="186" t="s">
        <v>2781</v>
      </c>
      <c r="C2" s="186"/>
      <c r="D2" s="189" t="s">
        <v>2782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405</v>
      </c>
      <c r="B3" s="187" t="s">
        <v>2781</v>
      </c>
      <c r="C3" s="188" t="s">
        <v>2783</v>
      </c>
      <c r="D3" s="190" t="s">
        <v>2784</v>
      </c>
      <c r="E3" s="190" t="s">
        <v>2785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405</v>
      </c>
      <c r="B4" s="187" t="s">
        <v>2781</v>
      </c>
      <c r="C4" s="188" t="s">
        <v>2786</v>
      </c>
      <c r="D4" s="190" t="s">
        <v>2787</v>
      </c>
      <c r="E4" s="190" t="s">
        <v>2788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405</v>
      </c>
      <c r="B5" s="187" t="s">
        <v>2781</v>
      </c>
      <c r="C5" s="188" t="s">
        <v>2789</v>
      </c>
      <c r="D5" s="190" t="s">
        <v>2790</v>
      </c>
      <c r="E5" s="190" t="s">
        <v>2791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405</v>
      </c>
      <c r="B6" s="187" t="s">
        <v>2781</v>
      </c>
      <c r="C6" s="188" t="s">
        <v>2792</v>
      </c>
      <c r="D6" s="190" t="s">
        <v>2793</v>
      </c>
      <c r="E6" s="190" t="s">
        <v>2794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405</v>
      </c>
      <c r="B7" s="187" t="s">
        <v>2781</v>
      </c>
      <c r="C7" s="188" t="s">
        <v>2795</v>
      </c>
      <c r="D7" s="190" t="s">
        <v>2796</v>
      </c>
      <c r="E7" s="190" t="s">
        <v>2797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405</v>
      </c>
      <c r="B8" s="187" t="s">
        <v>2781</v>
      </c>
      <c r="C8" s="188" t="s">
        <v>2798</v>
      </c>
      <c r="D8" s="190" t="s">
        <v>2799</v>
      </c>
      <c r="E8" s="190" t="s">
        <v>2800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405</v>
      </c>
      <c r="B9" s="187" t="s">
        <v>2781</v>
      </c>
      <c r="C9" s="188" t="s">
        <v>2801</v>
      </c>
      <c r="D9" s="190" t="s">
        <v>2802</v>
      </c>
      <c r="E9" s="190" t="s">
        <v>2803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405</v>
      </c>
      <c r="B10" s="187" t="s">
        <v>2781</v>
      </c>
      <c r="C10" s="188" t="s">
        <v>2804</v>
      </c>
      <c r="D10" s="190" t="s">
        <v>2805</v>
      </c>
      <c r="E10" s="190" t="s">
        <v>2806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405</v>
      </c>
      <c r="B11" s="187" t="s">
        <v>2781</v>
      </c>
      <c r="C11" s="188" t="s">
        <v>2807</v>
      </c>
      <c r="D11" s="190" t="s">
        <v>2808</v>
      </c>
      <c r="E11" s="190" t="s">
        <v>2809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405</v>
      </c>
      <c r="B12" s="187" t="s">
        <v>2781</v>
      </c>
      <c r="C12" s="188" t="s">
        <v>2810</v>
      </c>
      <c r="D12" s="190" t="s">
        <v>2811</v>
      </c>
      <c r="E12" s="190" t="s">
        <v>2812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405</v>
      </c>
      <c r="B13" s="187" t="s">
        <v>2781</v>
      </c>
      <c r="C13" s="188" t="s">
        <v>2813</v>
      </c>
      <c r="D13" s="190" t="s">
        <v>2814</v>
      </c>
      <c r="E13" s="190" t="s">
        <v>2815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405</v>
      </c>
      <c r="B14" s="187" t="s">
        <v>2781</v>
      </c>
      <c r="C14" s="188" t="s">
        <v>2816</v>
      </c>
      <c r="D14" s="190" t="s">
        <v>2817</v>
      </c>
      <c r="E14" s="190" t="s">
        <v>2818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405</v>
      </c>
      <c r="B15" s="187" t="s">
        <v>2781</v>
      </c>
      <c r="C15" s="188" t="s">
        <v>2819</v>
      </c>
      <c r="D15" s="190" t="s">
        <v>2820</v>
      </c>
      <c r="E15" s="190" t="s">
        <v>2821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405</v>
      </c>
      <c r="B16" s="187" t="s">
        <v>2781</v>
      </c>
      <c r="C16" s="188" t="s">
        <v>2822</v>
      </c>
      <c r="D16" s="190" t="s">
        <v>2823</v>
      </c>
      <c r="E16" s="190" t="s">
        <v>2824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405</v>
      </c>
      <c r="B17" s="187" t="s">
        <v>2781</v>
      </c>
      <c r="C17" s="188" t="s">
        <v>2825</v>
      </c>
      <c r="D17" s="190" t="s">
        <v>2826</v>
      </c>
      <c r="E17" s="190" t="s">
        <v>2827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405</v>
      </c>
      <c r="B18" s="187" t="s">
        <v>2781</v>
      </c>
      <c r="C18" s="188" t="s">
        <v>2828</v>
      </c>
      <c r="D18" s="190" t="s">
        <v>2829</v>
      </c>
      <c r="E18" s="190" t="s">
        <v>2830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405</v>
      </c>
      <c r="B19" s="186" t="s">
        <v>2831</v>
      </c>
      <c r="C19" s="186"/>
      <c r="D19" s="189" t="s">
        <v>2832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405</v>
      </c>
      <c r="B20" s="187" t="s">
        <v>2831</v>
      </c>
      <c r="C20" s="188" t="s">
        <v>2833</v>
      </c>
      <c r="D20" s="190" t="s">
        <v>2834</v>
      </c>
      <c r="E20" s="190" t="s">
        <v>2835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405</v>
      </c>
      <c r="B21" s="187" t="s">
        <v>2831</v>
      </c>
      <c r="C21" s="188" t="s">
        <v>2836</v>
      </c>
      <c r="D21" s="190" t="s">
        <v>2837</v>
      </c>
      <c r="E21" s="190" t="s">
        <v>2838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405</v>
      </c>
      <c r="B22" s="187" t="s">
        <v>2831</v>
      </c>
      <c r="C22" s="188" t="s">
        <v>2839</v>
      </c>
      <c r="D22" s="190" t="s">
        <v>2840</v>
      </c>
      <c r="E22" s="190" t="s">
        <v>2841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405</v>
      </c>
      <c r="B23" s="187" t="s">
        <v>2831</v>
      </c>
      <c r="C23" s="188" t="s">
        <v>2842</v>
      </c>
      <c r="D23" s="190" t="s">
        <v>2843</v>
      </c>
      <c r="E23" s="190" t="s">
        <v>2844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405</v>
      </c>
      <c r="B24" s="187" t="s">
        <v>2831</v>
      </c>
      <c r="C24" s="188" t="s">
        <v>2845</v>
      </c>
      <c r="D24" s="190" t="s">
        <v>2846</v>
      </c>
      <c r="E24" s="190" t="s">
        <v>2847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405</v>
      </c>
      <c r="B25" s="187" t="s">
        <v>2831</v>
      </c>
      <c r="C25" s="188" t="s">
        <v>2848</v>
      </c>
      <c r="D25" s="190" t="s">
        <v>2849</v>
      </c>
      <c r="E25" s="190" t="s">
        <v>2850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405</v>
      </c>
      <c r="B26" s="187" t="s">
        <v>2831</v>
      </c>
      <c r="C26" s="188" t="s">
        <v>2851</v>
      </c>
      <c r="D26" s="190" t="s">
        <v>2852</v>
      </c>
      <c r="E26" s="190" t="s">
        <v>2853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405</v>
      </c>
      <c r="B27" s="187" t="s">
        <v>2831</v>
      </c>
      <c r="C27" s="188" t="s">
        <v>2854</v>
      </c>
      <c r="D27" s="190" t="s">
        <v>2855</v>
      </c>
      <c r="E27" s="190" t="s">
        <v>2856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405</v>
      </c>
      <c r="B28" s="187" t="s">
        <v>2831</v>
      </c>
      <c r="C28" s="188" t="s">
        <v>2857</v>
      </c>
      <c r="D28" s="190" t="s">
        <v>2858</v>
      </c>
      <c r="E28" s="190" t="s">
        <v>2859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405</v>
      </c>
      <c r="B29" s="187" t="s">
        <v>2831</v>
      </c>
      <c r="C29" s="188" t="s">
        <v>2860</v>
      </c>
      <c r="D29" s="190" t="s">
        <v>2861</v>
      </c>
      <c r="E29" s="190" t="s">
        <v>2862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405</v>
      </c>
      <c r="B30" s="187" t="s">
        <v>2831</v>
      </c>
      <c r="C30" s="188" t="s">
        <v>2863</v>
      </c>
      <c r="D30" s="190" t="s">
        <v>2864</v>
      </c>
      <c r="E30" s="190" t="s">
        <v>2865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405</v>
      </c>
      <c r="B31" s="187" t="s">
        <v>2831</v>
      </c>
      <c r="C31" s="188" t="s">
        <v>2866</v>
      </c>
      <c r="D31" s="190" t="s">
        <v>2867</v>
      </c>
      <c r="E31" s="190" t="s">
        <v>2868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2869</v>
      </c>
      <c r="B32" s="186"/>
      <c r="C32" s="186"/>
      <c r="D32" s="189" t="s">
        <v>2870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2869</v>
      </c>
      <c r="B33" s="187"/>
      <c r="C33" s="188" t="s">
        <v>2871</v>
      </c>
      <c r="D33" s="190" t="s">
        <v>2872</v>
      </c>
      <c r="E33" s="190" t="s">
        <v>2873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2869</v>
      </c>
      <c r="B34" s="187"/>
      <c r="C34" s="188" t="s">
        <v>2874</v>
      </c>
      <c r="D34" s="190" t="s">
        <v>2875</v>
      </c>
      <c r="E34" s="190" t="s">
        <v>2876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2869</v>
      </c>
      <c r="B35" s="187"/>
      <c r="C35" s="188" t="s">
        <v>2877</v>
      </c>
      <c r="D35" s="190" t="s">
        <v>2878</v>
      </c>
      <c r="E35" s="190" t="s">
        <v>2879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2869</v>
      </c>
      <c r="B36" s="186" t="s">
        <v>2880</v>
      </c>
      <c r="C36" s="186"/>
      <c r="D36" s="189" t="s">
        <v>2881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2869</v>
      </c>
      <c r="B37" s="187" t="s">
        <v>2880</v>
      </c>
      <c r="C37" s="188" t="s">
        <v>2882</v>
      </c>
      <c r="D37" s="190" t="s">
        <v>2883</v>
      </c>
      <c r="E37" s="190" t="s">
        <v>2884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2869</v>
      </c>
      <c r="B38" s="187" t="s">
        <v>2880</v>
      </c>
      <c r="C38" s="188" t="s">
        <v>2885</v>
      </c>
      <c r="D38" s="190" t="s">
        <v>2886</v>
      </c>
      <c r="E38" s="190" t="s">
        <v>2887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2869</v>
      </c>
      <c r="B39" s="187" t="s">
        <v>2880</v>
      </c>
      <c r="C39" s="188" t="s">
        <v>2888</v>
      </c>
      <c r="D39" s="190" t="s">
        <v>2889</v>
      </c>
      <c r="E39" s="190" t="s">
        <v>2890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2869</v>
      </c>
      <c r="B40" s="187" t="s">
        <v>2880</v>
      </c>
      <c r="C40" s="188" t="s">
        <v>2891</v>
      </c>
      <c r="D40" s="190" t="s">
        <v>2892</v>
      </c>
      <c r="E40" s="190" t="s">
        <v>2893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2869</v>
      </c>
      <c r="B41" s="187" t="s">
        <v>2880</v>
      </c>
      <c r="C41" s="188" t="s">
        <v>2894</v>
      </c>
      <c r="D41" s="190" t="s">
        <v>2895</v>
      </c>
      <c r="E41" s="190" t="s">
        <v>2896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2869</v>
      </c>
      <c r="B42" s="187" t="s">
        <v>2880</v>
      </c>
      <c r="C42" s="188" t="s">
        <v>2897</v>
      </c>
      <c r="D42" s="190" t="s">
        <v>2898</v>
      </c>
      <c r="E42" s="190" t="s">
        <v>2899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2869</v>
      </c>
      <c r="B43" s="187" t="s">
        <v>2880</v>
      </c>
      <c r="C43" s="188" t="s">
        <v>2900</v>
      </c>
      <c r="D43" s="190" t="s">
        <v>2901</v>
      </c>
      <c r="E43" s="190" t="s">
        <v>2902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2869</v>
      </c>
      <c r="B44" s="187" t="s">
        <v>2880</v>
      </c>
      <c r="C44" s="188" t="s">
        <v>2903</v>
      </c>
      <c r="D44" s="190" t="s">
        <v>2904</v>
      </c>
      <c r="E44" s="190" t="s">
        <v>2905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2869</v>
      </c>
      <c r="B45" s="187" t="s">
        <v>2880</v>
      </c>
      <c r="C45" s="188" t="s">
        <v>2906</v>
      </c>
      <c r="D45" s="190" t="s">
        <v>2907</v>
      </c>
      <c r="E45" s="190" t="s">
        <v>2908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2869</v>
      </c>
      <c r="B46" s="187" t="s">
        <v>2880</v>
      </c>
      <c r="C46" s="188" t="s">
        <v>2909</v>
      </c>
      <c r="D46" s="190" t="s">
        <v>2910</v>
      </c>
      <c r="E46" s="190" t="s">
        <v>2911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2869</v>
      </c>
      <c r="B47" s="187" t="s">
        <v>2880</v>
      </c>
      <c r="C47" s="188" t="s">
        <v>2912</v>
      </c>
      <c r="D47" s="190" t="s">
        <v>2913</v>
      </c>
      <c r="E47" s="190" t="s">
        <v>2914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2869</v>
      </c>
      <c r="B48" s="187" t="s">
        <v>2880</v>
      </c>
      <c r="C48" s="188" t="s">
        <v>2915</v>
      </c>
      <c r="D48" s="190" t="s">
        <v>2916</v>
      </c>
      <c r="E48" s="190" t="s">
        <v>2917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2869</v>
      </c>
      <c r="B49" s="187" t="s">
        <v>2880</v>
      </c>
      <c r="C49" s="188" t="s">
        <v>2918</v>
      </c>
      <c r="D49" s="190" t="s">
        <v>2919</v>
      </c>
      <c r="E49" s="190" t="s">
        <v>2920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2869</v>
      </c>
      <c r="B50" s="187" t="s">
        <v>2880</v>
      </c>
      <c r="C50" s="188" t="s">
        <v>2921</v>
      </c>
      <c r="D50" s="190" t="s">
        <v>2922</v>
      </c>
      <c r="E50" s="190" t="s">
        <v>2923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2869</v>
      </c>
      <c r="B51" s="186" t="s">
        <v>2924</v>
      </c>
      <c r="C51" s="186"/>
      <c r="D51" s="189" t="s">
        <v>2925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2869</v>
      </c>
      <c r="B52" s="187" t="s">
        <v>2924</v>
      </c>
      <c r="C52" s="188" t="s">
        <v>2926</v>
      </c>
      <c r="D52" s="190" t="s">
        <v>2927</v>
      </c>
      <c r="E52" s="190" t="s">
        <v>2928</v>
      </c>
      <c r="F52" s="192">
        <f>IF(COUNTIF(G52:AT52,"&lt;&gt;")=0,"",SUMPRODUCT(((Recommendations[ImplStatus]="Implemented")+(Recommendations[ImplStatus]="Compensated"))*ISNUMBER(MATCH(Recommendations[Id],G52:AT52,0)))/COUNTIF(G52:AT52,"&lt;&gt;"))</f>
        <v>0</v>
      </c>
      <c r="G52" s="194" t="s">
        <v>239</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2869</v>
      </c>
      <c r="B53" s="187" t="s">
        <v>2924</v>
      </c>
      <c r="C53" s="188" t="s">
        <v>2929</v>
      </c>
      <c r="D53" s="190" t="s">
        <v>2930</v>
      </c>
      <c r="E53" s="190" t="s">
        <v>2931</v>
      </c>
      <c r="F53" s="192">
        <f>IF(COUNTIF(G53:AT53,"&lt;&gt;")=0,"",SUMPRODUCT(((Recommendations[ImplStatus]="Implemented")+(Recommendations[ImplStatus]="Compensated"))*ISNUMBER(MATCH(Recommendations[Id],G53:AT53,0)))/COUNTIF(G53:AT53,"&lt;&gt;"))</f>
        <v>0</v>
      </c>
      <c r="G53" s="194" t="s">
        <v>88</v>
      </c>
      <c r="H53" s="194" t="s">
        <v>93</v>
      </c>
      <c r="I53" s="194" t="s">
        <v>101</v>
      </c>
      <c r="J53" s="194" t="s">
        <v>106</v>
      </c>
      <c r="K53" s="194" t="s">
        <v>150</v>
      </c>
      <c r="L53" s="194" t="s">
        <v>248</v>
      </c>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2869</v>
      </c>
      <c r="B54" s="187" t="s">
        <v>2924</v>
      </c>
      <c r="C54" s="188" t="s">
        <v>2932</v>
      </c>
      <c r="D54" s="190" t="s">
        <v>2933</v>
      </c>
      <c r="E54" s="190" t="s">
        <v>2934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2869</v>
      </c>
      <c r="B55" s="187" t="s">
        <v>2924</v>
      </c>
      <c r="C55" s="188" t="s">
        <v>2935</v>
      </c>
      <c r="D55" s="190" t="s">
        <v>2936</v>
      </c>
      <c r="E55" s="190" t="s">
        <v>2937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2869</v>
      </c>
      <c r="B56" s="187" t="s">
        <v>2924</v>
      </c>
      <c r="C56" s="188" t="s">
        <v>2938</v>
      </c>
      <c r="D56" s="190" t="s">
        <v>2939</v>
      </c>
      <c r="E56" s="190" t="s">
        <v>2940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2869</v>
      </c>
      <c r="B57" s="187" t="s">
        <v>2924</v>
      </c>
      <c r="C57" s="188" t="s">
        <v>2941</v>
      </c>
      <c r="D57" s="190" t="s">
        <v>2942</v>
      </c>
      <c r="E57" s="190" t="s">
        <v>2943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2869</v>
      </c>
      <c r="B58" s="187" t="s">
        <v>2924</v>
      </c>
      <c r="C58" s="188" t="s">
        <v>2944</v>
      </c>
      <c r="D58" s="190" t="s">
        <v>2945</v>
      </c>
      <c r="E58" s="190" t="s">
        <v>2946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2869</v>
      </c>
      <c r="B59" s="187" t="s">
        <v>2924</v>
      </c>
      <c r="C59" s="188" t="s">
        <v>2947</v>
      </c>
      <c r="D59" s="190" t="s">
        <v>2948</v>
      </c>
      <c r="E59" s="190" t="s">
        <v>2949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2869</v>
      </c>
      <c r="B60" s="187" t="s">
        <v>2950</v>
      </c>
      <c r="C60" s="188" t="s">
        <v>2951</v>
      </c>
      <c r="D60" s="190" t="s">
        <v>2952</v>
      </c>
      <c r="E60" s="190" t="s">
        <v>2953</v>
      </c>
      <c r="F60" s="192">
        <f>IF(COUNTIF(G60:AT60,"&lt;&gt;")=0,"",SUMPRODUCT(((Recommendations[ImplStatus]="Implemented")+(Recommendations[ImplStatus]="Compensated"))*ISNUMBER(MATCH(Recommendations[Id],G60:AT60,0)))/COUNTIF(G60:AT60,"&lt;&gt;"))</f>
        <v>0</v>
      </c>
      <c r="G60" s="194" t="s">
        <v>70</v>
      </c>
      <c r="H60" s="194" t="s">
        <v>75</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2869</v>
      </c>
      <c r="B61" s="187" t="s">
        <v>2950</v>
      </c>
      <c r="C61" s="188" t="s">
        <v>2954</v>
      </c>
      <c r="D61" s="190" t="s">
        <v>2955</v>
      </c>
      <c r="E61" s="190" t="s">
        <v>2956</v>
      </c>
      <c r="F61" s="192">
        <f>IF(COUNTIF(G61:AT61,"&lt;&gt;")=0,"",SUMPRODUCT(((Recommendations[ImplStatus]="Implemented")+(Recommendations[ImplStatus]="Compensated"))*ISNUMBER(MATCH(Recommendations[Id],G61:AT61,0)))/COUNTIF(G61:AT61,"&lt;&gt;"))</f>
        <v>0</v>
      </c>
      <c r="G61" s="194" t="s">
        <v>139</v>
      </c>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2869</v>
      </c>
      <c r="B62" s="186" t="s">
        <v>2957</v>
      </c>
      <c r="C62" s="186"/>
      <c r="D62" s="189" t="s">
        <v>2958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2869</v>
      </c>
      <c r="B63" s="187" t="s">
        <v>2957</v>
      </c>
      <c r="C63" s="188" t="s">
        <v>2959</v>
      </c>
      <c r="D63" s="190" t="s">
        <v>2960</v>
      </c>
      <c r="E63" s="190" t="s">
        <v>2961</v>
      </c>
      <c r="F63" s="192">
        <f>IF(COUNTIF(G63:AT63,"&lt;&gt;")=0,"",SUMPRODUCT(((Recommendations[ImplStatus]="Implemented")+(Recommendations[ImplStatus]="Compensated"))*ISNUMBER(MATCH(Recommendations[Id],G63:AT63,0)))/COUNTIF(G63:AT63,"&lt;&gt;"))</f>
        <v>0</v>
      </c>
      <c r="G63" s="194" t="s">
        <v>180</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2869</v>
      </c>
      <c r="B64" s="187" t="s">
        <v>2957</v>
      </c>
      <c r="C64" s="188" t="s">
        <v>2962</v>
      </c>
      <c r="D64" s="190" t="s">
        <v>2963</v>
      </c>
      <c r="E64" s="190" t="s">
        <v>2964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2869</v>
      </c>
      <c r="B65" s="187" t="s">
        <v>2957</v>
      </c>
      <c r="C65" s="188" t="s">
        <v>2965</v>
      </c>
      <c r="D65" s="190" t="s">
        <v>2966</v>
      </c>
      <c r="E65" s="190" t="s">
        <v>2967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2869</v>
      </c>
      <c r="B66" s="187" t="s">
        <v>2957</v>
      </c>
      <c r="C66" s="188" t="s">
        <v>2968</v>
      </c>
      <c r="D66" s="190" t="s">
        <v>2969</v>
      </c>
      <c r="E66" s="190" t="s">
        <v>2970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2869</v>
      </c>
      <c r="B67" s="187" t="s">
        <v>2957</v>
      </c>
      <c r="C67" s="188" t="s">
        <v>2971</v>
      </c>
      <c r="D67" s="190" t="s">
        <v>2972</v>
      </c>
      <c r="E67" s="190" t="s">
        <v>2973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2869</v>
      </c>
      <c r="B68" s="187" t="s">
        <v>2957</v>
      </c>
      <c r="C68" s="188" t="s">
        <v>2974</v>
      </c>
      <c r="D68" s="190" t="s">
        <v>2975</v>
      </c>
      <c r="E68" s="190" t="s">
        <v>2976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2869</v>
      </c>
      <c r="B69" s="187" t="s">
        <v>2957</v>
      </c>
      <c r="C69" s="188" t="s">
        <v>2977</v>
      </c>
      <c r="D69" s="190" t="s">
        <v>2978</v>
      </c>
      <c r="E69" s="190" t="s">
        <v>2979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2869</v>
      </c>
      <c r="B70" s="187" t="s">
        <v>2957</v>
      </c>
      <c r="C70" s="188" t="s">
        <v>2980</v>
      </c>
      <c r="D70" s="190" t="s">
        <v>2981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2869</v>
      </c>
      <c r="B71" s="187" t="s">
        <v>2957</v>
      </c>
      <c r="C71" s="188" t="s">
        <v>2982</v>
      </c>
      <c r="D71" s="190" t="s">
        <v>2983</v>
      </c>
      <c r="E71" s="190" t="s">
        <v>2984</v>
      </c>
      <c r="F71" s="192">
        <f>IF(COUNTIF(G71:AT71,"&lt;&gt;")=0,"",SUMPRODUCT(((Recommendations[ImplStatus]="Implemented")+(Recommendations[ImplStatus]="Compensated"))*ISNUMBER(MATCH(Recommendations[Id],G71:AT71,0)))/COUNTIF(G71:AT71,"&lt;&gt;"))</f>
        <v>0</v>
      </c>
      <c r="G71" s="194" t="s">
        <v>180</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2869</v>
      </c>
      <c r="B72" s="187" t="s">
        <v>2957</v>
      </c>
      <c r="C72" s="188" t="s">
        <v>2985</v>
      </c>
      <c r="D72" s="190" t="s">
        <v>2986</v>
      </c>
      <c r="E72" s="190" t="s">
        <v>2987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2869</v>
      </c>
      <c r="B73" s="187" t="s">
        <v>2957</v>
      </c>
      <c r="C73" s="188" t="s">
        <v>2988</v>
      </c>
      <c r="D73" s="190" t="s">
        <v>2989</v>
      </c>
      <c r="E73" s="190" t="s">
        <v>2990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2869</v>
      </c>
      <c r="B74" s="187" t="s">
        <v>2957</v>
      </c>
      <c r="C74" s="188" t="s">
        <v>2991</v>
      </c>
      <c r="D74" s="190" t="s">
        <v>2992</v>
      </c>
      <c r="E74" s="190" t="s">
        <v>2993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2869</v>
      </c>
      <c r="B75" s="187" t="s">
        <v>2957</v>
      </c>
      <c r="C75" s="188" t="s">
        <v>2994</v>
      </c>
      <c r="D75" s="190" t="s">
        <v>2995</v>
      </c>
      <c r="E75" s="190" t="s">
        <v>2996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2869</v>
      </c>
      <c r="B76" s="187" t="s">
        <v>2957</v>
      </c>
      <c r="C76" s="188" t="s">
        <v>2997</v>
      </c>
      <c r="D76" s="190" t="s">
        <v>2998</v>
      </c>
      <c r="E76" s="190" t="s">
        <v>2999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2869</v>
      </c>
      <c r="B77" s="187" t="s">
        <v>2957</v>
      </c>
      <c r="C77" s="188" t="s">
        <v>3000</v>
      </c>
      <c r="D77" s="190" t="s">
        <v>3001</v>
      </c>
      <c r="E77" s="190" t="s">
        <v>3002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2869</v>
      </c>
      <c r="B78" s="187" t="s">
        <v>2957</v>
      </c>
      <c r="C78" s="188" t="s">
        <v>3003</v>
      </c>
      <c r="D78" s="190" t="s">
        <v>3004</v>
      </c>
      <c r="E78" s="190" t="s">
        <v>3005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2869</v>
      </c>
      <c r="B79" s="186" t="s">
        <v>2957</v>
      </c>
      <c r="C79" s="186"/>
      <c r="D79" s="189" t="s">
        <v>3006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3007</v>
      </c>
      <c r="B80" s="187"/>
      <c r="C80" s="188" t="s">
        <v>3008</v>
      </c>
      <c r="D80" s="190" t="s">
        <v>3009</v>
      </c>
      <c r="E80" s="190" t="s">
        <v>3010</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3007</v>
      </c>
      <c r="B81" s="187"/>
      <c r="C81" s="188" t="s">
        <v>3011</v>
      </c>
      <c r="D81" s="190" t="s">
        <v>3012</v>
      </c>
      <c r="E81" s="190" t="s">
        <v>3013</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3007</v>
      </c>
      <c r="B82" s="187"/>
      <c r="C82" s="188" t="s">
        <v>3014</v>
      </c>
      <c r="D82" s="190" t="s">
        <v>3015</v>
      </c>
      <c r="E82" s="190" t="s">
        <v>3016</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3007</v>
      </c>
      <c r="B83" s="187"/>
      <c r="C83" s="188" t="s">
        <v>3017</v>
      </c>
      <c r="D83" s="190" t="s">
        <v>3018</v>
      </c>
      <c r="E83" s="190" t="s">
        <v>3019</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3007</v>
      </c>
      <c r="B84" s="186"/>
      <c r="C84" s="186"/>
      <c r="D84" s="189" t="s">
        <v>3020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3021</v>
      </c>
      <c r="B85" s="187"/>
      <c r="C85" s="188" t="s">
        <v>3022</v>
      </c>
      <c r="D85" s="190" t="s">
        <v>3023</v>
      </c>
      <c r="E85" s="190" t="s">
        <v>3024</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3021</v>
      </c>
      <c r="B86" s="187"/>
      <c r="C86" s="188" t="s">
        <v>3025</v>
      </c>
      <c r="D86" s="190" t="s">
        <v>3026</v>
      </c>
      <c r="E86" s="190" t="s">
        <v>3027</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3021</v>
      </c>
      <c r="B87" s="187"/>
      <c r="C87" s="188" t="s">
        <v>3028</v>
      </c>
      <c r="D87" s="190" t="s">
        <v>3029</v>
      </c>
      <c r="E87" s="190" t="s">
        <v>3030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3021</v>
      </c>
      <c r="B88" s="187"/>
      <c r="C88" s="188" t="s">
        <v>3031</v>
      </c>
      <c r="D88" s="190" t="s">
        <v>3032</v>
      </c>
      <c r="E88" s="190" t="s">
        <v>3033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3021</v>
      </c>
      <c r="B89" s="187"/>
      <c r="C89" s="188" t="s">
        <v>3034</v>
      </c>
      <c r="D89" s="190" t="s">
        <v>3035</v>
      </c>
      <c r="E89" s="190" t="s">
        <v>3036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3021</v>
      </c>
      <c r="B90" s="186" t="s">
        <v>3037</v>
      </c>
      <c r="C90" s="186"/>
      <c r="D90" s="189" t="s">
        <v>3038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3021</v>
      </c>
      <c r="B91" s="187" t="s">
        <v>3037</v>
      </c>
      <c r="C91" s="188" t="s">
        <v>3039</v>
      </c>
      <c r="D91" s="190" t="s">
        <v>3040</v>
      </c>
      <c r="E91" s="190" t="s">
        <v>3041</v>
      </c>
      <c r="F91" s="192">
        <f>IF(COUNTIF(G91:AT91,"&lt;&gt;")=0,"",SUMPRODUCT(((Recommendations[ImplStatus]="Implemented")+(Recommendations[ImplStatus]="Compensated"))*ISNUMBER(MATCH(Recommendations[Id],G91:AT91,0)))/COUNTIF(G91:AT91,"&lt;&gt;"))</f>
        <v>0</v>
      </c>
      <c r="G91" s="194" t="s">
        <v>60</v>
      </c>
      <c r="H91" s="194" t="s">
        <v>65</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3021</v>
      </c>
      <c r="B92" s="187" t="s">
        <v>3037</v>
      </c>
      <c r="C92" s="188" t="s">
        <v>3042</v>
      </c>
      <c r="D92" s="190" t="s">
        <v>3043</v>
      </c>
      <c r="E92" s="190" t="s">
        <v>3044</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3037</v>
      </c>
      <c r="C93" s="188" t="s">
        <v>3045</v>
      </c>
      <c r="D93" s="190" t="s">
        <v>3046</v>
      </c>
      <c r="E93" s="190" t="s">
        <v>3047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3037</v>
      </c>
      <c r="C94" s="188" t="s">
        <v>3048</v>
      </c>
      <c r="D94" s="190" t="s">
        <v>3049</v>
      </c>
      <c r="E94" s="190" t="s">
        <v>3050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3037</v>
      </c>
      <c r="C95" s="188" t="s">
        <v>3051</v>
      </c>
      <c r="D95" s="190" t="s">
        <v>3052</v>
      </c>
      <c r="E95" s="190" t="s">
        <v>3053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3037</v>
      </c>
      <c r="C96" s="188" t="s">
        <v>3054</v>
      </c>
      <c r="D96" s="190" t="s">
        <v>3055</v>
      </c>
      <c r="E96" s="190" t="s">
        <v>3056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3037</v>
      </c>
      <c r="C97" s="188" t="s">
        <v>3057</v>
      </c>
      <c r="D97" s="190" t="s">
        <v>3058</v>
      </c>
      <c r="E97" s="190" t="s">
        <v>3059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3037</v>
      </c>
      <c r="C98" s="188" t="s">
        <v>3060</v>
      </c>
      <c r="D98" s="190" t="s">
        <v>3061</v>
      </c>
      <c r="E98" s="190" t="s">
        <v>3062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3063</v>
      </c>
      <c r="C99" s="186"/>
      <c r="D99" s="189" t="s">
        <v>3064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3063</v>
      </c>
      <c r="C100" s="188" t="s">
        <v>3065</v>
      </c>
      <c r="D100" s="190" t="s">
        <v>3066</v>
      </c>
      <c r="E100" s="190" t="s">
        <v>3067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3063</v>
      </c>
      <c r="C101" s="188" t="s">
        <v>3068</v>
      </c>
      <c r="D101" s="190" t="s">
        <v>3069</v>
      </c>
      <c r="E101" s="190" t="s">
        <v>3070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3063</v>
      </c>
      <c r="C102" s="188" t="s">
        <v>3071</v>
      </c>
      <c r="D102" s="190" t="s">
        <v>3072</v>
      </c>
      <c r="E102" s="190" t="s">
        <v>3073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3063</v>
      </c>
      <c r="C103" s="188" t="s">
        <v>3074</v>
      </c>
      <c r="D103" s="190" t="s">
        <v>3075</v>
      </c>
      <c r="E103" s="190" t="s">
        <v>3076</v>
      </c>
      <c r="F103" s="192">
        <f>IF(COUNTIF(G103:AT103,"&lt;&gt;")=0,"",SUMPRODUCT(((Recommendations[ImplStatus]="Implemented")+(Recommendations[ImplStatus]="Compensated"))*ISNUMBER(MATCH(Recommendations[Id],G103:AT103,0)))/COUNTIF(G103:AT103,"&lt;&gt;"))</f>
        <v>0</v>
      </c>
      <c r="G103" s="194" t="s">
        <v>83</v>
      </c>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3063</v>
      </c>
      <c r="C104" s="196" t="s">
        <v>3077</v>
      </c>
      <c r="D104" s="197" t="s">
        <v>3078</v>
      </c>
      <c r="E104" s="197" t="s">
        <v>3079</v>
      </c>
      <c r="F104" s="198">
        <f>IF(COUNTIF(G104:AT104,"&lt;&gt;")=0,"",SUMPRODUCT(((Recommendations[ImplStatus]="Implemented")+(Recommendations[ImplStatus]="Compensated"))*ISNUMBER(MATCH(Recommendations[Id],G104:AT104,0)))/COUNTIF(G104:AT104,"&lt;&gt;"))</f>
        <v>0</v>
      </c>
      <c r="G104" s="199" t="s">
        <v>83</v>
      </c>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318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IFERROR(INDEX('Recommendations'!$G$2:$G$65, MATCH(G2,'Recommendations'!$A$2:$A$65,0))="Implemented", FALSE))</xm:f>
            <x14:dxf>
              <font>
                <color rgb="FF000000"/>
              </font>
              <fill>
                <patternFill>
                  <bgColor rgb="FF3C7D22"/>
                </patternFill>
              </fill>
            </x14:dxf>
          </x14:cfRule>
          <x14:cfRule type="expression" priority="2" id="{00000000-000E-0000-0800-000002000000}">
            <xm:f>AND(G2&lt;&gt;"", IFERROR(INDEX('Recommendations'!$G$2:$G$65, MATCH(G2,'Recommendations'!$A$2:$A$65,0))="Compensated", FALSE))</xm:f>
            <x14:dxf>
              <font>
                <color rgb="FF000000"/>
              </font>
              <fill>
                <patternFill>
                  <bgColor rgb="FFC6E0B4"/>
                </patternFill>
              </fill>
            </x14:dxf>
          </x14:cfRule>
          <x14:cfRule type="expression" priority="3" id="{00000000-000E-0000-0800-000003000000}">
            <xm:f>AND(G2&lt;&gt;"", IFERROR(INDEX('Recommendations'!$G$2:$G$65, MATCH(G2,'Recommendations'!$A$2:$A$65,0))="Testing", FALSE))</xm:f>
            <x14:dxf>
              <font>
                <color rgb="FF000000"/>
              </font>
              <fill>
                <patternFill>
                  <bgColor rgb="FFFFC000"/>
                </patternFill>
              </fill>
            </x14:dxf>
          </x14:cfRule>
          <x14:cfRule type="expression" priority="4" id="{00000000-000E-0000-0800-000004000000}">
            <xm:f>AND(G2&lt;&gt;"", IFERROR(INDEX('Recommendations'!$G$2:$G$65, MATCH(G2,'Recommendations'!$A$2:$A$65,0))="Failed", FALSE))</xm:f>
            <x14:dxf>
              <font>
                <color rgb="FF000000"/>
              </font>
              <fill>
                <patternFill>
                  <bgColor rgb="FFD82891"/>
                </patternFill>
              </fill>
            </x14:dxf>
          </x14:cfRule>
          <x14:cfRule type="expression" priority="5" id="{00000000-000E-0000-0800-000005000000}">
            <xm:f>AND(G2&lt;&gt;"", IFERROR(INDEX('Recommendations'!$G$2:$G$65, MATCH(G2,'Recommendations'!$A$2:$A$65,0))="Risk Accepted", FALSE))</xm:f>
            <x14:dxf>
              <font>
                <color rgb="FF000000"/>
              </font>
              <fill>
                <patternFill>
                  <bgColor rgb="FFD9D9D9"/>
                </patternFill>
              </fill>
            </x14:dxf>
          </x14:cfRule>
          <x14:cfRule type="expression" priority="6" id="{00000000-000E-0000-0800-000006000000}">
            <xm:f>AND(G2&lt;&gt;"", IFERROR(INDEX('Recommendations'!$G$2:$G$65, MATCH(G2,'Recommendations'!$A$2:$A$65,0))="N/A",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iOS-iPadOS 16 Security Technical Implementation Guide - SHGIR</dc:title>
  <dc:subject>Generated on: 2026-06-08 14:21:50</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2026-06-08T13:21:59Z</dcterms:modified>
  <cp:category>DISA-STIG</cp:category>
  <cp:contentStatus>Draft</cp:contentStatus>
</cp:coreProperties>
</file>