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DB1B8366EC68AECE5716F4B719F7A6576FBE5D0" xr6:coauthVersionLast="47" xr6:coauthVersionMax="47" xr10:uidLastSave="{F93A31E4-99D2-4977-B104-9AEE3C223EF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80" i="3"/>
  <c r="E73" i="3"/>
  <c r="D73" i="3"/>
  <c r="C73" i="3"/>
  <c r="F73" i="3" s="1"/>
  <c r="F72" i="3"/>
  <c r="D80" i="3" s="1"/>
  <c r="E72" i="3"/>
  <c r="D72" i="3"/>
  <c r="C72" i="3"/>
  <c r="E71" i="3"/>
  <c r="D71" i="3"/>
  <c r="C71" i="3"/>
  <c r="W123" i="3" s="1"/>
  <c r="E70" i="3"/>
  <c r="F70" i="3" s="1"/>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G112" i="3" l="1"/>
  <c r="E58" i="3"/>
  <c r="D58" i="3"/>
  <c r="C58" i="3"/>
  <c r="E59" i="3"/>
  <c r="D59" i="3"/>
  <c r="C5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E100" i="3"/>
  <c r="D100" i="3"/>
  <c r="C100" i="3"/>
  <c r="E43" i="3"/>
  <c r="D43" i="3"/>
  <c r="C43" i="3"/>
  <c r="E38" i="3"/>
  <c r="D38" i="3"/>
  <c r="C38" i="3"/>
  <c r="E60" i="3"/>
  <c r="D60" i="3"/>
  <c r="C60" i="3"/>
  <c r="D97" i="3"/>
  <c r="E97" i="3"/>
  <c r="C97" i="3"/>
  <c r="C41" i="3"/>
  <c r="E41" i="3"/>
  <c r="D41" i="3"/>
  <c r="E42" i="3"/>
  <c r="D42" i="3"/>
  <c r="C42" i="3"/>
  <c r="C81" i="3"/>
  <c r="E81" i="3"/>
  <c r="D81" i="3"/>
  <c r="C39" i="3"/>
  <c r="D39" i="3"/>
  <c r="E39" i="3"/>
  <c r="E40" i="3"/>
  <c r="C40" i="3"/>
  <c r="D40" i="3"/>
  <c r="E98" i="3"/>
  <c r="D98" i="3"/>
  <c r="C98" i="3"/>
  <c r="E99" i="3"/>
  <c r="D99" i="3"/>
  <c r="C99" i="3"/>
  <c r="F71" i="3"/>
  <c r="E80" i="3"/>
  <c r="F16"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T153" i="3"/>
  <c r="T129" i="3"/>
  <c r="T134" i="3"/>
  <c r="T139" i="3"/>
  <c r="T144" i="3"/>
  <c r="T149" i="3"/>
  <c r="X153" i="3" l="1"/>
  <c r="X148" i="3"/>
  <c r="X143" i="3"/>
  <c r="X138" i="3"/>
  <c r="X133" i="3"/>
  <c r="X128" i="3"/>
  <c r="X152" i="3"/>
  <c r="X147" i="3"/>
  <c r="X142" i="3"/>
  <c r="X137" i="3"/>
  <c r="X132" i="3"/>
  <c r="X127" i="3"/>
  <c r="C79" i="3"/>
  <c r="X151" i="3"/>
  <c r="X146" i="3"/>
  <c r="X141" i="3"/>
  <c r="X136" i="3"/>
  <c r="X131" i="3"/>
  <c r="X126" i="3"/>
  <c r="X155" i="3"/>
  <c r="X150" i="3"/>
  <c r="X145" i="3"/>
  <c r="X140" i="3"/>
  <c r="X135" i="3"/>
  <c r="X130" i="3"/>
  <c r="X125" i="3"/>
  <c r="E79" i="3"/>
  <c r="D79" i="3"/>
  <c r="X154" i="3"/>
  <c r="X149" i="3"/>
  <c r="X144" i="3"/>
  <c r="X139" i="3"/>
  <c r="X134" i="3"/>
  <c r="X12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alcChain>
</file>

<file path=xl/sharedStrings.xml><?xml version="1.0" encoding="utf-8"?>
<sst xmlns="http://schemas.openxmlformats.org/spreadsheetml/2006/main" count="783" uniqueCount="343">
  <si>
    <t>Id</t>
  </si>
  <si>
    <t>Title</t>
  </si>
  <si>
    <t>Severity</t>
  </si>
  <si>
    <t>MoSCoW</t>
  </si>
  <si>
    <t>OpsImpact</t>
  </si>
  <si>
    <t>Phase</t>
  </si>
  <si>
    <t>ImplStatus</t>
  </si>
  <si>
    <t>Notes</t>
  </si>
  <si>
    <t>Remediation</t>
  </si>
  <si>
    <t>Description</t>
  </si>
  <si>
    <t>Audit</t>
  </si>
  <si>
    <t>Status</t>
  </si>
  <si>
    <t>LogID</t>
  </si>
  <si>
    <t>V-76457</t>
  </si>
  <si>
    <r>
      <rPr>
        <sz val="11"/>
        <rFont val="Calibri"/>
      </rPr>
      <t>Upon successful login, the Akamai Luna Portal must notify the administrator of the date and time of the last login.</t>
    </r>
  </si>
  <si>
    <t>CAT II (Medium)</t>
  </si>
  <si>
    <t>Unassigned</t>
  </si>
  <si>
    <t>Unassessed</t>
  </si>
  <si>
    <t>Pending</t>
  </si>
  <si>
    <t/>
  </si>
  <si>
    <r>
      <rPr>
        <sz val="11"/>
        <color rgb="FF000000"/>
        <rFont val="Calibri"/>
      </rPr>
      <t>Configure the activity log to appear in the "My Akamai" section.</t>
    </r>
    <r>
      <rPr>
        <sz val="11"/>
        <color rgb="FF000000"/>
        <rFont val="Calibri"/>
      </rPr>
      <t xml:space="preserve">
</t>
    </r>
    <r>
      <rPr>
        <sz val="11"/>
        <color rgb="FF000000"/>
        <rFont val="Calibri"/>
      </rPr>
      <t>1. Select the gear icon on one of the four widgets.</t>
    </r>
    <r>
      <rPr>
        <sz val="11"/>
        <color rgb="FF000000"/>
        <rFont val="Calibri"/>
      </rPr>
      <t xml:space="preserve">
</t>
    </r>
    <r>
      <rPr>
        <sz val="11"/>
        <color rgb="FF000000"/>
        <rFont val="Calibri"/>
      </rPr>
      <t>2. Select the activity log in the left column.</t>
    </r>
    <r>
      <rPr>
        <sz val="11"/>
        <color rgb="FF000000"/>
        <rFont val="Calibri"/>
      </rPr>
      <t xml:space="preserve">
</t>
    </r>
    <r>
      <rPr>
        <sz val="11"/>
        <color rgb="FF000000"/>
        <rFont val="Calibri"/>
      </rPr>
      <t>3. Check the box for "All Logins".</t>
    </r>
  </si>
  <si>
    <r>
      <rPr>
        <sz val="11"/>
        <color rgb="FF000000"/>
        <rFont val="Calibri"/>
      </rPr>
      <t>Administrators need to be aware of activity that occurs regarding their network device management account. Providing administrators with information regarding the date and time of their last successful login allows them to determine if any unauthorized activity has occurred. This incorporates all methods of login, including but not limited to SSH, HTTP, HTTPS, and physical connectivity.</t>
    </r>
  </si>
  <si>
    <r>
      <rPr>
        <sz val="11"/>
        <color rgb="FF000000"/>
        <rFont val="Calibri"/>
      </rPr>
      <t>Verify that the activity log is showing user login data:</t>
    </r>
    <r>
      <rPr>
        <sz val="11"/>
        <color rgb="FF000000"/>
        <rFont val="Calibri"/>
      </rPr>
      <t xml:space="preserve">
</t>
    </r>
    <r>
      <rPr>
        <sz val="11"/>
        <color rgb="FF000000"/>
        <rFont val="Calibri"/>
      </rPr>
      <t>1. Log in to the Luna Portal.</t>
    </r>
    <r>
      <rPr>
        <sz val="11"/>
        <color rgb="FF000000"/>
        <rFont val="Calibri"/>
      </rPr>
      <t xml:space="preserve">
</t>
    </r>
    <r>
      <rPr>
        <sz val="11"/>
        <color rgb="FF000000"/>
        <rFont val="Calibri"/>
      </rPr>
      <t>2. Verify that one of the four widgets includes the activity log.</t>
    </r>
    <r>
      <rPr>
        <sz val="11"/>
        <color rgb="FF000000"/>
        <rFont val="Calibri"/>
      </rPr>
      <t xml:space="preserve">
</t>
    </r>
    <r>
      <rPr>
        <sz val="11"/>
        <color rgb="FF000000"/>
        <rFont val="Calibri"/>
      </rPr>
      <t>If the activity log is not showing, this is a finding.</t>
    </r>
  </si>
  <si>
    <t>V-76459</t>
  </si>
  <si>
    <r>
      <rPr>
        <sz val="11"/>
        <rFont val="Calibri"/>
      </rPr>
      <t>The Akamai Luna Portal must notify the administrator of the number of successful login attempts.</t>
    </r>
  </si>
  <si>
    <r>
      <rPr>
        <sz val="11"/>
        <color rgb="FF000000"/>
        <rFont val="Calibri"/>
      </rPr>
      <t>Administrators need to be aware of activity that occurs regarding their network device management account. Providing administrators with information regarding the date and time of their last successful login allows the administrator to determine if any unauthorized activity has occurred. This incorporates all methods of login, including but not limited to SSH, HTTP, HTTPS, and physical connectivity. The organization-defined time period is dependent on the frequency with which administrators typically log in to the network device.</t>
    </r>
  </si>
  <si>
    <r>
      <rPr>
        <sz val="11"/>
        <color rgb="FF000000"/>
        <rFont val="Calibri"/>
      </rPr>
      <t>Verify the activity log is showing user login data:</t>
    </r>
    <r>
      <rPr>
        <sz val="11"/>
        <color rgb="FF000000"/>
        <rFont val="Calibri"/>
      </rPr>
      <t xml:space="preserve">
</t>
    </r>
    <r>
      <rPr>
        <sz val="11"/>
        <color rgb="FF000000"/>
        <rFont val="Calibri"/>
      </rPr>
      <t>1. Log in to the Luna Portal.</t>
    </r>
    <r>
      <rPr>
        <sz val="11"/>
        <color rgb="FF000000"/>
        <rFont val="Calibri"/>
      </rPr>
      <t xml:space="preserve">
</t>
    </r>
    <r>
      <rPr>
        <sz val="11"/>
        <color rgb="FF000000"/>
        <rFont val="Calibri"/>
      </rPr>
      <t>2. Verify that one of the four widgets includes the activity log.</t>
    </r>
    <r>
      <rPr>
        <sz val="11"/>
        <color rgb="FF000000"/>
        <rFont val="Calibri"/>
      </rPr>
      <t xml:space="preserve">
</t>
    </r>
    <r>
      <rPr>
        <sz val="11"/>
        <color rgb="FF000000"/>
        <rFont val="Calibri"/>
      </rPr>
      <t>If the activity log is not showing, this is a finding.</t>
    </r>
  </si>
  <si>
    <t>V-76461</t>
  </si>
  <si>
    <r>
      <rPr>
        <sz val="11"/>
        <rFont val="Calibri"/>
      </rPr>
      <t>The Akamai Luna Portal must initiate a session logoff after a 15-minute period of inactivity.</t>
    </r>
  </si>
  <si>
    <r>
      <rPr>
        <sz val="11"/>
        <color rgb="FF000000"/>
        <rFont val="Calibri"/>
      </rPr>
      <t>Configure the session timeout duration to 15 minutes: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Manage Users &amp; Groups.</t>
    </r>
    <r>
      <rPr>
        <sz val="11"/>
        <color rgb="FF000000"/>
        <rFont val="Calibri"/>
      </rPr>
      <t xml:space="preserve">
</t>
    </r>
    <r>
      <rPr>
        <sz val="11"/>
        <color rgb="FF000000"/>
        <rFont val="Calibri"/>
      </rPr>
      <t>3. Select each user and set the "Timeout" value to "After 15 Minutes".</t>
    </r>
  </si>
  <si>
    <r>
      <rPr>
        <sz val="11"/>
        <color rgb="FF000000"/>
        <rFont val="Calibri"/>
      </rPr>
      <t>A session lock is a temporary network device or administrator-initiated action taken when the administrator stops work but does not log out of the network device. Rather than relying on the user to manually lock their management session prior to vacating the vicinity, network devices need to be able to identify when a management session has idled and take action to initiate the session lock. Once invoked, the session lock must remain in place until the administrator reauthenticates. No other system activity aside from reauthentication must unlock the management session.</t>
    </r>
    <r>
      <rPr>
        <sz val="11"/>
        <color rgb="FF000000"/>
        <rFont val="Calibri"/>
      </rPr>
      <t xml:space="preserve">
</t>
    </r>
    <r>
      <rPr>
        <sz val="11"/>
        <color rgb="FF000000"/>
        <rFont val="Calibri"/>
      </rPr>
      <t>When the network device is remotely administered, a session logoff may be the only practical option in lieu of a session lock. For a web portal, a session logoff must be invoked when idle time is exceeded for an administrator.</t>
    </r>
    <r>
      <rPr>
        <sz val="11"/>
        <color rgb="FF000000"/>
        <rFont val="Calibri"/>
      </rPr>
      <t xml:space="preserve">
</t>
    </r>
    <r>
      <rPr>
        <sz val="11"/>
        <color rgb="FF000000"/>
        <rFont val="Calibri"/>
      </rPr>
      <t>Note that CCI-001133 requires that administrative network sessions be disconnected after 10 minutes of idle time.</t>
    </r>
  </si>
  <si>
    <r>
      <rPr>
        <sz val="11"/>
        <color rgb="FF000000"/>
        <rFont val="Calibri"/>
      </rPr>
      <t>Verify that all portal users have the session timeout duration set to 15 minutes: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Manage Users &amp; Groups.</t>
    </r>
    <r>
      <rPr>
        <sz val="11"/>
        <color rgb="FF000000"/>
        <rFont val="Calibri"/>
      </rPr>
      <t xml:space="preserve">
</t>
    </r>
    <r>
      <rPr>
        <sz val="11"/>
        <color rgb="FF000000"/>
        <rFont val="Calibri"/>
      </rPr>
      <t>3. Select each administrator and inspect the "Timeout" setting to verify it reads "After 15 Minutes".</t>
    </r>
    <r>
      <rPr>
        <sz val="11"/>
        <color rgb="FF000000"/>
        <rFont val="Calibri"/>
      </rPr>
      <t xml:space="preserve">
</t>
    </r>
    <r>
      <rPr>
        <sz val="11"/>
        <color rgb="FF000000"/>
        <rFont val="Calibri"/>
      </rPr>
      <t>4. Click "Save" button.</t>
    </r>
    <r>
      <rPr>
        <sz val="11"/>
        <color rgb="FF000000"/>
        <rFont val="Calibri"/>
      </rPr>
      <t xml:space="preserve">
</t>
    </r>
    <r>
      <rPr>
        <sz val="11"/>
        <color rgb="FF000000"/>
        <rFont val="Calibri"/>
      </rPr>
      <t>If any user has a "Timeout" value other than "After 15 Minutes", this is a finding.</t>
    </r>
  </si>
  <si>
    <t>V-76463</t>
  </si>
  <si>
    <r>
      <rPr>
        <sz val="11"/>
        <rFont val="Calibri"/>
      </rPr>
      <t>The Akamai Luna Portal must automatically audit account creation.</t>
    </r>
  </si>
  <si>
    <r>
      <rPr>
        <sz val="11"/>
        <color rgb="FF000000"/>
        <rFont val="Calibri"/>
      </rPr>
      <t>Enable account creation alerting:</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the "Settings" button and click on "Properties" tab.</t>
    </r>
    <r>
      <rPr>
        <sz val="11"/>
        <color rgb="FF000000"/>
        <rFont val="Calibri"/>
      </rPr>
      <t xml:space="preserve">
</t>
    </r>
    <r>
      <rPr>
        <sz val="11"/>
        <color rgb="FF000000"/>
        <rFont val="Calibri"/>
      </rPr>
      <t>5. Select "Manage - Manage Users".</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</si>
  <si>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</si>
  <si>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the "Settings" button and click on "Properties" tab.</t>
    </r>
    <r>
      <rPr>
        <sz val="11"/>
        <color rgb="FF000000"/>
        <rFont val="Calibri"/>
      </rPr>
      <t xml:space="preserve">
</t>
    </r>
    <r>
      <rPr>
        <sz val="11"/>
        <color rgb="FF000000"/>
        <rFont val="Calibri"/>
      </rPr>
      <t>5. Verify that the following setting is selected:  "Manage - Manage Users".</t>
    </r>
    <r>
      <rPr>
        <sz val="11"/>
        <color rgb="FF000000"/>
        <rFont val="Calibri"/>
      </rPr>
      <t xml:space="preserve">
</t>
    </r>
    <r>
      <rPr>
        <sz val="11"/>
        <color rgb="FF000000"/>
        <rFont val="Calibri"/>
      </rPr>
      <t>If the Luna Control Center event notifications are not enabled, this is a finding.</t>
    </r>
  </si>
  <si>
    <t>V-76465</t>
  </si>
  <si>
    <r>
      <rPr>
        <sz val="11"/>
        <rFont val="Calibri"/>
      </rPr>
      <t>The Akamai Luna Portal must automatically audit account modification.</t>
    </r>
  </si>
  <si>
    <r>
      <rPr>
        <sz val="11"/>
        <color rgb="FF000000"/>
        <rFont val="Calibri"/>
      </rPr>
      <t>Enable account modification alerting:</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the "Settings" button and click on "Properties" tab.</t>
    </r>
    <r>
      <rPr>
        <sz val="11"/>
        <color rgb="FF000000"/>
        <rFont val="Calibri"/>
      </rPr>
      <t xml:space="preserve">
</t>
    </r>
    <r>
      <rPr>
        <sz val="11"/>
        <color rgb="FF000000"/>
        <rFont val="Calibri"/>
      </rPr>
      <t>5. Select "Manage - Manage Users".</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</si>
  <si>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</si>
  <si>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the "Settings" button and click on "Properties" tab.</t>
    </r>
    <r>
      <rPr>
        <sz val="11"/>
        <color rgb="FF000000"/>
        <rFont val="Calibri"/>
      </rPr>
      <t xml:space="preserve">
</t>
    </r>
    <r>
      <rPr>
        <sz val="11"/>
        <color rgb="FF000000"/>
        <rFont val="Calibri"/>
      </rPr>
      <t>5. Verify that the following setting is selected: "Manage - Manage Users".</t>
    </r>
    <r>
      <rPr>
        <sz val="11"/>
        <color rgb="FF000000"/>
        <rFont val="Calibri"/>
      </rPr>
      <t xml:space="preserve">
</t>
    </r>
    <r>
      <rPr>
        <sz val="11"/>
        <color rgb="FF000000"/>
        <rFont val="Calibri"/>
      </rPr>
      <t>If the Luna Control Center event notifications are not enabled, this is a finding.</t>
    </r>
  </si>
  <si>
    <t>V-76467</t>
  </si>
  <si>
    <r>
      <rPr>
        <sz val="11"/>
        <rFont val="Calibri"/>
      </rPr>
      <t>The Akamai Luna Portal must automatically audit account removal actions.</t>
    </r>
  </si>
  <si>
    <r>
      <rPr>
        <sz val="11"/>
        <color rgb="FF000000"/>
        <rFont val="Calibri"/>
      </rPr>
      <t>Enable account removal alerting:</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the "Settings" button and click on "Properties" tab.</t>
    </r>
    <r>
      <rPr>
        <sz val="11"/>
        <color rgb="FF000000"/>
        <rFont val="Calibri"/>
      </rPr>
      <t xml:space="preserve">
</t>
    </r>
    <r>
      <rPr>
        <sz val="11"/>
        <color rgb="FF000000"/>
        <rFont val="Calibri"/>
      </rPr>
      <t>5. Select "Manage - Manage Users".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</si>
  <si>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</si>
  <si>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t>V-76469</t>
  </si>
  <si>
    <r>
      <rPr>
        <sz val="11"/>
        <rFont val="Calibri"/>
      </rPr>
      <t>The Akamai Luna Portal must generate alerts that can be forwarded to the SAs and ISSO when accounts are created.</t>
    </r>
  </si>
  <si>
    <r>
      <rPr>
        <sz val="11"/>
        <color rgb="FF000000"/>
        <rFont val="Calibri"/>
      </rPr>
      <t>Enable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Click the "Create New Alert" button.</t>
    </r>
    <r>
      <rPr>
        <sz val="11"/>
        <color rgb="FF000000"/>
        <rFont val="Calibri"/>
      </rPr>
      <t xml:space="preserve">
</t>
    </r>
    <r>
      <rPr>
        <sz val="11"/>
        <color rgb="FF000000"/>
        <rFont val="Calibri"/>
      </rPr>
      <t>4. Select "Luna Control Center Event" and press the "Next" button.</t>
    </r>
    <r>
      <rPr>
        <sz val="11"/>
        <color rgb="FF000000"/>
        <rFont val="Calibri"/>
      </rPr>
      <t xml:space="preserve">
</t>
    </r>
    <r>
      <rPr>
        <sz val="11"/>
        <color rgb="FF000000"/>
        <rFont val="Calibri"/>
      </rPr>
      <t>5. Check the box that reads "Manage - Manage Users".</t>
    </r>
    <r>
      <rPr>
        <sz val="11"/>
        <color rgb="FF000000"/>
        <rFont val="Calibri"/>
      </rPr>
      <t xml:space="preserve">
</t>
    </r>
    <r>
      <rPr>
        <sz val="11"/>
        <color rgb="FF000000"/>
        <rFont val="Calibri"/>
      </rPr>
      <t>6. Proceed through the alert creation wizard, filling out the appropriate fields, and then click "Submit".</t>
    </r>
    <r>
      <rPr>
        <sz val="11"/>
        <color rgb="FF000000"/>
        <rFont val="Calibri"/>
      </rPr>
      <t xml:space="preserve">
</t>
    </r>
    <r>
      <rPr>
        <sz val="11"/>
        <color rgb="FF000000"/>
        <rFont val="Calibri"/>
      </rPr>
      <t>Alternatively, custom notifications can be created by using the event manager API at https://developer.akamai.com/api/luna/events/overview.html.</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</si>
  <si>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that documents the creation of accounts and notifies the SAs and ISSO. Such a process greatly reduces the risk that accounts will be surreptitiously created and provides logging that can be used for forensic purposes.</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</si>
  <si>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"account creation".</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</si>
  <si>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V-76471</t>
  </si>
  <si>
    <r>
      <rPr>
        <sz val="11"/>
        <rFont val="Calibri"/>
      </rPr>
      <t>The Akamai Luna Portal must generate alerts that can be forwarded to the SAs and ISSO when accounts are modified.</t>
    </r>
  </si>
  <si>
    <r>
      <rPr>
        <sz val="11"/>
        <color rgb="FF000000"/>
        <rFont val="Calibri"/>
      </rPr>
      <t>Once an attacker establishes initial access to a system, the attacker often attempts to create a persistent method of reestablishing access. One way to accomplish this is for the attacker to simply modify an existing account. Notification of account modification is one method for mitigating this risk. A comprehensive account management process will ensure an audit trail that documents the modification of device administrator accounts and notifies the SAs and ISSO.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The network device must generate the alert. Notification may be done by a management server.</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</si>
  <si>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"account modification".</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</si>
  <si>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V-76473</t>
  </si>
  <si>
    <r>
      <rPr>
        <sz val="11"/>
        <rFont val="Calibri"/>
      </rPr>
      <t>The Akamai Luna Portal must generate alerts that can be forwarded to the SAs and ISSO when accounts are removed.</t>
    </r>
  </si>
  <si>
    <r>
      <rPr>
        <sz val="11"/>
        <color rgb="FF000000"/>
        <rFont val="Calibri"/>
      </rPr>
      <t xml:space="preserve">When application accounts are removed, administrator accessibility is affected. Accounts are used for identifying individual device administrators or for identifying the device processes themselves. </t>
    </r>
    <r>
      <rPr>
        <sz val="11"/>
        <color rgb="FF000000"/>
        <rFont val="Calibri"/>
      </rPr>
      <t xml:space="preserve">
</t>
    </r>
    <r>
      <rPr>
        <sz val="11"/>
        <color rgb="FF000000"/>
        <rFont val="Calibri"/>
      </rPr>
      <t>In order to detect and respond to events that affect administrator accessibility and device processing, devices must audit account removal actions and, as required, notify the appropriate individuals so they can investigate the event. Such a capability greatly reduces the risk that device accessibility will be negatively affected for extended periods of time and also provides logging that can be used for forensic purposes.</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</si>
  <si>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"account removal".</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</si>
  <si>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V-76475</t>
  </si>
  <si>
    <r>
      <rPr>
        <sz val="11"/>
        <rFont val="Calibri"/>
      </rPr>
      <t>The Akamai Luna Portal must automatically audit account enabling actions.</t>
    </r>
  </si>
  <si>
    <r>
      <rPr>
        <sz val="11"/>
        <color rgb="FF000000"/>
        <rFont val="Calibri"/>
      </rPr>
      <t>Enable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Click the "Create New Alert" button.</t>
    </r>
    <r>
      <rPr>
        <sz val="11"/>
        <color rgb="FF000000"/>
        <rFont val="Calibri"/>
      </rPr>
      <t xml:space="preserve">
</t>
    </r>
    <r>
      <rPr>
        <sz val="11"/>
        <color rgb="FF000000"/>
        <rFont val="Calibri"/>
      </rPr>
      <t>4. Select "Luna Control Center Event" and press the "Next" button.</t>
    </r>
    <r>
      <rPr>
        <sz val="11"/>
        <color rgb="FF000000"/>
        <rFont val="Calibri"/>
      </rPr>
      <t xml:space="preserve">
</t>
    </r>
    <r>
      <rPr>
        <sz val="11"/>
        <color rgb="FF000000"/>
        <rFont val="Calibri"/>
      </rPr>
      <t>5. Check the box that reads "Manage - Manage Users".</t>
    </r>
    <r>
      <rPr>
        <sz val="11"/>
        <color rgb="FF000000"/>
        <rFont val="Calibri"/>
      </rPr>
      <t xml:space="preserve">
</t>
    </r>
    <r>
      <rPr>
        <sz val="11"/>
        <color rgb="FF000000"/>
        <rFont val="Calibri"/>
      </rPr>
      <t>6. Proceed through the alert creation wizard, filling out the appropriate fields, and then click "Submit".</t>
    </r>
  </si>
  <si>
    <r>
      <rPr>
        <sz val="11"/>
        <color rgb="FF000000"/>
        <rFont val="Calibri"/>
      </rPr>
      <t>Once an attacker establishes initial access to a system, the attacker often attempts to create a persistent method of reestablishing access. One way to accomplish this is for the attacker to enable a new or disabled account.</t>
    </r>
    <r>
      <rPr>
        <sz val="11"/>
        <color rgb="FF000000"/>
        <rFont val="Calibri"/>
      </rPr>
      <t xml:space="preserve">
</t>
    </r>
    <r>
      <rPr>
        <sz val="11"/>
        <color rgb="FF000000"/>
        <rFont val="Calibri"/>
      </rPr>
      <t>Notification of account enabling is one method for mitigating this risk. A comprehensive account management process will ensure an audit trail that documents the creation of application user accounts and notifies administrators and ISSOs. Such a process greatly reduces the risk that accounts will be surreptitiously created and provides logging that can be used for forensic purposes.</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</si>
  <si>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"account enabling".</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</si>
  <si>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V-76477</t>
  </si>
  <si>
    <r>
      <rPr>
        <sz val="11"/>
        <rFont val="Calibri"/>
      </rPr>
      <t>The Akamai Luna Portal must notify the SAs and ISSO when accounts are created, or enabled when previously disabled.</t>
    </r>
  </si>
  <si>
    <r>
      <rPr>
        <sz val="11"/>
        <color rgb="FF000000"/>
        <rFont val="Calibri"/>
      </rPr>
      <t>Enable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Click the "Create New Alert" button.</t>
    </r>
    <r>
      <rPr>
        <sz val="11"/>
        <color rgb="FF000000"/>
        <rFont val="Calibri"/>
      </rPr>
      <t xml:space="preserve">
</t>
    </r>
    <r>
      <rPr>
        <sz val="11"/>
        <color rgb="FF000000"/>
        <rFont val="Calibri"/>
      </rPr>
      <t>4. Select "Luna Control Center Event" and press the "Next" button.</t>
    </r>
    <r>
      <rPr>
        <sz val="11"/>
        <color rgb="FF000000"/>
        <rFont val="Calibri"/>
      </rPr>
      <t xml:space="preserve">
</t>
    </r>
    <r>
      <rPr>
        <sz val="11"/>
        <color rgb="FF000000"/>
        <rFont val="Calibri"/>
      </rPr>
      <t>5. Check the boxes for applicable alerts.</t>
    </r>
    <r>
      <rPr>
        <sz val="11"/>
        <color rgb="FF000000"/>
        <rFont val="Calibri"/>
      </rPr>
      <t xml:space="preserve">
</t>
    </r>
    <r>
      <rPr>
        <sz val="11"/>
        <color rgb="FF000000"/>
        <rFont val="Calibri"/>
      </rPr>
      <t>6. Proceed through the alert creation wizard, filling out the appropriate fields, and then click "Submit".</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</si>
  <si>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the SAs and ISSO. Such a process greatly reduces the risk that accounts will be surreptitiously enabled and provides logging that can be used for forensic purposes.</t>
    </r>
    <r>
      <rPr>
        <sz val="11"/>
        <color rgb="FF000000"/>
        <rFont val="Calibri"/>
      </rPr>
      <t xml:space="preserve">
</t>
    </r>
    <r>
      <rPr>
        <sz val="11"/>
        <color rgb="FF000000"/>
        <rFont val="Calibri"/>
      </rPr>
      <t>In order to detect and respond to events that affect network administrator accessibility and device processing, network devices must audit account enabling actions and, as required, notify the appropriate individuals so they can investigate the event.</t>
    </r>
  </si>
  <si>
    <r>
      <rPr>
        <sz val="11"/>
        <color rgb="FF000000"/>
        <rFont val="Calibri"/>
      </rPr>
      <t>Verify that the portal is sending the expected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"account creation".</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</si>
  <si>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V-76479</t>
  </si>
  <si>
    <r>
      <rPr>
        <sz val="11"/>
        <rFont val="Calibri"/>
      </rPr>
      <t>The Akamai Luna Portal must audit the execution of privileged functions.</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</si>
  <si>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</si>
  <si>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that the portal is sending the expected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"execution of privileged functions".</t>
    </r>
    <r>
      <rPr>
        <sz val="11"/>
        <color rgb="FF000000"/>
        <rFont val="Calibri"/>
      </rPr>
      <t xml:space="preserve">
</t>
    </r>
    <r>
      <rPr>
        <sz val="11"/>
        <color rgb="FF000000"/>
        <rFont val="Calibri"/>
      </rPr>
      <t>5. Verify that the following settings are selected by clicking the "Settings" button:</t>
    </r>
    <r>
      <rPr>
        <sz val="11"/>
        <color rgb="FF000000"/>
        <rFont val="Calibri"/>
      </rPr>
      <t xml:space="preserve">
</t>
    </r>
    <r>
      <rPr>
        <sz val="11"/>
        <color rgb="FF000000"/>
        <rFont val="Calibri"/>
      </rPr>
      <t>"Manage - Manage Users".</t>
    </r>
    <r>
      <rPr>
        <sz val="11"/>
        <color rgb="FF000000"/>
        <rFont val="Calibri"/>
      </rPr>
      <t xml:space="preserve">
</t>
    </r>
    <r>
      <rPr>
        <sz val="11"/>
        <color rgb="FF000000"/>
        <rFont val="Calibri"/>
      </rPr>
      <t>If the Luna Control Center event notifications are not enabled, this is a finding.</t>
    </r>
  </si>
  <si>
    <t>V-76481</t>
  </si>
  <si>
    <r>
      <rPr>
        <sz val="11"/>
        <rFont val="Calibri"/>
      </rPr>
      <t>The Akamai Luna Portal must provide audit record generation capability for DoD-defined auditable events within the network device.</t>
    </r>
  </si>
  <si>
    <t>CAT III (Low)</t>
  </si>
  <si>
    <r>
      <rPr>
        <sz val="11"/>
        <color rgb="FF000000"/>
        <rFont val="Calibri"/>
      </rPr>
      <t>Enable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Click the "Create New Alert" button.</t>
    </r>
    <r>
      <rPr>
        <sz val="11"/>
        <color rgb="FF000000"/>
        <rFont val="Calibri"/>
      </rPr>
      <t xml:space="preserve">
</t>
    </r>
    <r>
      <rPr>
        <sz val="11"/>
        <color rgb="FF000000"/>
        <rFont val="Calibri"/>
      </rPr>
      <t>4. Select "Luna Control Center Event" and press the "Next" button.</t>
    </r>
    <r>
      <rPr>
        <sz val="11"/>
        <color rgb="FF000000"/>
        <rFont val="Calibri"/>
      </rPr>
      <t xml:space="preserve">
</t>
    </r>
    <r>
      <rPr>
        <sz val="11"/>
        <color rgb="FF000000"/>
        <rFont val="Calibri"/>
      </rPr>
      <t>5. Check each of the applicable boxes for the DoD-defined auditable events.</t>
    </r>
    <r>
      <rPr>
        <sz val="11"/>
        <color rgb="FF000000"/>
        <rFont val="Calibri"/>
      </rPr>
      <t xml:space="preserve">
</t>
    </r>
    <r>
      <rPr>
        <sz val="11"/>
        <color rgb="FF000000"/>
        <rFont val="Calibri"/>
      </rPr>
      <t>6. Proceed through the alert creation wizard, filling out the appropriate fields, and then click "Submit".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</si>
  <si>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device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login attempts, privileged activities or other system-level access, starting and ending time for user access to the system, concurrent logins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</si>
  <si>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the DoD-defined auditable events individually.</t>
    </r>
    <r>
      <rPr>
        <sz val="11"/>
        <color rgb="FF000000"/>
        <rFont val="Calibri"/>
      </rPr>
      <t xml:space="preserve">
</t>
    </r>
    <r>
      <rPr>
        <sz val="11"/>
        <color rgb="FF000000"/>
        <rFont val="Calibri"/>
      </rPr>
      <t>5. Verify that the applicable events are selected by clicking the "Settings" button.</t>
    </r>
    <r>
      <rPr>
        <sz val="11"/>
        <color rgb="FF000000"/>
        <rFont val="Calibri"/>
      </rPr>
      <t xml:space="preserve">
</t>
    </r>
    <r>
      <rPr>
        <sz val="11"/>
        <color rgb="FF000000"/>
        <rFont val="Calibri"/>
      </rPr>
      <t>If the Luna Control Center event notifications are not enabled, this is a finding.</t>
    </r>
  </si>
  <si>
    <t>V-76483</t>
  </si>
  <si>
    <r>
      <rPr>
        <sz val="11"/>
        <rFont val="Calibri"/>
      </rPr>
      <t>The Akamai Luna Portal must generate audit records when successful/unsuccessful attempts to access privileges occur.</t>
    </r>
  </si>
  <si>
    <r>
      <rPr>
        <sz val="11"/>
        <color rgb="FF000000"/>
        <rFont val="Calibri"/>
      </rPr>
      <t>Enable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Click the "Create New Alert" button.</t>
    </r>
    <r>
      <rPr>
        <sz val="11"/>
        <color rgb="FF000000"/>
        <rFont val="Calibri"/>
      </rPr>
      <t xml:space="preserve">
</t>
    </r>
    <r>
      <rPr>
        <sz val="11"/>
        <color rgb="FF000000"/>
        <rFont val="Calibri"/>
      </rPr>
      <t>4. Select "Luna Control Center Event" and press the "Next" button.</t>
    </r>
    <r>
      <rPr>
        <sz val="11"/>
        <color rgb="FF000000"/>
        <rFont val="Calibri"/>
      </rPr>
      <t xml:space="preserve">
</t>
    </r>
    <r>
      <rPr>
        <sz val="11"/>
        <color rgb="FF000000"/>
        <rFont val="Calibri"/>
      </rPr>
      <t>5. Check the applicable boxes.</t>
    </r>
    <r>
      <rPr>
        <sz val="11"/>
        <color rgb="FF000000"/>
        <rFont val="Calibri"/>
      </rPr>
      <t xml:space="preserve">
</t>
    </r>
    <r>
      <rPr>
        <sz val="11"/>
        <color rgb="FF000000"/>
        <rFont val="Calibri"/>
      </rPr>
      <t>6. Proceed through the alert creation wizard, filling out the appropriate fields, and then click "Submit".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</si>
  <si>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</si>
  <si>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that the portal is sending Luna Event notifications: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Alerts.</t>
    </r>
    <r>
      <rPr>
        <sz val="11"/>
        <color rgb="FF000000"/>
        <rFont val="Calibri"/>
      </rPr>
      <t xml:space="preserve">
</t>
    </r>
    <r>
      <rPr>
        <sz val="11"/>
        <color rgb="FF000000"/>
        <rFont val="Calibri"/>
      </rPr>
      <t>3. Search/filter for "Luna Control Center Event".</t>
    </r>
    <r>
      <rPr>
        <sz val="11"/>
        <color rgb="FF000000"/>
        <rFont val="Calibri"/>
      </rPr>
      <t xml:space="preserve">
</t>
    </r>
    <r>
      <rPr>
        <sz val="11"/>
        <color rgb="FF000000"/>
        <rFont val="Calibri"/>
      </rPr>
      <t>4. Click on the event name that meets the criteria above.</t>
    </r>
    <r>
      <rPr>
        <sz val="11"/>
        <color rgb="FF000000"/>
        <rFont val="Calibri"/>
      </rPr>
      <t xml:space="preserve">
</t>
    </r>
    <r>
      <rPr>
        <sz val="11"/>
        <color rgb="FF000000"/>
        <rFont val="Calibri"/>
      </rPr>
      <t>5. Verify that the applicable events are selected by clicking the "Settings" button.</t>
    </r>
    <r>
      <rPr>
        <sz val="11"/>
        <color rgb="FF000000"/>
        <rFont val="Calibri"/>
      </rPr>
      <t xml:space="preserve">
</t>
    </r>
    <r>
      <rPr>
        <sz val="11"/>
        <color rgb="FF000000"/>
        <rFont val="Calibri"/>
      </rPr>
      <t>If the Luna Control Center event notifications are not enabled, this is a finding.</t>
    </r>
  </si>
  <si>
    <t>V-76485</t>
  </si>
  <si>
    <r>
      <rPr>
        <sz val="11"/>
        <rFont val="Calibri"/>
      </rPr>
      <t>The Akamai Luna Portal must enforce a minimum 15-character password length.</t>
    </r>
  </si>
  <si>
    <r>
      <rPr>
        <sz val="11"/>
        <color rgb="FF000000"/>
        <rFont val="Calibri"/>
      </rPr>
      <t>Open a ticket through the Akamai Customer Portal (Luna), https://control.akamai.com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“Support” link, under the “OPEN A CASE” section, select "Business Support Issue or Question".</t>
    </r>
    <r>
      <rPr>
        <sz val="11"/>
        <color rgb="FF000000"/>
        <rFont val="Calibri"/>
      </rPr>
      <t xml:space="preserve">
</t>
    </r>
    <r>
      <rPr>
        <sz val="11"/>
        <color rgb="FF000000"/>
        <rFont val="Calibri"/>
      </rPr>
      <t>The "Area" field should be "General Account Management".</t>
    </r>
    <r>
      <rPr>
        <sz val="11"/>
        <color rgb="FF000000"/>
        <rFont val="Calibri"/>
      </rPr>
      <t xml:space="preserve">
</t>
    </r>
    <r>
      <rPr>
        <sz val="11"/>
        <color rgb="FF000000"/>
        <rFont val="Calibri"/>
      </rPr>
      <t>Service should be "Product Support".</t>
    </r>
    <r>
      <rPr>
        <sz val="11"/>
        <color rgb="FF000000"/>
        <rFont val="Calibri"/>
      </rPr>
      <t xml:space="preserve">
</t>
    </r>
    <r>
      <rPr>
        <sz val="11"/>
        <color rgb="FF000000"/>
        <rFont val="Calibri"/>
      </rPr>
      <t>Once selected a form will load where the subject should be "Password Security Policy Exception Request"</t>
    </r>
    <r>
      <rPr>
        <sz val="11"/>
        <color rgb="FF000000"/>
        <rFont val="Calibri"/>
      </rPr>
      <t xml:space="preserve">
</t>
    </r>
    <r>
      <rPr>
        <sz val="11"/>
        <color rgb="FF000000"/>
        <rFont val="Calibri"/>
      </rPr>
      <t>The description should contain the following information with all fields completed.  (Please note that if the character limit is exceeded then the following may be submitted as an attachment.)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Requester's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title: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organization/command: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request the following exception(s) to the standard Akamai Luna password management policy to be applied to all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Force password rotations to occur at least every 60 days.</t>
    </r>
    <r>
      <rPr>
        <sz val="11"/>
        <color rgb="FF000000"/>
        <rFont val="Calibri"/>
      </rPr>
      <t xml:space="preserve">
</t>
    </r>
    <r>
      <rPr>
        <sz val="11"/>
        <color rgb="FF000000"/>
        <rFont val="Calibri"/>
      </rPr>
      <t xml:space="preserve">    - Disable any inactive accounts if they have not been used for 90 consecutive days.</t>
    </r>
    <r>
      <rPr>
        <sz val="11"/>
        <color rgb="FF000000"/>
        <rFont val="Calibri"/>
      </rPr>
      <t xml:space="preserve">
</t>
    </r>
    <r>
      <rPr>
        <sz val="11"/>
        <color rgb="FF000000"/>
        <rFont val="Calibri"/>
      </rPr>
      <t xml:space="preserve">    - Limit the number of consecutive invalid login attempts to 3.</t>
    </r>
    <r>
      <rPr>
        <sz val="11"/>
        <color rgb="FF000000"/>
        <rFont val="Calibri"/>
      </rPr>
      <t xml:space="preserve">
</t>
    </r>
    <r>
      <rPr>
        <sz val="11"/>
        <color rgb="FF000000"/>
        <rFont val="Calibri"/>
      </rPr>
      <t xml:space="preserve">    - Enforce a minimum length of 15 characters.</t>
    </r>
    <r>
      <rPr>
        <sz val="11"/>
        <color rgb="FF000000"/>
        <rFont val="Calibri"/>
      </rPr>
      <t xml:space="preserve">
</t>
    </r>
    <r>
      <rPr>
        <sz val="11"/>
        <color rgb="FF000000"/>
        <rFont val="Calibri"/>
      </rPr>
      <t xml:space="preserve">    - Require that at least one upper-case character be used.</t>
    </r>
    <r>
      <rPr>
        <sz val="11"/>
        <color rgb="FF000000"/>
        <rFont val="Calibri"/>
      </rPr>
      <t xml:space="preserve">
</t>
    </r>
    <r>
      <rPr>
        <sz val="11"/>
        <color rgb="FF000000"/>
        <rFont val="Calibri"/>
      </rPr>
      <t xml:space="preserve">    - Require that at least one lower-case character be used.</t>
    </r>
    <r>
      <rPr>
        <sz val="11"/>
        <color rgb="FF000000"/>
        <rFont val="Calibri"/>
      </rPr>
      <t xml:space="preserve">
</t>
    </r>
    <r>
      <rPr>
        <sz val="11"/>
        <color rgb="FF000000"/>
        <rFont val="Calibri"/>
      </rPr>
      <t xml:space="preserve">    - Require that at least one numeric character be used.</t>
    </r>
    <r>
      <rPr>
        <sz val="11"/>
        <color rgb="FF000000"/>
        <rFont val="Calibri"/>
      </rPr>
      <t xml:space="preserve">
</t>
    </r>
    <r>
      <rPr>
        <sz val="11"/>
        <color rgb="FF000000"/>
        <rFont val="Calibri"/>
      </rPr>
      <t xml:space="preserve">    - Require that at least one special character be used.</t>
    </r>
    <r>
      <rPr>
        <sz val="11"/>
        <color rgb="FF000000"/>
        <rFont val="Calibri"/>
      </rPr>
      <t xml:space="preserve">
</t>
    </r>
    <r>
      <rPr>
        <sz val="11"/>
        <color rgb="FF000000"/>
        <rFont val="Calibri"/>
      </rPr>
      <t xml:space="preserve">    - Prevent password reuse for at least 5 generations.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understand this is a divergence from the standard, recommended Luna security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Please submit this password policy exception request to the Akamai InfoSec team for review.  It has been approved by the security officer or administrator for the organization.  The following is the approver's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Approver's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Title:</t>
    </r>
    <r>
      <rPr>
        <sz val="11"/>
        <color rgb="FF000000"/>
        <rFont val="Calibri"/>
      </rPr>
      <t xml:space="preserve">
</t>
    </r>
    <r>
      <rPr>
        <sz val="11"/>
        <color rgb="FF000000"/>
        <rFont val="Calibri"/>
      </rPr>
      <t>(must security personnel for the organization)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Contact Information (necessary to validate this request):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Phone: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Complete the contact information fields if they haven't been prepopulated, and then click "Create Case"</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</si>
  <si>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</si>
  <si>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Verify the minimum 15-character length for passwords.</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minimum password length is not 15-character, this is a finding.</t>
    </r>
  </si>
  <si>
    <t>V-76487</t>
  </si>
  <si>
    <r>
      <rPr>
        <sz val="11"/>
        <rFont val="Calibri"/>
      </rPr>
      <t>If multifactor authentication is not supported and passwords must be used, the Akamai Luna Portal must enforce password complexity by requiring that at least one upper-case character be used.</t>
    </r>
  </si>
  <si>
    <r>
      <rPr>
        <sz val="11"/>
        <color rgb="FF000000"/>
        <rFont val="Calibri"/>
      </rPr>
      <t>Open a ticket through the Akamai Customer Portal (Luna), https://control.akamai.com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“Support” link, under the “OPEN A CASE” section, select "Business Support Issue or Question".</t>
    </r>
    <r>
      <rPr>
        <sz val="11"/>
        <color rgb="FF000000"/>
        <rFont val="Calibri"/>
      </rPr>
      <t xml:space="preserve">
</t>
    </r>
    <r>
      <rPr>
        <sz val="11"/>
        <color rgb="FF000000"/>
        <rFont val="Calibri"/>
      </rPr>
      <t>The "Area" field should be "General Account Management".</t>
    </r>
    <r>
      <rPr>
        <sz val="11"/>
        <color rgb="FF000000"/>
        <rFont val="Calibri"/>
      </rPr>
      <t xml:space="preserve">
</t>
    </r>
    <r>
      <rPr>
        <sz val="11"/>
        <color rgb="FF000000"/>
        <rFont val="Calibri"/>
      </rPr>
      <t>Service should be "Product Support".</t>
    </r>
    <r>
      <rPr>
        <sz val="11"/>
        <color rgb="FF000000"/>
        <rFont val="Calibri"/>
      </rPr>
      <t xml:space="preserve">
</t>
    </r>
    <r>
      <rPr>
        <sz val="11"/>
        <color rgb="FF000000"/>
        <rFont val="Calibri"/>
      </rPr>
      <t>Once selected a form will load where the subject should be "Password Security Policy Exception Request"</t>
    </r>
    <r>
      <rPr>
        <sz val="11"/>
        <color rgb="FF000000"/>
        <rFont val="Calibri"/>
      </rPr>
      <t xml:space="preserve">
</t>
    </r>
    <r>
      <rPr>
        <sz val="11"/>
        <color rgb="FF000000"/>
        <rFont val="Calibri"/>
      </rPr>
      <t>The description should contain the following information with all fields completed.  (Please note that if the character limit is exceeded then the following may be submitted as an attachment.)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Requester's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title: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organization/command: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request the following exception(s) to the standard Akamai Luna password management policy to be applied to all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Force password rotations to occur at least every 60 days.</t>
    </r>
    <r>
      <rPr>
        <sz val="11"/>
        <color rgb="FF000000"/>
        <rFont val="Calibri"/>
      </rPr>
      <t xml:space="preserve">
</t>
    </r>
    <r>
      <rPr>
        <sz val="11"/>
        <color rgb="FF000000"/>
        <rFont val="Calibri"/>
      </rPr>
      <t xml:space="preserve">    - Disable any inactive accounts if they have not been used for 90 consecutive days.</t>
    </r>
    <r>
      <rPr>
        <sz val="11"/>
        <color rgb="FF000000"/>
        <rFont val="Calibri"/>
      </rPr>
      <t xml:space="preserve">
</t>
    </r>
    <r>
      <rPr>
        <sz val="11"/>
        <color rgb="FF000000"/>
        <rFont val="Calibri"/>
      </rPr>
      <t xml:space="preserve">    - Limit the number of consecutive invalid login attempts to 3.</t>
    </r>
    <r>
      <rPr>
        <sz val="11"/>
        <color rgb="FF000000"/>
        <rFont val="Calibri"/>
      </rPr>
      <t xml:space="preserve">
</t>
    </r>
    <r>
      <rPr>
        <sz val="11"/>
        <color rgb="FF000000"/>
        <rFont val="Calibri"/>
      </rPr>
      <t xml:space="preserve">    - Enforce a minimum length of 15 characters.</t>
    </r>
    <r>
      <rPr>
        <sz val="11"/>
        <color rgb="FF000000"/>
        <rFont val="Calibri"/>
      </rPr>
      <t xml:space="preserve">
</t>
    </r>
    <r>
      <rPr>
        <sz val="11"/>
        <color rgb="FF000000"/>
        <rFont val="Calibri"/>
      </rPr>
      <t xml:space="preserve">    - Require that at least one upper-case character be used.</t>
    </r>
    <r>
      <rPr>
        <sz val="11"/>
        <color rgb="FF000000"/>
        <rFont val="Calibri"/>
      </rPr>
      <t xml:space="preserve">
</t>
    </r>
    <r>
      <rPr>
        <sz val="11"/>
        <color rgb="FF000000"/>
        <rFont val="Calibri"/>
      </rPr>
      <t xml:space="preserve">    - Require that at least one lower-case character be used.</t>
    </r>
    <r>
      <rPr>
        <sz val="11"/>
        <color rgb="FF000000"/>
        <rFont val="Calibri"/>
      </rPr>
      <t xml:space="preserve">
</t>
    </r>
    <r>
      <rPr>
        <sz val="11"/>
        <color rgb="FF000000"/>
        <rFont val="Calibri"/>
      </rPr>
      <t xml:space="preserve">    - Require that at least one numeric character be used.</t>
    </r>
    <r>
      <rPr>
        <sz val="11"/>
        <color rgb="FF000000"/>
        <rFont val="Calibri"/>
      </rPr>
      <t xml:space="preserve">
</t>
    </r>
    <r>
      <rPr>
        <sz val="11"/>
        <color rgb="FF000000"/>
        <rFont val="Calibri"/>
      </rPr>
      <t xml:space="preserve">    - Require that at least one special character be used.</t>
    </r>
    <r>
      <rPr>
        <sz val="11"/>
        <color rgb="FF000000"/>
        <rFont val="Calibri"/>
      </rPr>
      <t xml:space="preserve">
</t>
    </r>
    <r>
      <rPr>
        <sz val="11"/>
        <color rgb="FF000000"/>
        <rFont val="Calibri"/>
      </rPr>
      <t xml:space="preserve">    - Prevent password reuse for at least 5 generations.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understand this is a divergence from the standard, recommended Luna security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Please submit this password policy exception request to the Akamai InfoSec team for review.  It has been approved by the security officer or administrator for the organization.  The following is the approver's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Approver's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Title:</t>
    </r>
    <r>
      <rPr>
        <sz val="11"/>
        <color rgb="FF000000"/>
        <rFont val="Calibri"/>
      </rPr>
      <t xml:space="preserve">
</t>
    </r>
    <r>
      <rPr>
        <sz val="11"/>
        <color rgb="FF000000"/>
        <rFont val="Calibri"/>
      </rPr>
      <t>(must security personnel for the organization)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Contact Information (necessary to validate this request):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Phone: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Complete the contact information fields if they haven't been prepopulated, and then click "Create Case"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</si>
  <si>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</si>
  <si>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Verify the password must contain at least one upper-case character.</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password does not require at least one upper-case character, this is a finding.</t>
    </r>
  </si>
  <si>
    <t>V-76489</t>
  </si>
  <si>
    <r>
      <rPr>
        <sz val="11"/>
        <rFont val="Calibri"/>
      </rPr>
      <t>If multifactor authentication is not supported and passwords must be used, the Akamai Luna Portal must enforce password complexity by requiring that at least one lower-case character be used.</t>
    </r>
  </si>
  <si>
    <r>
      <rPr>
        <sz val="11"/>
        <color rgb="FF000000"/>
        <rFont val="Calibri"/>
      </rPr>
      <t>Open a ticket through the Akamai Customer Portal (Luna), https://control.akamai.com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the “Support” link, under the “OPEN A CASE” section, select "Business Support Issue or Question".</t>
    </r>
    <r>
      <rPr>
        <sz val="11"/>
        <color rgb="FF000000"/>
        <rFont val="Calibri"/>
      </rPr>
      <t xml:space="preserve">
</t>
    </r>
    <r>
      <rPr>
        <sz val="11"/>
        <color rgb="FF000000"/>
        <rFont val="Calibri"/>
      </rPr>
      <t>The "Area" field should be "General Account Management".</t>
    </r>
    <r>
      <rPr>
        <sz val="11"/>
        <color rgb="FF000000"/>
        <rFont val="Calibri"/>
      </rPr>
      <t xml:space="preserve">
</t>
    </r>
    <r>
      <rPr>
        <sz val="11"/>
        <color rgb="FF000000"/>
        <rFont val="Calibri"/>
      </rPr>
      <t>Service should be "Product Support".</t>
    </r>
    <r>
      <rPr>
        <sz val="11"/>
        <color rgb="FF000000"/>
        <rFont val="Calibri"/>
      </rPr>
      <t xml:space="preserve">
</t>
    </r>
    <r>
      <rPr>
        <sz val="11"/>
        <color rgb="FF000000"/>
        <rFont val="Calibri"/>
      </rPr>
      <t>Once selected a form will load where the subject should be "Password Security Policy Exception Request"</t>
    </r>
    <r>
      <rPr>
        <sz val="11"/>
        <color rgb="FF000000"/>
        <rFont val="Calibri"/>
      </rPr>
      <t xml:space="preserve">
</t>
    </r>
    <r>
      <rPr>
        <sz val="11"/>
        <color rgb="FF000000"/>
        <rFont val="Calibri"/>
      </rPr>
      <t>The description should contain the following information with all fields completed.  (Please note that if the character limit is exceeded then the following may be submitted as an attachment.)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Requester's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title: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Requester's organization/command: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request the following exception(s) to the standard Akamai Luna password management policy to be applied to all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Force password rotations to occur at least every 60 days.</t>
    </r>
    <r>
      <rPr>
        <sz val="11"/>
        <color rgb="FF000000"/>
        <rFont val="Calibri"/>
      </rPr>
      <t xml:space="preserve">
</t>
    </r>
    <r>
      <rPr>
        <sz val="11"/>
        <color rgb="FF000000"/>
        <rFont val="Calibri"/>
      </rPr>
      <t xml:space="preserve">    - Disable any inactive accounts if they have not been used for 90 consecutive days.</t>
    </r>
    <r>
      <rPr>
        <sz val="11"/>
        <color rgb="FF000000"/>
        <rFont val="Calibri"/>
      </rPr>
      <t xml:space="preserve">
</t>
    </r>
    <r>
      <rPr>
        <sz val="11"/>
        <color rgb="FF000000"/>
        <rFont val="Calibri"/>
      </rPr>
      <t xml:space="preserve">    - Limit the number of consecutive invalid login attempts to 3.</t>
    </r>
    <r>
      <rPr>
        <sz val="11"/>
        <color rgb="FF000000"/>
        <rFont val="Calibri"/>
      </rPr>
      <t xml:space="preserve">
</t>
    </r>
    <r>
      <rPr>
        <sz val="11"/>
        <color rgb="FF000000"/>
        <rFont val="Calibri"/>
      </rPr>
      <t xml:space="preserve">    - Enforce a minimum length of 15 characters.</t>
    </r>
    <r>
      <rPr>
        <sz val="11"/>
        <color rgb="FF000000"/>
        <rFont val="Calibri"/>
      </rPr>
      <t xml:space="preserve">
</t>
    </r>
    <r>
      <rPr>
        <sz val="11"/>
        <color rgb="FF000000"/>
        <rFont val="Calibri"/>
      </rPr>
      <t xml:space="preserve">    - Require that at least one upper-case character be used.</t>
    </r>
    <r>
      <rPr>
        <sz val="11"/>
        <color rgb="FF000000"/>
        <rFont val="Calibri"/>
      </rPr>
      <t xml:space="preserve">
</t>
    </r>
    <r>
      <rPr>
        <sz val="11"/>
        <color rgb="FF000000"/>
        <rFont val="Calibri"/>
      </rPr>
      <t xml:space="preserve">    - Require that at least one lower-case character be used.</t>
    </r>
    <r>
      <rPr>
        <sz val="11"/>
        <color rgb="FF000000"/>
        <rFont val="Calibri"/>
      </rPr>
      <t xml:space="preserve">
</t>
    </r>
    <r>
      <rPr>
        <sz val="11"/>
        <color rgb="FF000000"/>
        <rFont val="Calibri"/>
      </rPr>
      <t xml:space="preserve">    - Require that at least one numeric character be used.</t>
    </r>
    <r>
      <rPr>
        <sz val="11"/>
        <color rgb="FF000000"/>
        <rFont val="Calibri"/>
      </rPr>
      <t xml:space="preserve">
</t>
    </r>
    <r>
      <rPr>
        <sz val="11"/>
        <color rgb="FF000000"/>
        <rFont val="Calibri"/>
      </rPr>
      <t xml:space="preserve">    - Require that at least one special character be used.</t>
    </r>
    <r>
      <rPr>
        <sz val="11"/>
        <color rgb="FF000000"/>
        <rFont val="Calibri"/>
      </rPr>
      <t xml:space="preserve">
</t>
    </r>
    <r>
      <rPr>
        <sz val="11"/>
        <color rgb="FF000000"/>
        <rFont val="Calibri"/>
      </rPr>
      <t xml:space="preserve">    - Prevent password reuse for at least 5 generations.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We understand this is a divergence from the standard, recommended Luna security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Please submit this password policy exception request to the Akamai InfoSec team for review.  It has been approved by the security officer or administrator for the organization.  The following is the approver's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Approver's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Title:</t>
    </r>
    <r>
      <rPr>
        <sz val="11"/>
        <color rgb="FF000000"/>
        <rFont val="Calibri"/>
      </rPr>
      <t xml:space="preserve">
</t>
    </r>
    <r>
      <rPr>
        <sz val="11"/>
        <color rgb="FF000000"/>
        <rFont val="Calibri"/>
      </rPr>
      <t>(must security personnel for the organization)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Approver's Contact Information (necessary to validate this request):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Phone: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Complete the contact information fields if they haven't been prepopulated, and then click "Create Case"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</si>
  <si>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</si>
  <si>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the password must contain at least one lower-case character.</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password does not require at least one lower-case character, this is a finding.</t>
    </r>
  </si>
  <si>
    <t>V-76491</t>
  </si>
  <si>
    <r>
      <rPr>
        <sz val="11"/>
        <rFont val="Calibri"/>
      </rPr>
      <t>If multifactor authentication is not supported and passwords must be used, the Akamai Luna Portal must enforce password complexity by requiring that at least one numeric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</si>
  <si>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</si>
  <si>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Verify the password must contain at least one numeric character.</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password does not require at least one numeric character, this is a finding.</t>
    </r>
  </si>
  <si>
    <t>V-76493</t>
  </si>
  <si>
    <r>
      <rPr>
        <sz val="11"/>
        <rFont val="Calibri"/>
      </rPr>
      <t>If multifactor authentication is not supported and passwords must be used, the Akamai Luna Portal must enforce password complexity by requiring that at least one special character be used.</t>
    </r>
  </si>
  <si>
    <r>
      <rPr>
        <sz val="11"/>
        <color rgb="FF000000"/>
        <rFont val="Calibri"/>
      </rPr>
      <t>Verify the password must contain at least one special character.</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password does not require at least one special character, this is a finding.</t>
    </r>
  </si>
  <si>
    <t>V-76495</t>
  </si>
  <si>
    <r>
      <rPr>
        <sz val="11"/>
        <rFont val="Calibri"/>
      </rPr>
      <t>The Akamai Luna Portal must enforce a 60-day maximum password lifetime restriction.</t>
    </r>
  </si>
  <si>
    <r>
      <rPr>
        <sz val="11"/>
        <color rgb="FF000000"/>
        <rFont val="Calibri"/>
      </rPr>
      <t>Any password, no matter how complex, can eventually be cracked. Therefore, passwords need to be changed at specific intervals.</t>
    </r>
    <r>
      <rPr>
        <sz val="11"/>
        <color rgb="FF000000"/>
        <rFont val="Calibri"/>
      </rPr>
      <t xml:space="preserve">
</t>
    </r>
    <r>
      <rPr>
        <sz val="11"/>
        <color rgb="FF000000"/>
        <rFont val="Calibri"/>
      </rPr>
      <t>One method of minimizing this risk is to use complex passwords and periodically change them. If the network device does not limit the lifetime of passwords and force users to change their passwords, there is the risk that the passwords could be compromised.</t>
    </r>
    <r>
      <rPr>
        <sz val="11"/>
        <color rgb="FF000000"/>
        <rFont val="Calibri"/>
      </rPr>
      <t xml:space="preserve">
</t>
    </r>
    <r>
      <rPr>
        <sz val="11"/>
        <color rgb="FF000000"/>
        <rFont val="Calibri"/>
      </rPr>
      <t>This requirement does not include emergency administration accounts, which are meant for access to the network device in case of failure. These accounts are not required to have maximum password lifetime restrictions.</t>
    </r>
  </si>
  <si>
    <r>
      <rPr>
        <sz val="11"/>
        <color rgb="FF000000"/>
        <rFont val="Calibri"/>
      </rPr>
      <t>Verify the 60-day maximum password lifetime restriction is enforced.</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60-day maximum password lifetime restriction is not enforced, this is a finding.</t>
    </r>
  </si>
  <si>
    <t>V-76497</t>
  </si>
  <si>
    <r>
      <rPr>
        <sz val="11"/>
        <rFont val="Calibri"/>
      </rPr>
      <t>The Akamai Luna Portal must prohibit password reuse for a minimum of five generations.</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</si>
  <si>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</si>
  <si>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Verify password reuse for a minimum of five generations is prohibited.</t>
    </r>
    <r>
      <rPr>
        <sz val="11"/>
        <color rgb="FF000000"/>
        <rFont val="Calibri"/>
      </rPr>
      <t xml:space="preserve">
</t>
    </r>
    <r>
      <rPr>
        <sz val="11"/>
        <color rgb="FF000000"/>
        <rFont val="Calibri"/>
      </rPr>
      <t>Contact the Akamai Professional Services team to verify the changes at 1-877-4-AKATEC (1-877-425-2832).</t>
    </r>
    <r>
      <rPr>
        <sz val="11"/>
        <color rgb="FF000000"/>
        <rFont val="Calibri"/>
      </rPr>
      <t xml:space="preserve">
</t>
    </r>
    <r>
      <rPr>
        <sz val="11"/>
        <color rgb="FF000000"/>
        <rFont val="Calibri"/>
      </rPr>
      <t>If the password reuse for a minimum of five generations is not prohibited, this is a finding.</t>
    </r>
  </si>
  <si>
    <t>V-76499</t>
  </si>
  <si>
    <r>
      <rPr>
        <sz val="11"/>
        <rFont val="Calibri"/>
      </rPr>
      <t>The Akamai Luna Portal must terminate all network connections associated with a device management session at the end of the session, or the session must be terminated after 15 minutes of inactivity except to fulfill documented and validated mission requirements.</t>
    </r>
  </si>
  <si>
    <r>
      <rPr>
        <sz val="11"/>
        <color rgb="FF000000"/>
        <rFont val="Calibri"/>
      </rPr>
      <t>Set the session timeout duration to 15 minutes: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Manage Users &amp; Groups.</t>
    </r>
    <r>
      <rPr>
        <sz val="11"/>
        <color rgb="FF000000"/>
        <rFont val="Calibri"/>
      </rPr>
      <t xml:space="preserve">
</t>
    </r>
    <r>
      <rPr>
        <sz val="11"/>
        <color rgb="FF000000"/>
        <rFont val="Calibri"/>
      </rPr>
      <t>3. Select each user and adjust the "Timeout" setting to "After 15 Minutes".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</si>
  <si>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</si>
  <si>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Verify that all portal users have the session timeout duration set to 15 minutes:</t>
    </r>
    <r>
      <rPr>
        <sz val="11"/>
        <color rgb="FF000000"/>
        <rFont val="Calibri"/>
      </rPr>
      <t xml:space="preserve">
</t>
    </r>
    <r>
      <rPr>
        <sz val="11"/>
        <color rgb="FF000000"/>
        <rFont val="Calibri"/>
      </rPr>
      <t>1. Log in to the Luna Portal as an administrator.</t>
    </r>
    <r>
      <rPr>
        <sz val="11"/>
        <color rgb="FF000000"/>
        <rFont val="Calibri"/>
      </rPr>
      <t xml:space="preserve">
</t>
    </r>
    <r>
      <rPr>
        <sz val="11"/>
        <color rgb="FF000000"/>
        <rFont val="Calibri"/>
      </rPr>
      <t>2. Select Configure &gt;&gt; Manage Users &amp; Groups.</t>
    </r>
    <r>
      <rPr>
        <sz val="11"/>
        <color rgb="FF000000"/>
        <rFont val="Calibri"/>
      </rPr>
      <t xml:space="preserve">
</t>
    </r>
    <r>
      <rPr>
        <sz val="11"/>
        <color rgb="FF000000"/>
        <rFont val="Calibri"/>
      </rPr>
      <t>3. Select each user and inspect the "Timeout" setting to verify it reads "After 15 Minutes".</t>
    </r>
    <r>
      <rPr>
        <sz val="11"/>
        <color rgb="FF000000"/>
        <rFont val="Calibri"/>
      </rPr>
      <t xml:space="preserve">
</t>
    </r>
    <r>
      <rPr>
        <sz val="11"/>
        <color rgb="FF000000"/>
        <rFont val="Calibri"/>
      </rPr>
      <t>If the session timeout is not set to 15 minutes, this is a finding.</t>
    </r>
  </si>
  <si>
    <t>V-76501</t>
  </si>
  <si>
    <r>
      <rPr>
        <sz val="11"/>
        <rFont val="Calibri"/>
      </rPr>
      <t>The Akamai Luna Portal must employ Security Assertion Markup Language (SAML) to automate central management of administrators.</t>
    </r>
  </si>
  <si>
    <t>CAT I (High)</t>
  </si>
  <si>
    <r>
      <rPr>
        <sz val="11"/>
        <color rgb="FF000000"/>
        <rFont val="Calibri"/>
      </rPr>
      <t>Configure logins to require SAML integration.</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"Configure" &gt;&gt; "Manage SSO with SAML"</t>
    </r>
    <r>
      <rPr>
        <sz val="11"/>
        <color rgb="FF000000"/>
        <rFont val="Calibri"/>
      </rPr>
      <t xml:space="preserve">
</t>
    </r>
    <r>
      <rPr>
        <sz val="11"/>
        <color rgb="FF000000"/>
        <rFont val="Calibri"/>
      </rPr>
      <t>3. Click the "Enable" button next to the "SAML-only login:" label.</t>
    </r>
    <r>
      <rPr>
        <sz val="11"/>
        <color rgb="FF000000"/>
        <rFont val="Calibri"/>
      </rPr>
      <t xml:space="preserve">
</t>
    </r>
    <r>
      <rPr>
        <sz val="11"/>
        <color rgb="FF000000"/>
        <rFont val="Calibri"/>
      </rPr>
      <t>4. Click "Yes" when asked if you want to enable SAML-only login.</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</si>
  <si>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</si>
  <si>
    <r>
      <rPr>
        <sz val="11"/>
        <color rgb="FF000000"/>
        <rFont val="Calibri"/>
      </rPr>
      <t>Confirm that only SAML logins are enabled.</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"Configure" &gt;&gt; "Manage SSO with SAML"</t>
    </r>
    <r>
      <rPr>
        <sz val="11"/>
        <color rgb="FF000000"/>
        <rFont val="Calibri"/>
      </rPr>
      <t xml:space="preserve">
</t>
    </r>
    <r>
      <rPr>
        <sz val="11"/>
        <color rgb="FF000000"/>
        <rFont val="Calibri"/>
      </rPr>
      <t>3. Verify "SAML-only login:" is set to "enabled"</t>
    </r>
    <r>
      <rPr>
        <sz val="11"/>
        <color rgb="FF000000"/>
        <rFont val="Calibri"/>
      </rPr>
      <t xml:space="preserve">
</t>
    </r>
    <r>
      <rPr>
        <sz val="11"/>
        <color rgb="FF000000"/>
        <rFont val="Calibri"/>
      </rPr>
      <t>If the "SAML only logins:" is set to disabled, this is a finding.</t>
    </r>
    <r>
      <rPr>
        <sz val="11"/>
        <color rgb="FF000000"/>
        <rFont val="Calibri"/>
      </rPr>
      <t xml:space="preserve">
</t>
    </r>
    <r>
      <rPr>
        <sz val="11"/>
        <color rgb="FF000000"/>
        <rFont val="Calibri"/>
      </rPr>
      <t>NOTE: During the initial deployment and testing of the Luna Portal implementation, it will be necessary to allow other logins. However, production environments must meet this requirement.</t>
    </r>
  </si>
  <si>
    <t>V-76503</t>
  </si>
  <si>
    <r>
      <rPr>
        <sz val="11"/>
        <rFont val="Calibri"/>
      </rPr>
      <t>The Akamai Luna Portal must employ Single Sign On (SSO) with Security Assertion Markup Language (SAML) integration to verify authentication settings.</t>
    </r>
  </si>
  <si>
    <r>
      <rPr>
        <sz val="11"/>
        <color rgb="FF000000"/>
        <rFont val="Calibri"/>
      </rPr>
      <t>Configure the Luna portal to use single sign-on with SAML.</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"Configure" &gt;&gt; "Manage SSO with SAML"</t>
    </r>
    <r>
      <rPr>
        <sz val="11"/>
        <color rgb="FF000000"/>
        <rFont val="Calibri"/>
      </rPr>
      <t xml:space="preserve">
</t>
    </r>
    <r>
      <rPr>
        <sz val="11"/>
        <color rgb="FF000000"/>
        <rFont val="Calibri"/>
      </rPr>
      <t>3. Configure the identity Provider's SSO settings as follows:</t>
    </r>
    <r>
      <rPr>
        <sz val="11"/>
        <color rgb="FF000000"/>
        <rFont val="Calibri"/>
      </rPr>
      <t xml:space="preserve">
</t>
    </r>
    <r>
      <rPr>
        <sz val="11"/>
        <color rgb="FF000000"/>
        <rFont val="Calibri"/>
      </rPr>
      <t xml:space="preserve">  a. The strings in some fields—such as the local user attribute name (“userid”) and the last part of the service provider endpoint address (“.luna-sp.com”)—are pre-specified by Luna  Control Center. Using the information about your identity provider (IDP). Fill in the first three fields:</t>
    </r>
    <r>
      <rPr>
        <sz val="11"/>
        <color rgb="FF000000"/>
        <rFont val="Calibri"/>
      </rPr>
      <t xml:space="preserve">
</t>
    </r>
    <r>
      <rPr>
        <sz val="11"/>
        <color rgb="FF000000"/>
        <rFont val="Calibri"/>
      </rPr>
      <t xml:space="preserve">   - Service Provider End-point</t>
    </r>
    <r>
      <rPr>
        <sz val="11"/>
        <color rgb="FF000000"/>
        <rFont val="Calibri"/>
      </rPr>
      <t xml:space="preserve">
</t>
    </r>
    <r>
      <rPr>
        <sz val="11"/>
        <color rgb="FF000000"/>
        <rFont val="Calibri"/>
      </rPr>
      <t xml:space="preserve">   - Entity ID</t>
    </r>
    <r>
      <rPr>
        <sz val="11"/>
        <color rgb="FF000000"/>
        <rFont val="Calibri"/>
      </rPr>
      <t xml:space="preserve">
</t>
    </r>
    <r>
      <rPr>
        <sz val="11"/>
        <color rgb="FF000000"/>
        <rFont val="Calibri"/>
      </rPr>
      <t xml:space="preserve">   - Single Sign-On URL</t>
    </r>
    <r>
      <rPr>
        <sz val="11"/>
        <color rgb="FF000000"/>
        <rFont val="Calibri"/>
      </rPr>
      <t xml:space="preserve">
</t>
    </r>
    <r>
      <rPr>
        <sz val="11"/>
        <color rgb="FF000000"/>
        <rFont val="Calibri"/>
      </rPr>
      <t xml:space="preserve">  b. The next field, "Single Logout URL", is optional. If your SAML metadata includes this information and you wish to configure for a Single Logout, you may enter it here.</t>
    </r>
    <r>
      <rPr>
        <sz val="11"/>
        <color rgb="FF000000"/>
        <rFont val="Calibri"/>
      </rPr>
      <t xml:space="preserve">
</t>
    </r>
    <r>
      <rPr>
        <sz val="11"/>
        <color rgb="FF000000"/>
        <rFont val="Calibri"/>
      </rPr>
      <t xml:space="preserve">  c. Enter an email address that should receive notifications from Luna Control Center.</t>
    </r>
    <r>
      <rPr>
        <sz val="11"/>
        <color rgb="FF000000"/>
        <rFont val="Calibri"/>
      </rPr>
      <t xml:space="preserve">
</t>
    </r>
    <r>
      <rPr>
        <sz val="11"/>
        <color rgb="FF000000"/>
        <rFont val="Calibri"/>
      </rPr>
      <t xml:space="preserve">  d. Enter thex509c Certificate key.</t>
    </r>
    <r>
      <rPr>
        <sz val="11"/>
        <color rgb="FF000000"/>
        <rFont val="Calibri"/>
      </rPr>
      <t xml:space="preserve">
</t>
    </r>
    <r>
      <rPr>
        <sz val="11"/>
        <color rgb="FF000000"/>
        <rFont val="Calibri"/>
      </rPr>
      <t xml:space="preserve">  e. The next field, Alternate x509c Certificate Key, is optional. If you have an alternate x509c Certificate key, you may enter it here. Having a second key can be convenient if your current key is nearing expiration and your IDP supports key rotation.</t>
    </r>
    <r>
      <rPr>
        <sz val="11"/>
        <color rgb="FF000000"/>
        <rFont val="Calibri"/>
      </rPr>
      <t xml:space="preserve">
</t>
    </r>
    <r>
      <rPr>
        <sz val="11"/>
        <color rgb="FF000000"/>
        <rFont val="Calibri"/>
      </rPr>
      <t xml:space="preserve">  f. When the required information has been entered, click "Save" or click "Save &amp; Activate".</t>
    </r>
    <r>
      <rPr>
        <sz val="11"/>
        <color rgb="FF000000"/>
        <rFont val="Calibri"/>
      </rPr>
      <t xml:space="preserve">
</t>
    </r>
    <r>
      <rPr>
        <sz val="11"/>
        <color rgb="FF000000"/>
        <rFont val="Calibri"/>
      </rPr>
      <t xml:space="preserve">   - Click Save if you want to keep a draft of your configuration without activating it yet. In the Manage Single Sign-On with SAML application’s main panel, “Inactive” then appears in the Status column of the new configuration. This means it has been saved but is not yet activated.</t>
    </r>
    <r>
      <rPr>
        <sz val="11"/>
        <color rgb="FF000000"/>
        <rFont val="Calibri"/>
      </rPr>
      <t xml:space="preserve">
</t>
    </r>
    <r>
      <rPr>
        <sz val="11"/>
        <color rgb="FF000000"/>
        <rFont val="Calibri"/>
      </rPr>
      <t xml:space="preserve">   - You may repeat all steps to this point, to create as many additional inactive SSO configurations as desired. They’ll all be listed and accessible from the main panel. (A filter is provided for convenience when dealing with long lists.)</t>
    </r>
    <r>
      <rPr>
        <sz val="11"/>
        <color rgb="FF000000"/>
        <rFont val="Calibri"/>
      </rPr>
      <t xml:space="preserve">
</t>
    </r>
    <r>
      <rPr>
        <sz val="11"/>
        <color rgb="FF000000"/>
        <rFont val="Calibri"/>
      </rPr>
      <t xml:space="preserve">   - When you want to activate one of your saved but inactive configurations, simply select "Activate" from its gear icon. This action results in a progression of status messages—which may take up to 48 hours—starting with "Pending activation" then "Pending activation (DNS)" and finally "Active."</t>
    </r>
    <r>
      <rPr>
        <sz val="11"/>
        <color rgb="FF000000"/>
        <rFont val="Calibri"/>
      </rPr>
      <t xml:space="preserve">
</t>
    </r>
    <r>
      <rPr>
        <sz val="11"/>
        <color rgb="FF000000"/>
        <rFont val="Calibri"/>
      </rPr>
      <t xml:space="preserve">   - Click "Save &amp; Activate" if you want to immediately request activation of the new configuration. In the "Manage Single Sign-On with SAML" application’s main panel, "Pending activation" then appears in the "Status" column of the new configuration, indicating that it has been saved and is awaiting activation.</t>
    </r>
    <r>
      <rPr>
        <sz val="11"/>
        <color rgb="FF000000"/>
        <rFont val="Calibri"/>
      </rPr>
      <t xml:space="preserve">
</t>
    </r>
    <r>
      <rPr>
        <sz val="11"/>
        <color rgb="FF000000"/>
        <rFont val="Calibri"/>
      </rPr>
      <t xml:space="preserve">   - This action results in a progression of status messages, starting with "Pending activation (DNS)" and ending with "Active."</t>
    </r>
    <r>
      <rPr>
        <sz val="11"/>
        <color rgb="FF000000"/>
        <rFont val="Calibri"/>
      </rPr>
      <t xml:space="preserve">
</t>
    </r>
    <r>
      <rPr>
        <sz val="11"/>
        <color rgb="FF000000"/>
        <rFont val="Calibri"/>
      </rPr>
      <t xml:space="preserve">   - You may repeat all steps to this point, to create as many additional active configurations as desired.</t>
    </r>
  </si>
  <si>
    <r>
      <rPr>
        <sz val="11"/>
        <color rgb="FF000000"/>
        <rFont val="Calibri"/>
      </rPr>
      <t>Verify that the Luna portal is configured to use single sign-on (SSO) with SAML.</t>
    </r>
    <r>
      <rPr>
        <sz val="11"/>
        <color rgb="FF000000"/>
        <rFont val="Calibri"/>
      </rPr>
      <t xml:space="preserve">
</t>
    </r>
    <r>
      <rPr>
        <sz val="11"/>
        <color rgb="FF000000"/>
        <rFont val="Calibri"/>
      </rPr>
      <t>1. Log in to the Akamai Luna Portal (Caution-https://control.akamai.com).</t>
    </r>
    <r>
      <rPr>
        <sz val="11"/>
        <color rgb="FF000000"/>
        <rFont val="Calibri"/>
      </rPr>
      <t xml:space="preserve">
</t>
    </r>
    <r>
      <rPr>
        <sz val="11"/>
        <color rgb="FF000000"/>
        <rFont val="Calibri"/>
      </rPr>
      <t>2. Click "Configure" &gt;&gt; "Manage SSO with SAML"</t>
    </r>
    <r>
      <rPr>
        <sz val="11"/>
        <color rgb="FF000000"/>
        <rFont val="Calibri"/>
      </rPr>
      <t xml:space="preserve">
</t>
    </r>
    <r>
      <rPr>
        <sz val="11"/>
        <color rgb="FF000000"/>
        <rFont val="Calibri"/>
      </rPr>
      <t>3. Verify the identity Provider's current SSO settings are configured properly.</t>
    </r>
    <r>
      <rPr>
        <sz val="11"/>
        <color rgb="FF000000"/>
        <rFont val="Calibri"/>
      </rPr>
      <t xml:space="preserve">
</t>
    </r>
    <r>
      <rPr>
        <sz val="11"/>
        <color rgb="FF000000"/>
        <rFont val="Calibri"/>
      </rPr>
      <t>If SSO with SAML is not configured,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</si>
  <si>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</si>
  <si>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</si>
  <si>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</si>
  <si>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</si>
  <si>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</si>
  <si>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</si>
  <si>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</si>
  <si>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</si>
  <si>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</si>
  <si>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</si>
  <si>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</si>
  <si>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</si>
  <si>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</si>
  <si>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</si>
  <si>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</si>
  <si>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</si>
  <si>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</si>
  <si>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</si>
  <si>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</si>
  <si>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</si>
  <si>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</si>
  <si>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</si>
  <si>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</si>
  <si>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</si>
  <si>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</si>
  <si>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</si>
  <si>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</si>
  <si>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</si>
  <si>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</si>
  <si>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Akamai KSD Service Impact Level 2 NDM Security Technical Implementation Guide V1R1</t>
  </si>
  <si>
    <t>Developed By:</t>
  </si>
  <si>
    <t>Akamai Technologies, Inc.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</si>
  <si>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</si>
  <si>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12 September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24</t>
    </r>
  </si>
  <si>
    <t>Download Url:</t>
  </si>
  <si>
    <t>https://www.cyber.mil/stigs</t>
  </si>
  <si>
    <t>Guide Overview:</t>
  </si>
  <si>
    <r>
      <rPr>
        <sz val="11"/>
        <color rgb="FF000000"/>
        <rFont val="Calibri"/>
      </rPr>
      <t>The Akamai Kona Site Defender (KSD) Service Impact Level 2 (IL2) Network Device Management (NDM) Security Technical Implementation Guide (STIG) provides the technical security policies, requirements, and implementation details for applying security concepts to the Akamai Luna Control Center (Portal) for administrative web portal access. The Akamai KSD Service IL2 NDM STIG is based on the NDM Security Requirements Guide (SRG), which covers authentication, authorization, audit, and user access.</t>
    </r>
    <r>
      <rPr>
        <sz val="11"/>
        <color rgb="FF000000"/>
        <rFont val="Calibri"/>
      </rPr>
      <t xml:space="preserve">
</t>
    </r>
    <r>
      <rPr>
        <sz val="11"/>
        <color rgb="FF000000"/>
        <rFont val="Calibri"/>
      </rPr>
      <t>The Akamai KSD is a cloud service providing web application firewall (WAF) protections inline between web servers and users. The Akamai KSD Service IL2 NDM STIG works with the Akamai KSD Service IL2 Application Layer Gateway (ALG) STIG. The Akamai KSD Service IL2 ALG STIG provides configuration guidance for the WAF, to include the optional Client Reputation module, for reverse proxy, protocol/port filtering, and protocol header inspection.</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</si>
  <si>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</si>
  <si>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</si>
  <si>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</si>
  <si>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</si>
  <si>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</si>
  <si>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</si>
  <si>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</si>
  <si>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</si>
  <si>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</si>
  <si>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</si>
  <si>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</si>
  <si>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</si>
  <si>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</si>
  <si>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</si>
  <si>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</si>
  <si>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</si>
  <si>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</si>
  <si>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</si>
  <si>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</si>
  <si>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</si>
  <si>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</si>
  <si>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</si>
  <si>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Akamai KSD Service Impact Level 2 NDM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</si>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</sst>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72B-4FCA-BE0D-8B3BF765319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72B-4FCA-BE0D-8B3BF765319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c:v>
                </c:pt>
              </c:numCache>
            </c:numRef>
          </c:val>
          <c:extLst>
            <c:ext xmlns:c16="http://schemas.microsoft.com/office/drawing/2014/chart" uri="{C3380CC4-5D6E-409C-BE32-E72D297353CC}">
              <c16:uniqueId val="{00000002-472B-4FCA-BE0D-8B3BF765319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EE1-4901-AACE-9B3522B6908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EE1-4901-AACE-9B3522B6908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24</c:v>
                </c:pt>
              </c:numCache>
            </c:numRef>
          </c:val>
          <c:extLst>
            <c:ext xmlns:c16="http://schemas.microsoft.com/office/drawing/2014/chart" uri="{C3380CC4-5D6E-409C-BE32-E72D297353CC}">
              <c16:uniqueId val="{00000002-7EE1-4901-AACE-9B3522B6908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9F0D-4A40-B491-DFA92149578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9F0D-4A40-B491-DFA92149578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20</c:v>
                </c:pt>
                <c:pt idx="2">
                  <c:v>2</c:v>
                </c:pt>
              </c:numCache>
            </c:numRef>
          </c:val>
          <c:extLst>
            <c:ext xmlns:c16="http://schemas.microsoft.com/office/drawing/2014/chart" uri="{C3380CC4-5D6E-409C-BE32-E72D297353CC}">
              <c16:uniqueId val="{00000002-9F0D-4A40-B491-DFA9214957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1E6-492F-91BB-8CA92A6E5F1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1E6-492F-91BB-8CA92A6E5F1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24</c:v>
                </c:pt>
              </c:numCache>
            </c:numRef>
          </c:val>
          <c:extLst>
            <c:ext xmlns:c16="http://schemas.microsoft.com/office/drawing/2014/chart" uri="{C3380CC4-5D6E-409C-BE32-E72D297353CC}">
              <c16:uniqueId val="{00000002-D1E6-492F-91BB-8CA92A6E5F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721-4609-9FB3-D2A0DE59539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721-4609-9FB3-D2A0DE59539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24</c:v>
                </c:pt>
              </c:numCache>
            </c:numRef>
          </c:val>
          <c:extLst>
            <c:ext xmlns:c16="http://schemas.microsoft.com/office/drawing/2014/chart" uri="{C3380CC4-5D6E-409C-BE32-E72D297353CC}">
              <c16:uniqueId val="{00000002-B721-4609-9FB3-D2A0DE5953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48C-44FF-AE4C-AAA2BFC3984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48C-44FF-AE4C-AAA2BFC3984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48C-44FF-AE4C-AAA2BFC3984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48C-44FF-AE4C-AAA2BFC3984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3BF-4DA0-BD98-5A48525A591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sudp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utif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lftj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lsihx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rwwh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a2sb4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3qog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
  <autoFilter ref="A1:M2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130</v>
      </c>
    </row>
    <row r="3" spans="2:3" ht="15" customHeight="1" x14ac:dyDescent="0.35"/>
    <row r="4" spans="2:3" ht="58" x14ac:dyDescent="0.35">
      <c r="B4" s="18" t="s">
        <v>131</v>
      </c>
      <c r="C4" s="19" t="s">
        <v>132</v>
      </c>
    </row>
    <row r="5" spans="2:3" x14ac:dyDescent="0.35">
      <c r="C5" s="19" t="s">
        <v>133</v>
      </c>
    </row>
    <row r="6" spans="2:3" x14ac:dyDescent="0.35">
      <c r="C6" s="16" t="s">
        <v>134</v>
      </c>
    </row>
    <row r="7" spans="2:3" ht="10" customHeight="1" x14ac:dyDescent="0.35"/>
    <row r="8" spans="2:3" ht="232" x14ac:dyDescent="0.35">
      <c r="B8" s="20" t="s">
        <v>135</v>
      </c>
      <c r="C8" s="19" t="s">
        <v>136</v>
      </c>
    </row>
    <row r="9" spans="2:3" ht="10" customHeight="1" x14ac:dyDescent="0.35"/>
    <row r="10" spans="2:3" ht="35" customHeight="1" x14ac:dyDescent="0.35">
      <c r="B10" s="20" t="s">
        <v>137</v>
      </c>
      <c r="C10" s="19" t="s">
        <v>138</v>
      </c>
    </row>
    <row r="11" spans="2:3" ht="75" customHeight="1" x14ac:dyDescent="0.35">
      <c r="B11" s="16" t="s">
        <v>19</v>
      </c>
      <c r="C11" s="19" t="s">
        <v>139</v>
      </c>
    </row>
    <row r="12" spans="2:3" ht="47" customHeight="1" x14ac:dyDescent="0.35">
      <c r="B12" s="16" t="s">
        <v>19</v>
      </c>
      <c r="C12" s="19" t="s">
        <v>140</v>
      </c>
    </row>
    <row r="13" spans="2:3" ht="35" customHeight="1" x14ac:dyDescent="0.35">
      <c r="B13" s="16" t="s">
        <v>19</v>
      </c>
      <c r="C13" s="19" t="s">
        <v>141</v>
      </c>
    </row>
    <row r="14" spans="2:3" ht="32" customHeight="1" x14ac:dyDescent="0.35">
      <c r="B14" s="16" t="s">
        <v>19</v>
      </c>
      <c r="C14" s="19" t="s">
        <v>142</v>
      </c>
    </row>
    <row r="15" spans="2:3" ht="30" customHeight="1" x14ac:dyDescent="0.35">
      <c r="B15" s="16" t="s">
        <v>19</v>
      </c>
      <c r="C15" s="19" t="s">
        <v>143</v>
      </c>
    </row>
    <row r="16" spans="2:3" ht="10" customHeight="1" x14ac:dyDescent="0.35"/>
    <row r="17" spans="1:3" ht="145" customHeight="1" x14ac:dyDescent="0.35">
      <c r="B17" s="20" t="s">
        <v>144</v>
      </c>
      <c r="C17" s="19" t="s">
        <v>145</v>
      </c>
    </row>
    <row r="18" spans="1:3" ht="10" customHeight="1" x14ac:dyDescent="0.35"/>
    <row r="19" spans="1:3" ht="3" customHeight="1" x14ac:dyDescent="0.35">
      <c r="B19" s="21"/>
      <c r="C19" s="21"/>
    </row>
    <row r="20" spans="1:3" ht="12" customHeight="1" x14ac:dyDescent="0.35"/>
    <row r="21" spans="1:3" ht="35" customHeight="1" x14ac:dyDescent="0.35">
      <c r="A21" s="23"/>
      <c r="B21" s="24" t="s">
        <v>146</v>
      </c>
      <c r="C21" s="25" t="s">
        <v>147</v>
      </c>
    </row>
    <row r="22" spans="1:3" ht="18" customHeight="1" x14ac:dyDescent="0.35">
      <c r="A22" s="23"/>
      <c r="B22" s="23" t="s">
        <v>19</v>
      </c>
      <c r="C22" s="25" t="s">
        <v>148</v>
      </c>
    </row>
    <row r="23" spans="1:3" ht="18" customHeight="1" x14ac:dyDescent="0.35">
      <c r="A23" s="23"/>
      <c r="B23" s="23" t="s">
        <v>19</v>
      </c>
      <c r="C23" s="25" t="s">
        <v>149</v>
      </c>
    </row>
    <row r="24" spans="1:3" ht="18" customHeight="1" x14ac:dyDescent="0.35">
      <c r="A24" s="23"/>
      <c r="B24" s="23" t="s">
        <v>19</v>
      </c>
      <c r="C24" s="25" t="s">
        <v>150</v>
      </c>
    </row>
    <row r="25" spans="1:3" ht="18" customHeight="1" x14ac:dyDescent="0.35">
      <c r="A25" s="23"/>
      <c r="B25" s="23" t="s">
        <v>19</v>
      </c>
      <c r="C25" s="25" t="s">
        <v>151</v>
      </c>
    </row>
    <row r="26" spans="1:3" ht="18" customHeight="1" x14ac:dyDescent="0.35">
      <c r="A26" s="23"/>
      <c r="B26" s="23" t="s">
        <v>19</v>
      </c>
      <c r="C26" s="25" t="s">
        <v>152</v>
      </c>
    </row>
    <row r="27" spans="1:3" ht="18" customHeight="1" x14ac:dyDescent="0.35">
      <c r="A27" s="23"/>
      <c r="B27" s="23" t="s">
        <v>19</v>
      </c>
      <c r="C27" s="25" t="s">
        <v>153</v>
      </c>
    </row>
    <row r="28" spans="1:3" ht="18" customHeight="1" x14ac:dyDescent="0.35">
      <c r="A28" s="23"/>
      <c r="B28" s="23" t="s">
        <v>19</v>
      </c>
      <c r="C28" s="25" t="s">
        <v>154</v>
      </c>
    </row>
    <row r="29" spans="1:3" ht="18" customHeight="1" x14ac:dyDescent="0.35">
      <c r="A29" s="23"/>
      <c r="B29" s="23" t="s">
        <v>19</v>
      </c>
      <c r="C29" s="25" t="s">
        <v>155</v>
      </c>
    </row>
    <row r="30" spans="1:3" ht="44" customHeight="1" x14ac:dyDescent="0.35">
      <c r="A30" s="23"/>
      <c r="B30" s="23" t="s">
        <v>19</v>
      </c>
      <c r="C30" s="26" t="s">
        <v>156</v>
      </c>
    </row>
    <row r="31" spans="1:3" ht="10" customHeight="1" x14ac:dyDescent="0.35"/>
    <row r="32" spans="1:3" ht="3" customHeight="1" x14ac:dyDescent="0.35">
      <c r="B32" s="21"/>
      <c r="C32" s="21"/>
    </row>
    <row r="33" spans="2:3" ht="12" customHeight="1" x14ac:dyDescent="0.35"/>
    <row r="34" spans="2:3" ht="24" customHeight="1" x14ac:dyDescent="0.35">
      <c r="B34" s="27" t="s">
        <v>157</v>
      </c>
      <c r="C34" s="28" t="s">
        <v>158</v>
      </c>
    </row>
    <row r="35" spans="2:3" ht="18.5" x14ac:dyDescent="0.35">
      <c r="B35" s="27" t="s">
        <v>159</v>
      </c>
      <c r="C35" s="29" t="s">
        <v>160</v>
      </c>
    </row>
    <row r="36" spans="2:3" ht="27" customHeight="1" x14ac:dyDescent="0.35">
      <c r="B36" s="30" t="s">
        <v>161</v>
      </c>
      <c r="C36" s="22" t="s">
        <v>162</v>
      </c>
    </row>
    <row r="37" spans="2:3" x14ac:dyDescent="0.35">
      <c r="B37" s="27" t="s">
        <v>163</v>
      </c>
      <c r="C37" s="31" t="s">
        <v>164</v>
      </c>
    </row>
    <row r="38" spans="2:3" ht="10" customHeight="1" x14ac:dyDescent="0.35"/>
    <row r="39" spans="2:3" ht="159.5" x14ac:dyDescent="0.35">
      <c r="B39" s="27" t="s">
        <v>165</v>
      </c>
      <c r="C39" s="32" t="s">
        <v>166</v>
      </c>
    </row>
    <row r="40" spans="2:3" ht="10" customHeight="1" x14ac:dyDescent="0.35"/>
    <row r="41" spans="2:3" ht="43.5" x14ac:dyDescent="0.35">
      <c r="B41" s="27" t="s">
        <v>167</v>
      </c>
      <c r="C41" s="19" t="s">
        <v>168</v>
      </c>
    </row>
    <row r="42" spans="2:3" ht="10" customHeight="1" x14ac:dyDescent="0.35"/>
    <row r="43" spans="2:3" ht="15.5" x14ac:dyDescent="0.35">
      <c r="C43" s="33" t="s">
        <v>121</v>
      </c>
    </row>
    <row r="44" spans="2:3" ht="29" x14ac:dyDescent="0.35">
      <c r="C44" s="19" t="s">
        <v>169</v>
      </c>
    </row>
    <row r="45" spans="2:3" ht="10" customHeight="1" x14ac:dyDescent="0.35"/>
    <row r="46" spans="2:3" ht="15.5" x14ac:dyDescent="0.35">
      <c r="C46" s="34" t="s">
        <v>15</v>
      </c>
    </row>
    <row r="47" spans="2:3" ht="29" x14ac:dyDescent="0.35">
      <c r="C47" s="19" t="s">
        <v>170</v>
      </c>
    </row>
    <row r="48" spans="2:3" ht="10" customHeight="1" x14ac:dyDescent="0.35"/>
    <row r="49" spans="2:3" ht="15.5" x14ac:dyDescent="0.35">
      <c r="C49" s="35" t="s">
        <v>75</v>
      </c>
    </row>
    <row r="50" spans="2:3" ht="29" x14ac:dyDescent="0.35">
      <c r="C50" s="19" t="s">
        <v>171</v>
      </c>
    </row>
    <row r="51" spans="2:3" ht="10" customHeight="1" x14ac:dyDescent="0.35"/>
    <row r="52" spans="2:3" ht="3" customHeight="1" x14ac:dyDescent="0.35">
      <c r="B52" s="21"/>
      <c r="C52" s="21"/>
    </row>
    <row r="53" spans="2:3" ht="12" customHeight="1" x14ac:dyDescent="0.35"/>
    <row r="54" spans="2:3" ht="130.5" x14ac:dyDescent="0.35">
      <c r="B54" s="18" t="s">
        <v>172</v>
      </c>
      <c r="C54" s="19" t="s">
        <v>173</v>
      </c>
    </row>
    <row r="55" spans="2:3" ht="6" customHeight="1" x14ac:dyDescent="0.35"/>
    <row r="56" spans="2:3" ht="217.5" x14ac:dyDescent="0.35">
      <c r="C56" s="19" t="s">
        <v>174</v>
      </c>
    </row>
    <row r="57" spans="2:3" ht="6" customHeight="1" x14ac:dyDescent="0.35"/>
    <row r="58" spans="2:3" ht="43.5" x14ac:dyDescent="0.35">
      <c r="C58" s="19" t="s">
        <v>175</v>
      </c>
    </row>
    <row r="59" spans="2:3" ht="10" customHeight="1" x14ac:dyDescent="0.35"/>
    <row r="60" spans="2:3" ht="3" customHeight="1" x14ac:dyDescent="0.35">
      <c r="B60" s="21"/>
      <c r="C60" s="21"/>
    </row>
    <row r="61" spans="2:3" ht="12" customHeight="1" x14ac:dyDescent="0.35"/>
    <row r="62" spans="2:3" ht="145" x14ac:dyDescent="0.35">
      <c r="B62" s="18" t="s">
        <v>176</v>
      </c>
      <c r="C62" s="19" t="s">
        <v>177</v>
      </c>
    </row>
    <row r="63" spans="2:3" ht="6" customHeight="1" x14ac:dyDescent="0.35"/>
    <row r="64" spans="2:3" ht="203" x14ac:dyDescent="0.35">
      <c r="C64" s="19" t="s">
        <v>178</v>
      </c>
    </row>
    <row r="65" spans="2:3" ht="6" customHeight="1" x14ac:dyDescent="0.35"/>
    <row r="66" spans="2:3" ht="43.5" x14ac:dyDescent="0.35">
      <c r="C66" s="19" t="s">
        <v>179</v>
      </c>
    </row>
    <row r="67" spans="2:3" ht="10" customHeight="1" x14ac:dyDescent="0.35"/>
    <row r="68" spans="2:3" ht="3" customHeight="1" x14ac:dyDescent="0.35">
      <c r="B68" s="21"/>
      <c r="C68" s="21"/>
    </row>
    <row r="69" spans="2:3" ht="12" customHeight="1" x14ac:dyDescent="0.35"/>
    <row r="70" spans="2:3" ht="101.5" x14ac:dyDescent="0.35">
      <c r="B70" s="18" t="s">
        <v>180</v>
      </c>
      <c r="C70" s="19" t="s">
        <v>181</v>
      </c>
    </row>
    <row r="71" spans="2:3" ht="6" customHeight="1" x14ac:dyDescent="0.35"/>
    <row r="72" spans="2:3" ht="145" x14ac:dyDescent="0.35">
      <c r="C72" s="19" t="s">
        <v>182</v>
      </c>
    </row>
    <row r="73" spans="2:3" ht="6" customHeight="1" x14ac:dyDescent="0.35"/>
    <row r="74" spans="2:3" ht="43.5" x14ac:dyDescent="0.35">
      <c r="C74" s="19" t="s">
        <v>183</v>
      </c>
    </row>
    <row r="78" spans="2:3" ht="32" customHeight="1" x14ac:dyDescent="0.35">
      <c r="B78" s="78" t="s">
        <v>129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184</v>
      </c>
      <c r="C2" s="80"/>
      <c r="D2" s="80"/>
      <c r="E2" s="80"/>
      <c r="F2" s="80"/>
      <c r="G2" s="80"/>
      <c r="H2" s="80"/>
      <c r="I2" s="80"/>
    </row>
    <row r="4" spans="2:15" ht="18.5" x14ac:dyDescent="0.45">
      <c r="B4" s="37" t="s">
        <v>185</v>
      </c>
    </row>
    <row r="5" spans="2:15" x14ac:dyDescent="0.35">
      <c r="B5" s="39" t="s">
        <v>19</v>
      </c>
      <c r="C5" s="39" t="s">
        <v>186</v>
      </c>
      <c r="D5" s="39" t="s">
        <v>187</v>
      </c>
      <c r="F5" s="81" t="s">
        <v>188</v>
      </c>
      <c r="G5" s="81"/>
      <c r="H5" s="81"/>
      <c r="I5" s="82" t="s">
        <v>189</v>
      </c>
      <c r="J5" s="82"/>
      <c r="K5" s="82"/>
      <c r="L5" s="82"/>
      <c r="M5" s="82"/>
      <c r="N5" s="82"/>
      <c r="O5" s="82"/>
    </row>
    <row r="6" spans="2:15" x14ac:dyDescent="0.35">
      <c r="B6" s="45" t="s">
        <v>190</v>
      </c>
      <c r="C6" s="46">
        <v>24</v>
      </c>
      <c r="D6" s="47" t="s">
        <v>19</v>
      </c>
      <c r="F6" s="81" t="s">
        <v>191</v>
      </c>
      <c r="G6" s="81"/>
      <c r="H6" s="81"/>
      <c r="I6" s="83" t="s">
        <v>192</v>
      </c>
      <c r="J6" s="83"/>
      <c r="K6" s="83"/>
      <c r="L6" s="83"/>
      <c r="M6" s="83"/>
      <c r="N6" s="83"/>
      <c r="O6" s="83"/>
    </row>
    <row r="7" spans="2:15" x14ac:dyDescent="0.35">
      <c r="B7" s="48" t="s">
        <v>193</v>
      </c>
      <c r="C7" s="49">
        <f>C6-C8-C9</f>
        <v>24</v>
      </c>
      <c r="D7" s="50">
        <f>IF(C6&gt;0,C7/C6,0)</f>
        <v>1</v>
      </c>
      <c r="F7" s="81" t="s">
        <v>194</v>
      </c>
      <c r="G7" s="81"/>
      <c r="H7" s="81"/>
      <c r="I7" s="83" t="s">
        <v>192</v>
      </c>
      <c r="J7" s="83"/>
      <c r="K7" s="83"/>
      <c r="L7" s="83"/>
      <c r="M7" s="83"/>
      <c r="N7" s="83"/>
      <c r="O7" s="83"/>
    </row>
    <row r="8" spans="2:15" x14ac:dyDescent="0.35">
      <c r="B8" s="41" t="s">
        <v>195</v>
      </c>
      <c r="C8" s="42">
        <f>COUNTIF('Recommendations'!G:G,"Risk Accepted")</f>
        <v>0</v>
      </c>
      <c r="D8" s="43">
        <f>IF(C6&gt;0,C8/C6,0)</f>
        <v>0</v>
      </c>
      <c r="F8" s="81" t="s">
        <v>196</v>
      </c>
      <c r="G8" s="81"/>
      <c r="H8" s="81"/>
      <c r="I8" s="83" t="s">
        <v>192</v>
      </c>
      <c r="J8" s="83"/>
      <c r="K8" s="83"/>
      <c r="L8" s="83"/>
      <c r="M8" s="83"/>
      <c r="N8" s="83"/>
      <c r="O8" s="83"/>
    </row>
    <row r="9" spans="2:15" x14ac:dyDescent="0.35">
      <c r="B9" s="41" t="s">
        <v>197</v>
      </c>
      <c r="C9" s="42">
        <f>COUNTIF('Recommendations'!G:G,"N/A")</f>
        <v>0</v>
      </c>
      <c r="D9" s="43">
        <f>IF(C6&gt;0,C9/C6,0)</f>
        <v>0</v>
      </c>
      <c r="F9" s="81" t="s">
        <v>198</v>
      </c>
      <c r="G9" s="81"/>
      <c r="H9" s="81"/>
      <c r="I9" s="83" t="s">
        <v>192</v>
      </c>
      <c r="J9" s="83"/>
      <c r="K9" s="83"/>
      <c r="L9" s="83"/>
      <c r="M9" s="83"/>
      <c r="N9" s="83"/>
      <c r="O9" s="83"/>
    </row>
    <row r="12" spans="2:15" ht="18.5" x14ac:dyDescent="0.45">
      <c r="B12" s="37" t="s">
        <v>199</v>
      </c>
    </row>
    <row r="14" spans="2:15" x14ac:dyDescent="0.35">
      <c r="B14" s="51" t="s">
        <v>200</v>
      </c>
    </row>
    <row r="15" spans="2:15" x14ac:dyDescent="0.35">
      <c r="B15" s="39" t="s">
        <v>19</v>
      </c>
      <c r="C15" s="39" t="s">
        <v>201</v>
      </c>
      <c r="D15" s="39" t="s">
        <v>202</v>
      </c>
      <c r="E15" s="39" t="s">
        <v>203</v>
      </c>
      <c r="F15" s="39" t="s">
        <v>204</v>
      </c>
    </row>
    <row r="16" spans="2:15" x14ac:dyDescent="0.35">
      <c r="B16" s="41" t="s">
        <v>205</v>
      </c>
      <c r="C16" s="42">
        <f>COUNTIF('Recommendations'!L:L,"Resolved")</f>
        <v>0</v>
      </c>
      <c r="D16" s="42">
        <f>COUNTIF('Recommendations'!L:L,"Testing")</f>
        <v>0</v>
      </c>
      <c r="E16" s="42">
        <f>COUNTIF('Recommendations'!L:L,"Outstanding")</f>
        <v>24</v>
      </c>
      <c r="F16" s="42">
        <f>SUM(C16:E16)</f>
        <v>24</v>
      </c>
    </row>
    <row r="18" spans="2:6" x14ac:dyDescent="0.35">
      <c r="B18" s="51" t="s">
        <v>206</v>
      </c>
    </row>
    <row r="19" spans="2:6" x14ac:dyDescent="0.35">
      <c r="B19" s="52" t="s">
        <v>19</v>
      </c>
      <c r="C19" s="52" t="s">
        <v>201</v>
      </c>
      <c r="D19" s="52" t="s">
        <v>202</v>
      </c>
      <c r="E19" s="52" t="s">
        <v>203</v>
      </c>
      <c r="F19" s="52" t="s">
        <v>19</v>
      </c>
    </row>
    <row r="20" spans="2:6" x14ac:dyDescent="0.35">
      <c r="B20" s="41" t="s">
        <v>205</v>
      </c>
      <c r="C20" s="43">
        <f>IF(F16&gt;0, C16/F16, 0)</f>
        <v>0</v>
      </c>
      <c r="D20" s="43">
        <f>IF(F16&gt;0, D16/F16, 0)</f>
        <v>0</v>
      </c>
      <c r="E20" s="43">
        <f>IF(F16&gt;0, E16/F16, 0)</f>
        <v>1</v>
      </c>
      <c r="F20" s="44" t="s">
        <v>19</v>
      </c>
    </row>
    <row r="25" spans="2:6" ht="18.5" x14ac:dyDescent="0.45">
      <c r="B25" s="37" t="s">
        <v>207</v>
      </c>
    </row>
    <row r="27" spans="2:6" x14ac:dyDescent="0.35">
      <c r="B27" s="51" t="s">
        <v>200</v>
      </c>
    </row>
    <row r="28" spans="2:6" x14ac:dyDescent="0.35">
      <c r="B28" s="39" t="s">
        <v>5</v>
      </c>
      <c r="C28" s="39" t="s">
        <v>201</v>
      </c>
      <c r="D28" s="39" t="s">
        <v>202</v>
      </c>
      <c r="E28" s="39" t="s">
        <v>203</v>
      </c>
      <c r="F28" s="39" t="s">
        <v>204</v>
      </c>
    </row>
    <row r="29" spans="2:6" x14ac:dyDescent="0.35">
      <c r="B29" s="41" t="s">
        <v>208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210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211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212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24</v>
      </c>
      <c r="F34" s="42">
        <f t="shared" si="0"/>
        <v>24</v>
      </c>
    </row>
    <row r="36" spans="2:6" x14ac:dyDescent="0.35">
      <c r="B36" s="51" t="s">
        <v>206</v>
      </c>
    </row>
    <row r="37" spans="2:6" x14ac:dyDescent="0.35">
      <c r="B37" s="52" t="s">
        <v>5</v>
      </c>
      <c r="C37" s="52" t="s">
        <v>201</v>
      </c>
      <c r="D37" s="52" t="s">
        <v>202</v>
      </c>
      <c r="E37" s="52" t="s">
        <v>203</v>
      </c>
      <c r="F37" s="52" t="s">
        <v>19</v>
      </c>
    </row>
    <row r="38" spans="2:6" x14ac:dyDescent="0.35">
      <c r="B38" s="41" t="s">
        <v>208</v>
      </c>
      <c r="C38" s="43">
        <f t="shared" ref="C38:C43" si="1">IF(F29&gt;0, C29/F29, 0)</f>
        <v>0</v>
      </c>
      <c r="D38" s="43">
        <f t="shared" ref="D38:D43" si="2">IF(F29&gt;0, D29/F29, 0)</f>
        <v>0</v>
      </c>
      <c r="E38" s="43">
        <f t="shared" ref="E38:E43" si="3">IF(F29&gt;0, E29/F29, 0)</f>
        <v>0</v>
      </c>
      <c r="F38" s="44" t="s">
        <v>19</v>
      </c>
    </row>
    <row r="39" spans="2:6" x14ac:dyDescent="0.35">
      <c r="B39" s="41" t="s">
        <v>209</v>
      </c>
      <c r="C39" s="43">
        <f t="shared" si="1"/>
        <v>0</v>
      </c>
      <c r="D39" s="43">
        <f t="shared" si="2"/>
        <v>0</v>
      </c>
      <c r="E39" s="43">
        <f t="shared" si="3"/>
        <v>0</v>
      </c>
      <c r="F39" s="44" t="s">
        <v>19</v>
      </c>
    </row>
    <row r="40" spans="2:6" x14ac:dyDescent="0.35">
      <c r="B40" s="41" t="s">
        <v>210</v>
      </c>
      <c r="C40" s="43">
        <f t="shared" si="1"/>
        <v>0</v>
      </c>
      <c r="D40" s="43">
        <f t="shared" si="2"/>
        <v>0</v>
      </c>
      <c r="E40" s="43">
        <f t="shared" si="3"/>
        <v>0</v>
      </c>
      <c r="F40" s="44" t="s">
        <v>19</v>
      </c>
    </row>
    <row r="41" spans="2:6" x14ac:dyDescent="0.35">
      <c r="B41" s="41" t="s">
        <v>211</v>
      </c>
      <c r="C41" s="43">
        <f t="shared" si="1"/>
        <v>0</v>
      </c>
      <c r="D41" s="43">
        <f t="shared" si="2"/>
        <v>0</v>
      </c>
      <c r="E41" s="43">
        <f t="shared" si="3"/>
        <v>0</v>
      </c>
      <c r="F41" s="44" t="s">
        <v>19</v>
      </c>
    </row>
    <row r="42" spans="2:6" x14ac:dyDescent="0.35">
      <c r="B42" s="41" t="s">
        <v>212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213</v>
      </c>
    </row>
    <row r="50" spans="2:6" x14ac:dyDescent="0.35">
      <c r="B50" s="51" t="s">
        <v>200</v>
      </c>
    </row>
    <row r="51" spans="2:6" x14ac:dyDescent="0.35">
      <c r="B51" s="39" t="s">
        <v>2</v>
      </c>
      <c r="C51" s="39" t="s">
        <v>201</v>
      </c>
      <c r="D51" s="39" t="s">
        <v>202</v>
      </c>
      <c r="E51" s="39" t="s">
        <v>203</v>
      </c>
      <c r="F51" s="39" t="s">
        <v>204</v>
      </c>
    </row>
    <row r="52" spans="2:6" x14ac:dyDescent="0.35">
      <c r="B52" s="41" t="s">
        <v>121</v>
      </c>
      <c r="C52" s="42">
        <f>COUNTIFS('Recommendations'!C:C,"CAT I (High)",'Recommendations'!L:L,"=Resolved")</f>
        <v>0</v>
      </c>
      <c r="D52" s="42">
        <f>COUNTIFS('Recommendations'!C:C,"=CAT I (High)",'Recommendations'!L:L,"=Testing")</f>
        <v>0</v>
      </c>
      <c r="E52" s="42">
        <f>COUNTIFS('Recommendations'!C:C,"=CAT I (High)",'Recommendations'!L:L,"=Outstanding")</f>
        <v>2</v>
      </c>
      <c r="F52" s="42">
        <f>SUM(C52:E52)</f>
        <v>2</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20</v>
      </c>
      <c r="F53" s="42">
        <f>SUM(C53:E53)</f>
        <v>20</v>
      </c>
    </row>
    <row r="54" spans="2:6" x14ac:dyDescent="0.35">
      <c r="B54" s="41" t="s">
        <v>75</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206</v>
      </c>
    </row>
    <row r="57" spans="2:6" x14ac:dyDescent="0.35">
      <c r="B57" s="52" t="s">
        <v>2</v>
      </c>
      <c r="C57" s="52" t="s">
        <v>201</v>
      </c>
      <c r="D57" s="52" t="s">
        <v>202</v>
      </c>
      <c r="E57" s="52" t="s">
        <v>203</v>
      </c>
      <c r="F57" s="52" t="s">
        <v>19</v>
      </c>
    </row>
    <row r="58" spans="2:6" x14ac:dyDescent="0.35">
      <c r="B58" s="41" t="s">
        <v>121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75</v>
      </c>
      <c r="C60" s="43">
        <f>IF(F54&gt;0, C54/F54, 0)</f>
        <v>0</v>
      </c>
      <c r="D60" s="43">
        <f>IF(F54&gt;0, D54/F54, 0)</f>
        <v>0</v>
      </c>
      <c r="E60" s="43">
        <f>IF(F54&gt;0, E54/F54, 0)</f>
        <v>1</v>
      </c>
      <c r="F60" s="44" t="s">
        <v>19</v>
      </c>
    </row>
    <row r="65" spans="2:6" ht="18.5" x14ac:dyDescent="0.45">
      <c r="B65" s="37" t="s">
        <v>214</v>
      </c>
    </row>
    <row r="67" spans="2:6" x14ac:dyDescent="0.35">
      <c r="B67" s="51" t="s">
        <v>200</v>
      </c>
    </row>
    <row r="68" spans="2:6" x14ac:dyDescent="0.35">
      <c r="B68" s="39" t="s">
        <v>3</v>
      </c>
      <c r="C68" s="39" t="s">
        <v>201</v>
      </c>
      <c r="D68" s="39" t="s">
        <v>202</v>
      </c>
      <c r="E68" s="39" t="s">
        <v>203</v>
      </c>
      <c r="F68" s="39" t="s">
        <v>204</v>
      </c>
    </row>
    <row r="69" spans="2:6" x14ac:dyDescent="0.35">
      <c r="B69" s="41" t="s">
        <v>215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216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217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218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24</v>
      </c>
      <c r="F73" s="42">
        <f>SUM(C73:E73)</f>
        <v>24</v>
      </c>
    </row>
    <row r="75" spans="2:6" x14ac:dyDescent="0.35">
      <c r="B75" s="51" t="s">
        <v>206</v>
      </c>
    </row>
    <row r="76" spans="2:6" x14ac:dyDescent="0.35">
      <c r="B76" s="52" t="s">
        <v>3</v>
      </c>
      <c r="C76" s="52" t="s">
        <v>201</v>
      </c>
      <c r="D76" s="52" t="s">
        <v>202</v>
      </c>
      <c r="E76" s="52" t="s">
        <v>203</v>
      </c>
      <c r="F76" s="52" t="s">
        <v>19</v>
      </c>
    </row>
    <row r="77" spans="2:6" x14ac:dyDescent="0.35">
      <c r="B77" s="41" t="s">
        <v>215</v>
      </c>
      <c r="C77" s="43">
        <f>IF(F69&gt;0, C69/F69, 0)</f>
        <v>0</v>
      </c>
      <c r="D77" s="43">
        <f>IF(F69&gt;0, D69/F69, 0)</f>
        <v>0</v>
      </c>
      <c r="E77" s="43">
        <f>IF(F69&gt;0, E69/F69, 0)</f>
        <v>0</v>
      </c>
      <c r="F77" s="44" t="s">
        <v>19</v>
      </c>
    </row>
    <row r="78" spans="2:6" x14ac:dyDescent="0.35">
      <c r="B78" s="41" t="s">
        <v>216</v>
      </c>
      <c r="C78" s="43">
        <f>IF(F70&gt;0, C70/F70, 0)</f>
        <v>0</v>
      </c>
      <c r="D78" s="43">
        <f>IF(F70&gt;0, D70/F70, 0)</f>
        <v>0</v>
      </c>
      <c r="E78" s="43">
        <f>IF(F70&gt;0, E70/F70, 0)</f>
        <v>0</v>
      </c>
      <c r="F78" s="44" t="s">
        <v>19</v>
      </c>
    </row>
    <row r="79" spans="2:6" x14ac:dyDescent="0.35">
      <c r="B79" s="41" t="s">
        <v>217</v>
      </c>
      <c r="C79" s="43">
        <f>IF(F71&gt;0, C71/F71, 0)</f>
        <v>0</v>
      </c>
      <c r="D79" s="43">
        <f>IF(F71&gt;0, D71/F71, 0)</f>
        <v>0</v>
      </c>
      <c r="E79" s="43">
        <f>IF(F71&gt;0, E71/F71, 0)</f>
        <v>0</v>
      </c>
      <c r="F79" s="44" t="s">
        <v>19</v>
      </c>
    </row>
    <row r="80" spans="2:6" x14ac:dyDescent="0.35">
      <c r="B80" s="41" t="s">
        <v>218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219</v>
      </c>
    </row>
    <row r="88" spans="2:6" x14ac:dyDescent="0.35">
      <c r="B88" s="51" t="s">
        <v>200</v>
      </c>
    </row>
    <row r="89" spans="2:6" x14ac:dyDescent="0.35">
      <c r="B89" s="39" t="s">
        <v>220</v>
      </c>
      <c r="C89" s="39" t="s">
        <v>201</v>
      </c>
      <c r="D89" s="39" t="s">
        <v>202</v>
      </c>
      <c r="E89" s="39" t="s">
        <v>203</v>
      </c>
      <c r="F89" s="39" t="s">
        <v>204</v>
      </c>
    </row>
    <row r="90" spans="2:6" x14ac:dyDescent="0.35">
      <c r="B90" s="41" t="s">
        <v>221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222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223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24</v>
      </c>
      <c r="F93" s="42">
        <f>SUM(C93:E93)</f>
        <v>24</v>
      </c>
    </row>
    <row r="95" spans="2:6" x14ac:dyDescent="0.35">
      <c r="B95" s="51" t="s">
        <v>206</v>
      </c>
    </row>
    <row r="96" spans="2:6" x14ac:dyDescent="0.35">
      <c r="B96" s="52" t="s">
        <v>220</v>
      </c>
      <c r="C96" s="52" t="s">
        <v>201</v>
      </c>
      <c r="D96" s="52" t="s">
        <v>202</v>
      </c>
      <c r="E96" s="52" t="s">
        <v>203</v>
      </c>
      <c r="F96" s="52" t="s">
        <v>19</v>
      </c>
    </row>
    <row r="97" spans="2:15" x14ac:dyDescent="0.35">
      <c r="B97" s="41" t="s">
        <v>221</v>
      </c>
      <c r="C97" s="43">
        <f>IF(F90&gt;0, C90/F90, 0)</f>
        <v>0</v>
      </c>
      <c r="D97" s="43">
        <f>IF(F90&gt;0, D90/F90, 0)</f>
        <v>0</v>
      </c>
      <c r="E97" s="43">
        <f>IF(F90&gt;0, E90/F90, 0)</f>
        <v>0</v>
      </c>
      <c r="F97" s="44" t="s">
        <v>19</v>
      </c>
    </row>
    <row r="98" spans="2:15" x14ac:dyDescent="0.35">
      <c r="B98" s="41" t="s">
        <v>222</v>
      </c>
      <c r="C98" s="43">
        <f>IF(F91&gt;0, C91/F91, 0)</f>
        <v>0</v>
      </c>
      <c r="D98" s="43">
        <f>IF(F91&gt;0, D91/F91, 0)</f>
        <v>0</v>
      </c>
      <c r="E98" s="43">
        <f>IF(F91&gt;0, E91/F91, 0)</f>
        <v>0</v>
      </c>
      <c r="F98" s="44" t="s">
        <v>19</v>
      </c>
    </row>
    <row r="99" spans="2:15" x14ac:dyDescent="0.35">
      <c r="B99" s="41" t="s">
        <v>223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224</v>
      </c>
      <c r="J105" s="37" t="s">
        <v>225</v>
      </c>
    </row>
    <row r="106" spans="2:15" x14ac:dyDescent="0.35">
      <c r="B106" s="39" t="s">
        <v>5</v>
      </c>
      <c r="C106" s="84" t="s">
        <v>226</v>
      </c>
      <c r="D106" s="84"/>
      <c r="E106" s="39" t="s">
        <v>193</v>
      </c>
      <c r="F106" s="39" t="s">
        <v>201</v>
      </c>
      <c r="G106" s="84" t="s">
        <v>227</v>
      </c>
      <c r="H106" s="84"/>
      <c r="J106" s="39" t="s">
        <v>5</v>
      </c>
      <c r="K106" s="39" t="s">
        <v>215</v>
      </c>
      <c r="L106" s="39" t="s">
        <v>216</v>
      </c>
      <c r="M106" s="39" t="s">
        <v>217</v>
      </c>
      <c r="N106" s="39" t="s">
        <v>218</v>
      </c>
      <c r="O106" s="39" t="s">
        <v>16</v>
      </c>
    </row>
    <row r="107" spans="2:15" x14ac:dyDescent="0.35">
      <c r="B107" s="45" t="s">
        <v>208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208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209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209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210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210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211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211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212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212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24</v>
      </c>
    </row>
    <row r="119" spans="2:24" ht="21" x14ac:dyDescent="0.5">
      <c r="B119" s="37" t="s">
        <v>228</v>
      </c>
      <c r="P119" s="54" t="s">
        <v>229</v>
      </c>
    </row>
    <row r="121" spans="2:24" ht="60" customHeight="1" x14ac:dyDescent="0.35">
      <c r="B121" s="87" t="s">
        <v>230</v>
      </c>
      <c r="C121" s="80"/>
      <c r="D121" s="80"/>
      <c r="E121" s="80"/>
      <c r="F121" s="80"/>
      <c r="P121" s="87" t="s">
        <v>231</v>
      </c>
      <c r="Q121" s="80"/>
      <c r="R121" s="80"/>
      <c r="S121" s="80"/>
      <c r="T121" s="80"/>
      <c r="U121" s="80"/>
      <c r="V121" s="80"/>
      <c r="W121" s="80"/>
    </row>
    <row r="123" spans="2:24" ht="30" customHeight="1" x14ac:dyDescent="0.35">
      <c r="P123" s="55" t="s">
        <v>232</v>
      </c>
      <c r="Q123" s="56">
        <f>C16</f>
        <v>0</v>
      </c>
      <c r="R123" s="57"/>
      <c r="S123" s="56">
        <f>C69</f>
        <v>0</v>
      </c>
      <c r="T123" s="57"/>
      <c r="U123" s="56">
        <f>C70</f>
        <v>0</v>
      </c>
      <c r="V123" s="57"/>
      <c r="W123" s="56">
        <f>C71</f>
        <v>0</v>
      </c>
      <c r="X123" s="57"/>
    </row>
    <row r="124" spans="2:24" ht="35" customHeight="1" x14ac:dyDescent="0.35">
      <c r="P124" s="58" t="s">
        <v>233</v>
      </c>
      <c r="Q124" s="58" t="s">
        <v>234</v>
      </c>
      <c r="R124" s="58" t="s">
        <v>235</v>
      </c>
      <c r="S124" s="58" t="s">
        <v>236</v>
      </c>
      <c r="T124" s="58" t="s">
        <v>237</v>
      </c>
      <c r="U124" s="58" t="s">
        <v>238</v>
      </c>
      <c r="V124" s="58" t="s">
        <v>239</v>
      </c>
      <c r="W124" s="58" t="s">
        <v>240</v>
      </c>
      <c r="X124" s="58" t="s">
        <v>241</v>
      </c>
    </row>
    <row r="125" spans="2:24" x14ac:dyDescent="0.35">
      <c r="O125" s="59" t="s">
        <v>242</v>
      </c>
      <c r="P125" s="60" t="s">
        <v>243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244</v>
      </c>
      <c r="P160" s="54" t="s">
        <v>245</v>
      </c>
    </row>
    <row r="162" spans="2:22" ht="45" customHeight="1" x14ac:dyDescent="0.35">
      <c r="B162" s="87" t="s">
        <v>246</v>
      </c>
      <c r="C162" s="80"/>
      <c r="D162" s="80"/>
      <c r="E162" s="80"/>
      <c r="F162" s="80"/>
      <c r="P162" s="87" t="s">
        <v>247</v>
      </c>
      <c r="Q162" s="80"/>
      <c r="R162" s="80"/>
      <c r="S162" s="80"/>
      <c r="T162" s="80"/>
      <c r="U162" s="80"/>
    </row>
    <row r="163" spans="2:22" ht="35" customHeight="1" x14ac:dyDescent="0.35">
      <c r="P163" s="84" t="s">
        <v>248</v>
      </c>
      <c r="Q163" s="84"/>
      <c r="R163" s="84" t="s">
        <v>249</v>
      </c>
      <c r="S163" s="84"/>
      <c r="T163" s="84"/>
    </row>
    <row r="164" spans="2:22" ht="30" customHeight="1" x14ac:dyDescent="0.35">
      <c r="P164" s="88">
        <v>0</v>
      </c>
      <c r="Q164" s="89"/>
      <c r="R164" s="90" t="s">
        <v>250</v>
      </c>
      <c r="S164" s="91"/>
      <c r="T164" s="91"/>
    </row>
    <row r="167" spans="2:22" ht="25" customHeight="1" x14ac:dyDescent="0.35">
      <c r="P167" s="63" t="s">
        <v>233</v>
      </c>
      <c r="Q167" s="63" t="s">
        <v>251</v>
      </c>
      <c r="R167" s="63" t="s">
        <v>252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129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20</v>
      </c>
      <c r="J3" s="1" t="s">
        <v>25</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41</v>
      </c>
      <c r="L7" s="3" t="str">
        <f t="shared" si="0"/>
        <v>Outstanding</v>
      </c>
      <c r="M7" s="11" t="s">
        <v>19</v>
      </c>
    </row>
    <row r="8" spans="1:13" ht="60" customHeight="1" x14ac:dyDescent="0.35">
      <c r="A8" s="9" t="s">
        <v>46</v>
      </c>
      <c r="B8" s="1" t="s">
        <v>47</v>
      </c>
      <c r="C8" s="2" t="s">
        <v>15</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48</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48</v>
      </c>
      <c r="J10" s="1" t="s">
        <v>57</v>
      </c>
      <c r="K10" s="1" t="s">
        <v>58</v>
      </c>
      <c r="L10" s="3" t="str">
        <f t="shared" si="0"/>
        <v>Outstanding</v>
      </c>
      <c r="M10" s="11" t="s">
        <v>19</v>
      </c>
    </row>
    <row r="11" spans="1:13" ht="60" customHeight="1" x14ac:dyDescent="0.35">
      <c r="A11" s="9" t="s">
        <v>59</v>
      </c>
      <c r="B11" s="1" t="s">
        <v>60</v>
      </c>
      <c r="C11" s="2" t="s">
        <v>15</v>
      </c>
      <c r="D11" s="3" t="s">
        <v>16</v>
      </c>
      <c r="E11" s="3" t="s">
        <v>17</v>
      </c>
      <c r="F11" s="3" t="s">
        <v>18</v>
      </c>
      <c r="G11" s="3" t="s">
        <v>19</v>
      </c>
      <c r="H11" s="4" t="s">
        <v>19</v>
      </c>
      <c r="I11" s="1" t="s">
        <v>61</v>
      </c>
      <c r="J11" s="1" t="s">
        <v>62</v>
      </c>
      <c r="K11" s="1" t="s">
        <v>63</v>
      </c>
      <c r="L11" s="3" t="str">
        <f t="shared" si="0"/>
        <v>Outstanding</v>
      </c>
      <c r="M11" s="11" t="s">
        <v>19</v>
      </c>
    </row>
    <row r="12" spans="1:13" ht="60" customHeight="1" x14ac:dyDescent="0.35">
      <c r="A12" s="9" t="s">
        <v>64</v>
      </c>
      <c r="B12" s="1" t="s">
        <v>65</v>
      </c>
      <c r="C12" s="2" t="s">
        <v>15</v>
      </c>
      <c r="D12" s="3" t="s">
        <v>16</v>
      </c>
      <c r="E12" s="3" t="s">
        <v>17</v>
      </c>
      <c r="F12" s="3" t="s">
        <v>18</v>
      </c>
      <c r="G12" s="3" t="s">
        <v>19</v>
      </c>
      <c r="H12" s="4" t="s">
        <v>19</v>
      </c>
      <c r="I12" s="1" t="s">
        <v>66</v>
      </c>
      <c r="J12" s="1" t="s">
        <v>67</v>
      </c>
      <c r="K12" s="1" t="s">
        <v>68</v>
      </c>
      <c r="L12" s="3" t="str">
        <f t="shared" si="0"/>
        <v>Outstanding</v>
      </c>
      <c r="M12" s="11" t="s">
        <v>19</v>
      </c>
    </row>
    <row r="13" spans="1:13" ht="60" customHeight="1" x14ac:dyDescent="0.35">
      <c r="A13" s="9" t="s">
        <v>69</v>
      </c>
      <c r="B13" s="1" t="s">
        <v>70</v>
      </c>
      <c r="C13" s="2" t="s">
        <v>15</v>
      </c>
      <c r="D13" s="3" t="s">
        <v>16</v>
      </c>
      <c r="E13" s="3" t="s">
        <v>17</v>
      </c>
      <c r="F13" s="3" t="s">
        <v>18</v>
      </c>
      <c r="G13" s="3" t="s">
        <v>19</v>
      </c>
      <c r="H13" s="4" t="s">
        <v>19</v>
      </c>
      <c r="I13" s="1" t="s">
        <v>66</v>
      </c>
      <c r="J13" s="1" t="s">
        <v>71</v>
      </c>
      <c r="K13" s="1" t="s">
        <v>72</v>
      </c>
      <c r="L13" s="3" t="str">
        <f t="shared" si="0"/>
        <v>Outstanding</v>
      </c>
      <c r="M13" s="11" t="s">
        <v>19</v>
      </c>
    </row>
    <row r="14" spans="1:13" ht="60" customHeight="1" x14ac:dyDescent="0.35">
      <c r="A14" s="9" t="s">
        <v>73</v>
      </c>
      <c r="B14" s="1" t="s">
        <v>74</v>
      </c>
      <c r="C14" s="2" t="s">
        <v>75</v>
      </c>
      <c r="D14" s="3" t="s">
        <v>16</v>
      </c>
      <c r="E14" s="3" t="s">
        <v>17</v>
      </c>
      <c r="F14" s="3" t="s">
        <v>18</v>
      </c>
      <c r="G14" s="3" t="s">
        <v>19</v>
      </c>
      <c r="H14" s="4" t="s">
        <v>19</v>
      </c>
      <c r="I14" s="1" t="s">
        <v>76</v>
      </c>
      <c r="J14" s="1" t="s">
        <v>77</v>
      </c>
      <c r="K14" s="1" t="s">
        <v>78</v>
      </c>
      <c r="L14" s="3" t="str">
        <f t="shared" si="0"/>
        <v>Outstanding</v>
      </c>
      <c r="M14" s="11" t="s">
        <v>19</v>
      </c>
    </row>
    <row r="15" spans="1:13" ht="60" customHeight="1" x14ac:dyDescent="0.35">
      <c r="A15" s="9" t="s">
        <v>79</v>
      </c>
      <c r="B15" s="1" t="s">
        <v>80</v>
      </c>
      <c r="C15" s="2" t="s">
        <v>75</v>
      </c>
      <c r="D15" s="3" t="s">
        <v>16</v>
      </c>
      <c r="E15" s="3" t="s">
        <v>17</v>
      </c>
      <c r="F15" s="3" t="s">
        <v>18</v>
      </c>
      <c r="G15" s="3" t="s">
        <v>19</v>
      </c>
      <c r="H15" s="4" t="s">
        <v>19</v>
      </c>
      <c r="I15" s="1" t="s">
        <v>81</v>
      </c>
      <c r="J15" s="1" t="s">
        <v>82</v>
      </c>
      <c r="K15" s="1" t="s">
        <v>83</v>
      </c>
      <c r="L15" s="3" t="str">
        <f t="shared" si="0"/>
        <v>Outstanding</v>
      </c>
      <c r="M15" s="11" t="s">
        <v>19</v>
      </c>
    </row>
    <row r="16" spans="1:13" ht="60" customHeight="1" x14ac:dyDescent="0.35">
      <c r="A16" s="9" t="s">
        <v>84</v>
      </c>
      <c r="B16" s="1" t="s">
        <v>85</v>
      </c>
      <c r="C16" s="2" t="s">
        <v>15</v>
      </c>
      <c r="D16" s="3" t="s">
        <v>16</v>
      </c>
      <c r="E16" s="3" t="s">
        <v>17</v>
      </c>
      <c r="F16" s="3" t="s">
        <v>18</v>
      </c>
      <c r="G16" s="3" t="s">
        <v>19</v>
      </c>
      <c r="H16" s="4" t="s">
        <v>19</v>
      </c>
      <c r="I16" s="1" t="s">
        <v>86</v>
      </c>
      <c r="J16" s="1" t="s">
        <v>87</v>
      </c>
      <c r="K16" s="1" t="s">
        <v>88</v>
      </c>
      <c r="L16" s="3" t="str">
        <f t="shared" si="0"/>
        <v>Outstanding</v>
      </c>
      <c r="M16" s="11" t="s">
        <v>19</v>
      </c>
    </row>
    <row r="17" spans="1:13" ht="60" customHeight="1" x14ac:dyDescent="0.35">
      <c r="A17" s="9" t="s">
        <v>89</v>
      </c>
      <c r="B17" s="1" t="s">
        <v>90</v>
      </c>
      <c r="C17" s="2" t="s">
        <v>15</v>
      </c>
      <c r="D17" s="3" t="s">
        <v>16</v>
      </c>
      <c r="E17" s="3" t="s">
        <v>17</v>
      </c>
      <c r="F17" s="3" t="s">
        <v>18</v>
      </c>
      <c r="G17" s="3" t="s">
        <v>19</v>
      </c>
      <c r="H17" s="4" t="s">
        <v>19</v>
      </c>
      <c r="I17" s="1" t="s">
        <v>91</v>
      </c>
      <c r="J17" s="1" t="s">
        <v>92</v>
      </c>
      <c r="K17" s="1" t="s">
        <v>93</v>
      </c>
      <c r="L17" s="3" t="str">
        <f t="shared" si="0"/>
        <v>Outstanding</v>
      </c>
      <c r="M17" s="11" t="s">
        <v>19</v>
      </c>
    </row>
    <row r="18" spans="1:13" ht="60" customHeight="1" x14ac:dyDescent="0.35">
      <c r="A18" s="9" t="s">
        <v>94</v>
      </c>
      <c r="B18" s="1" t="s">
        <v>95</v>
      </c>
      <c r="C18" s="2" t="s">
        <v>15</v>
      </c>
      <c r="D18" s="3" t="s">
        <v>16</v>
      </c>
      <c r="E18" s="3" t="s">
        <v>17</v>
      </c>
      <c r="F18" s="3" t="s">
        <v>18</v>
      </c>
      <c r="G18" s="3" t="s">
        <v>19</v>
      </c>
      <c r="H18" s="4" t="s">
        <v>19</v>
      </c>
      <c r="I18" s="1" t="s">
        <v>96</v>
      </c>
      <c r="J18" s="1" t="s">
        <v>97</v>
      </c>
      <c r="K18" s="1" t="s">
        <v>98</v>
      </c>
      <c r="L18" s="3" t="str">
        <f t="shared" si="0"/>
        <v>Outstanding</v>
      </c>
      <c r="M18" s="11" t="s">
        <v>19</v>
      </c>
    </row>
    <row r="19" spans="1:13" ht="60" customHeight="1" x14ac:dyDescent="0.35">
      <c r="A19" s="9" t="s">
        <v>99</v>
      </c>
      <c r="B19" s="1" t="s">
        <v>100</v>
      </c>
      <c r="C19" s="2" t="s">
        <v>15</v>
      </c>
      <c r="D19" s="3" t="s">
        <v>16</v>
      </c>
      <c r="E19" s="3" t="s">
        <v>17</v>
      </c>
      <c r="F19" s="3" t="s">
        <v>18</v>
      </c>
      <c r="G19" s="3" t="s">
        <v>19</v>
      </c>
      <c r="H19" s="4" t="s">
        <v>19</v>
      </c>
      <c r="I19" s="1" t="s">
        <v>96</v>
      </c>
      <c r="J19" s="1" t="s">
        <v>101</v>
      </c>
      <c r="K19" s="1" t="s">
        <v>102</v>
      </c>
      <c r="L19" s="3" t="str">
        <f t="shared" si="0"/>
        <v>Outstanding</v>
      </c>
      <c r="M19" s="11" t="s">
        <v>19</v>
      </c>
    </row>
    <row r="20" spans="1:13" ht="60" customHeight="1" x14ac:dyDescent="0.35">
      <c r="A20" s="9" t="s">
        <v>103</v>
      </c>
      <c r="B20" s="1" t="s">
        <v>104</v>
      </c>
      <c r="C20" s="2" t="s">
        <v>15</v>
      </c>
      <c r="D20" s="3" t="s">
        <v>16</v>
      </c>
      <c r="E20" s="3" t="s">
        <v>17</v>
      </c>
      <c r="F20" s="3" t="s">
        <v>18</v>
      </c>
      <c r="G20" s="3" t="s">
        <v>19</v>
      </c>
      <c r="H20" s="4" t="s">
        <v>19</v>
      </c>
      <c r="I20" s="1" t="s">
        <v>96</v>
      </c>
      <c r="J20" s="1" t="s">
        <v>97</v>
      </c>
      <c r="K20" s="1" t="s">
        <v>105</v>
      </c>
      <c r="L20" s="3" t="str">
        <f t="shared" si="0"/>
        <v>Outstanding</v>
      </c>
      <c r="M20" s="11" t="s">
        <v>19</v>
      </c>
    </row>
    <row r="21" spans="1:13" ht="60" customHeight="1" x14ac:dyDescent="0.35">
      <c r="A21" s="9" t="s">
        <v>106</v>
      </c>
      <c r="B21" s="1" t="s">
        <v>107</v>
      </c>
      <c r="C21" s="2" t="s">
        <v>15</v>
      </c>
      <c r="D21" s="3" t="s">
        <v>16</v>
      </c>
      <c r="E21" s="3" t="s">
        <v>17</v>
      </c>
      <c r="F21" s="3" t="s">
        <v>18</v>
      </c>
      <c r="G21" s="3" t="s">
        <v>19</v>
      </c>
      <c r="H21" s="4" t="s">
        <v>19</v>
      </c>
      <c r="I21" s="1" t="s">
        <v>96</v>
      </c>
      <c r="J21" s="1" t="s">
        <v>108</v>
      </c>
      <c r="K21" s="1" t="s">
        <v>109</v>
      </c>
      <c r="L21" s="3" t="str">
        <f t="shared" si="0"/>
        <v>Outstanding</v>
      </c>
      <c r="M21" s="11" t="s">
        <v>19</v>
      </c>
    </row>
    <row r="22" spans="1:13" ht="60" customHeight="1" x14ac:dyDescent="0.35">
      <c r="A22" s="9" t="s">
        <v>110</v>
      </c>
      <c r="B22" s="1" t="s">
        <v>111</v>
      </c>
      <c r="C22" s="2" t="s">
        <v>15</v>
      </c>
      <c r="D22" s="3" t="s">
        <v>16</v>
      </c>
      <c r="E22" s="3" t="s">
        <v>17</v>
      </c>
      <c r="F22" s="3" t="s">
        <v>18</v>
      </c>
      <c r="G22" s="3" t="s">
        <v>19</v>
      </c>
      <c r="H22" s="4" t="s">
        <v>19</v>
      </c>
      <c r="I22" s="1" t="s">
        <v>96</v>
      </c>
      <c r="J22" s="1" t="s">
        <v>112</v>
      </c>
      <c r="K22" s="1" t="s">
        <v>113</v>
      </c>
      <c r="L22" s="3" t="str">
        <f t="shared" si="0"/>
        <v>Outstanding</v>
      </c>
      <c r="M22" s="11" t="s">
        <v>19</v>
      </c>
    </row>
    <row r="23" spans="1:13" ht="60" customHeight="1" x14ac:dyDescent="0.35">
      <c r="A23" s="9" t="s">
        <v>114</v>
      </c>
      <c r="B23" s="1" t="s">
        <v>115</v>
      </c>
      <c r="C23" s="2" t="s">
        <v>15</v>
      </c>
      <c r="D23" s="3" t="s">
        <v>16</v>
      </c>
      <c r="E23" s="3" t="s">
        <v>17</v>
      </c>
      <c r="F23" s="3" t="s">
        <v>18</v>
      </c>
      <c r="G23" s="3" t="s">
        <v>19</v>
      </c>
      <c r="H23" s="4" t="s">
        <v>19</v>
      </c>
      <c r="I23" s="1" t="s">
        <v>116</v>
      </c>
      <c r="J23" s="1" t="s">
        <v>117</v>
      </c>
      <c r="K23" s="1" t="s">
        <v>118</v>
      </c>
      <c r="L23" s="3" t="str">
        <f t="shared" si="0"/>
        <v>Outstanding</v>
      </c>
      <c r="M23" s="11" t="s">
        <v>19</v>
      </c>
    </row>
    <row r="24" spans="1:13" ht="60" customHeight="1" x14ac:dyDescent="0.35">
      <c r="A24" s="9" t="s">
        <v>119</v>
      </c>
      <c r="B24" s="1" t="s">
        <v>120</v>
      </c>
      <c r="C24" s="2" t="s">
        <v>121</v>
      </c>
      <c r="D24" s="3" t="s">
        <v>16</v>
      </c>
      <c r="E24" s="3" t="s">
        <v>17</v>
      </c>
      <c r="F24" s="3" t="s">
        <v>18</v>
      </c>
      <c r="G24" s="3" t="s">
        <v>19</v>
      </c>
      <c r="H24" s="4" t="s">
        <v>19</v>
      </c>
      <c r="I24" s="1" t="s">
        <v>122</v>
      </c>
      <c r="J24" s="1" t="s">
        <v>123</v>
      </c>
      <c r="K24" s="1" t="s">
        <v>124</v>
      </c>
      <c r="L24" s="3" t="str">
        <f t="shared" si="0"/>
        <v>Outstanding</v>
      </c>
      <c r="M24" s="11" t="s">
        <v>19</v>
      </c>
    </row>
    <row r="25" spans="1:13" ht="60" customHeight="1" x14ac:dyDescent="0.35">
      <c r="A25" s="10" t="s">
        <v>125</v>
      </c>
      <c r="B25" s="5" t="s">
        <v>126</v>
      </c>
      <c r="C25" s="6" t="s">
        <v>121</v>
      </c>
      <c r="D25" s="7" t="s">
        <v>16</v>
      </c>
      <c r="E25" s="7" t="s">
        <v>17</v>
      </c>
      <c r="F25" s="7" t="s">
        <v>18</v>
      </c>
      <c r="G25" s="7" t="s">
        <v>19</v>
      </c>
      <c r="H25" s="8" t="s">
        <v>19</v>
      </c>
      <c r="I25" s="5" t="s">
        <v>127</v>
      </c>
      <c r="J25" s="5" t="s">
        <v>123</v>
      </c>
      <c r="K25" s="5" t="s">
        <v>128</v>
      </c>
      <c r="L25" s="7" t="str">
        <f t="shared" si="0"/>
        <v>Outstanding</v>
      </c>
      <c r="M25" s="12" t="s">
        <v>19</v>
      </c>
    </row>
    <row r="29" spans="1:13" ht="32" customHeight="1" x14ac:dyDescent="0.35">
      <c r="A29" s="78" t="s">
        <v>129</v>
      </c>
      <c r="B29" s="78"/>
      <c r="C29" s="78"/>
      <c r="D29" s="78"/>
    </row>
  </sheetData>
  <mergeCells count="1">
    <mergeCell ref="A29:D29"/>
  </mergeCells>
  <conditionalFormatting sqref="C2:C2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5" xr:uid="{00000000-0002-0000-0200-000000000000}">
      <formula1>"Must,Should,Could,Won't,Unassigned"</formula1>
    </dataValidation>
    <dataValidation type="list" showErrorMessage="1" errorTitle="Invalid Value" error="Please select a value from the list: Low, Medium, High, Unassessed." sqref="E2:E25" xr:uid="{00000000-0002-0000-0200-000001000000}">
      <formula1>"Low,Medium,High,Unassessed"</formula1>
    </dataValidation>
    <dataValidation type="list" showErrorMessage="1" errorTitle="Invalid Value" error="Please select a value from the list: Phase1, Phase2, Phase3, Phase4, Phase5, Pending." sqref="F2:F2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 xr:uid="{00000000-0002-0000-0200-000003000000}">
      <formula1>"Implemented,Testing,Failed,Compensated,Risk Accepted,N/A"</formula1>
    </dataValidation>
  </dataValidations>
  <hyperlinks>
    <hyperlink ref="A2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253</v>
      </c>
      <c r="C2" s="95" t="s">
        <v>253</v>
      </c>
      <c r="D2" s="95" t="s">
        <v>253</v>
      </c>
      <c r="E2" s="95" t="s">
        <v>253</v>
      </c>
      <c r="F2" s="95" t="s">
        <v>253</v>
      </c>
      <c r="G2" s="95" t="s">
        <v>253</v>
      </c>
      <c r="H2" s="99" t="s">
        <v>254</v>
      </c>
      <c r="I2" s="99" t="s">
        <v>254</v>
      </c>
      <c r="J2" s="99" t="s">
        <v>254</v>
      </c>
      <c r="K2" s="99" t="s">
        <v>254</v>
      </c>
      <c r="L2" s="99" t="s">
        <v>254</v>
      </c>
      <c r="M2" s="98" t="s">
        <v>255</v>
      </c>
      <c r="N2" s="98" t="s">
        <v>255</v>
      </c>
      <c r="O2" s="100" t="s">
        <v>256</v>
      </c>
      <c r="P2" s="100" t="s">
        <v>256</v>
      </c>
      <c r="Q2" s="96" t="s">
        <v>11</v>
      </c>
      <c r="R2" s="96" t="s">
        <v>11</v>
      </c>
      <c r="S2" s="96" t="s">
        <v>11</v>
      </c>
      <c r="T2" s="97" t="s">
        <v>257</v>
      </c>
    </row>
    <row r="3" spans="2:20" ht="35" customHeight="1" x14ac:dyDescent="0.35">
      <c r="B3" s="68" t="s">
        <v>258</v>
      </c>
      <c r="C3" s="68" t="s">
        <v>259</v>
      </c>
      <c r="D3" s="68" t="s">
        <v>260</v>
      </c>
      <c r="E3" s="68" t="s">
        <v>261</v>
      </c>
      <c r="F3" s="68" t="s">
        <v>262</v>
      </c>
      <c r="G3" s="68" t="s">
        <v>9</v>
      </c>
      <c r="H3" s="69" t="s">
        <v>263</v>
      </c>
      <c r="I3" s="69" t="s">
        <v>264</v>
      </c>
      <c r="J3" s="69" t="s">
        <v>265</v>
      </c>
      <c r="K3" s="69" t="s">
        <v>266</v>
      </c>
      <c r="L3" s="69" t="s">
        <v>198</v>
      </c>
      <c r="M3" s="70" t="s">
        <v>267</v>
      </c>
      <c r="N3" s="70" t="s">
        <v>268</v>
      </c>
      <c r="O3" s="71" t="s">
        <v>269</v>
      </c>
      <c r="P3" s="71" t="s">
        <v>270</v>
      </c>
      <c r="Q3" s="72" t="s">
        <v>11</v>
      </c>
      <c r="R3" s="72" t="s">
        <v>271</v>
      </c>
      <c r="S3" s="72" t="s">
        <v>272</v>
      </c>
      <c r="T3" s="73" t="s">
        <v>273</v>
      </c>
    </row>
    <row r="4" spans="2:20" ht="60" customHeight="1" x14ac:dyDescent="0.35">
      <c r="B4" s="74" t="s">
        <v>274</v>
      </c>
      <c r="C4" s="74" t="s">
        <v>275</v>
      </c>
      <c r="D4" s="74" t="s">
        <v>276</v>
      </c>
      <c r="E4" s="74" t="s">
        <v>277</v>
      </c>
      <c r="F4" s="74" t="s">
        <v>278</v>
      </c>
      <c r="G4" s="74" t="s">
        <v>279</v>
      </c>
      <c r="H4" s="74" t="s">
        <v>280</v>
      </c>
      <c r="I4" s="74" t="s">
        <v>281</v>
      </c>
      <c r="J4" s="74" t="s">
        <v>282</v>
      </c>
      <c r="K4" s="74" t="s">
        <v>283</v>
      </c>
      <c r="L4" s="74" t="s">
        <v>284</v>
      </c>
      <c r="M4" s="74" t="s">
        <v>285</v>
      </c>
      <c r="N4" s="74" t="s">
        <v>286</v>
      </c>
      <c r="O4" s="74" t="s">
        <v>287</v>
      </c>
      <c r="P4" s="74" t="s">
        <v>288</v>
      </c>
      <c r="Q4" s="74" t="s">
        <v>289</v>
      </c>
      <c r="R4" s="74" t="s">
        <v>290</v>
      </c>
      <c r="S4" s="74" t="s">
        <v>291</v>
      </c>
      <c r="T4" s="74" t="s">
        <v>292</v>
      </c>
    </row>
    <row r="5" spans="2:20" ht="60" customHeight="1" x14ac:dyDescent="0.35">
      <c r="B5" s="36" t="s">
        <v>293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300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301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302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303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310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311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312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313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320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321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322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323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330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331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332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333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340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341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342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Akamai KSD Service Impact Level 2 NDM Security Technical Implementation Guide - SHGIR</dc:title>
  <dc:subject>Generated on: 2026-06-08 12:45:36</dc:subject>
  <dc:creator>Anicet Fopa Tchoffo</dc:creator>
  <cp:keywords>Baseline;Hardening;DISA;STIG</cp:keywords>
  <dc:description>Baseline Developed By: Akamai Technologies, Inc. and Defense Information Systems Agency (DISA) for the US DoD</dc:description>
  <cp:lastModifiedBy>Anicet Fopa Tchoffo</cp:lastModifiedBy>
  <dcterms:modified xsi:type="dcterms:W3CDTF">2026-06-08T11:45:42Z</dcterms:modified>
  <cp:category>DISA-STIG</cp:category>
  <cp:contentStatus>Draft</cp:contentStatus>
</cp:coreProperties>
</file>