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1882D774310EBA03FCAD4810A288393DF7C5CD7B" xr6:coauthVersionLast="47" xr6:coauthVersionMax="47" xr10:uidLastSave="{91B1E972-612E-459B-9089-0ADC55BF5AC0}"/>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C78" i="3"/>
  <c r="E73" i="3"/>
  <c r="D73" i="3"/>
  <c r="C73" i="3"/>
  <c r="F73" i="3" s="1"/>
  <c r="F72" i="3"/>
  <c r="D80" i="3" s="1"/>
  <c r="E72" i="3"/>
  <c r="D72" i="3"/>
  <c r="C72" i="3"/>
  <c r="E71" i="3"/>
  <c r="D71" i="3"/>
  <c r="C71" i="3"/>
  <c r="W123" i="3" s="1"/>
  <c r="F70" i="3"/>
  <c r="V155" i="3" s="1"/>
  <c r="E70" i="3"/>
  <c r="D70" i="3"/>
  <c r="C70" i="3"/>
  <c r="U123" i="3" s="1"/>
  <c r="F69" i="3"/>
  <c r="T151" i="3" s="1"/>
  <c r="E69" i="3"/>
  <c r="D69" i="3"/>
  <c r="C69" i="3"/>
  <c r="S123" i="3" s="1"/>
  <c r="E54" i="3"/>
  <c r="D54" i="3"/>
  <c r="C54" i="3"/>
  <c r="F54" i="3" s="1"/>
  <c r="E53" i="3"/>
  <c r="D53" i="3"/>
  <c r="C53" i="3"/>
  <c r="F53" i="3" s="1"/>
  <c r="E52" i="3"/>
  <c r="D52" i="3"/>
  <c r="C52" i="3"/>
  <c r="F52" i="3" s="1"/>
  <c r="E34" i="3"/>
  <c r="D34" i="3"/>
  <c r="C34" i="3"/>
  <c r="F34" i="3" s="1"/>
  <c r="E33" i="3"/>
  <c r="D33" i="3"/>
  <c r="F33" i="3" s="1"/>
  <c r="C33" i="3"/>
  <c r="E32" i="3"/>
  <c r="D32" i="3"/>
  <c r="C32" i="3"/>
  <c r="F32" i="3" s="1"/>
  <c r="E31" i="3"/>
  <c r="D31" i="3"/>
  <c r="C31" i="3"/>
  <c r="F31" i="3" s="1"/>
  <c r="E30" i="3"/>
  <c r="D30" i="3"/>
  <c r="C30" i="3"/>
  <c r="F30" i="3" s="1"/>
  <c r="E29" i="3"/>
  <c r="D29" i="3"/>
  <c r="C29" i="3"/>
  <c r="F29" i="3" s="1"/>
  <c r="E16" i="3"/>
  <c r="D16" i="3"/>
  <c r="C16" i="3"/>
  <c r="F16" i="3" s="1"/>
  <c r="C9" i="3"/>
  <c r="D9" i="3" s="1"/>
  <c r="C8" i="3"/>
  <c r="D8" i="3" s="1"/>
  <c r="C7" i="3"/>
  <c r="D7" i="3" s="1"/>
  <c r="E59" i="3" l="1"/>
  <c r="D59" i="3"/>
  <c r="C59" i="3"/>
  <c r="E81" i="3"/>
  <c r="D81" i="3"/>
  <c r="C81" i="3"/>
  <c r="D40" i="3"/>
  <c r="E40" i="3"/>
  <c r="C40" i="3"/>
  <c r="E97" i="3"/>
  <c r="D97" i="3"/>
  <c r="C97" i="3"/>
  <c r="E41" i="3"/>
  <c r="D41" i="3"/>
  <c r="C41" i="3"/>
  <c r="E98" i="3"/>
  <c r="D98" i="3"/>
  <c r="C98" i="3"/>
  <c r="C39" i="3"/>
  <c r="E39" i="3"/>
  <c r="D39" i="3"/>
  <c r="E99" i="3"/>
  <c r="D99" i="3"/>
  <c r="C99" i="3"/>
  <c r="E60" i="3"/>
  <c r="D60" i="3"/>
  <c r="C60" i="3"/>
  <c r="G112" i="3"/>
  <c r="E43" i="3"/>
  <c r="D43" i="3"/>
  <c r="C43" i="3"/>
  <c r="E42" i="3"/>
  <c r="D42" i="3"/>
  <c r="C42" i="3"/>
  <c r="C100" i="3"/>
  <c r="E100" i="3"/>
  <c r="D100" i="3"/>
  <c r="R151" i="3"/>
  <c r="R146" i="3"/>
  <c r="R141" i="3"/>
  <c r="R136" i="3"/>
  <c r="R131" i="3"/>
  <c r="R126" i="3"/>
  <c r="E20" i="3"/>
  <c r="R155" i="3"/>
  <c r="R150" i="3"/>
  <c r="R145" i="3"/>
  <c r="R140" i="3"/>
  <c r="R135" i="3"/>
  <c r="R130" i="3"/>
  <c r="R125" i="3"/>
  <c r="D20" i="3"/>
  <c r="C20" i="3"/>
  <c r="R154" i="3"/>
  <c r="R149" i="3"/>
  <c r="R144" i="3"/>
  <c r="R139" i="3"/>
  <c r="R134" i="3"/>
  <c r="R129" i="3"/>
  <c r="R153" i="3"/>
  <c r="R148" i="3"/>
  <c r="R143" i="3"/>
  <c r="R138" i="3"/>
  <c r="R133" i="3"/>
  <c r="R128" i="3"/>
  <c r="R152" i="3"/>
  <c r="R147" i="3"/>
  <c r="R142" i="3"/>
  <c r="R137" i="3"/>
  <c r="R132" i="3"/>
  <c r="R127" i="3"/>
  <c r="E58" i="3"/>
  <c r="D58" i="3"/>
  <c r="C58" i="3"/>
  <c r="E38" i="3"/>
  <c r="C38" i="3"/>
  <c r="D38" i="3"/>
  <c r="D77" i="3"/>
  <c r="V126" i="3"/>
  <c r="V131" i="3"/>
  <c r="V136" i="3"/>
  <c r="V141" i="3"/>
  <c r="V146" i="3"/>
  <c r="V151" i="3"/>
  <c r="E77" i="3"/>
  <c r="D78" i="3"/>
  <c r="T127" i="3"/>
  <c r="T132" i="3"/>
  <c r="T137" i="3"/>
  <c r="T142" i="3"/>
  <c r="T147" i="3"/>
  <c r="T152" i="3"/>
  <c r="E78" i="3"/>
  <c r="V127" i="3"/>
  <c r="V132" i="3"/>
  <c r="V137" i="3"/>
  <c r="V142" i="3"/>
  <c r="V147" i="3"/>
  <c r="V152" i="3"/>
  <c r="T128" i="3"/>
  <c r="T133" i="3"/>
  <c r="T138" i="3"/>
  <c r="T143" i="3"/>
  <c r="T148" i="3"/>
  <c r="T153" i="3"/>
  <c r="C80" i="3"/>
  <c r="V128" i="3"/>
  <c r="V133" i="3"/>
  <c r="V138" i="3"/>
  <c r="V143" i="3"/>
  <c r="V148" i="3"/>
  <c r="V153" i="3"/>
  <c r="Q123" i="3"/>
  <c r="F71" i="3"/>
  <c r="E80" i="3"/>
  <c r="T129" i="3"/>
  <c r="T134" i="3"/>
  <c r="T139" i="3"/>
  <c r="T144" i="3"/>
  <c r="T149" i="3"/>
  <c r="T154" i="3"/>
  <c r="V129" i="3"/>
  <c r="V134" i="3"/>
  <c r="V139" i="3"/>
  <c r="V144" i="3"/>
  <c r="V149" i="3"/>
  <c r="V154" i="3"/>
  <c r="T125" i="3"/>
  <c r="T130" i="3"/>
  <c r="T135" i="3"/>
  <c r="T140" i="3"/>
  <c r="T145" i="3"/>
  <c r="T150" i="3"/>
  <c r="T155" i="3"/>
  <c r="V125" i="3"/>
  <c r="V130" i="3"/>
  <c r="V135" i="3"/>
  <c r="V140" i="3"/>
  <c r="V145" i="3"/>
  <c r="V150" i="3"/>
  <c r="C77" i="3"/>
  <c r="T126" i="3"/>
  <c r="T131" i="3"/>
  <c r="T136" i="3"/>
  <c r="T141" i="3"/>
  <c r="T146" i="3"/>
  <c r="X155" i="3" l="1"/>
  <c r="X150" i="3"/>
  <c r="X145" i="3"/>
  <c r="X140" i="3"/>
  <c r="X135" i="3"/>
  <c r="X130" i="3"/>
  <c r="X125" i="3"/>
  <c r="X154" i="3"/>
  <c r="X149" i="3"/>
  <c r="X144" i="3"/>
  <c r="X139" i="3"/>
  <c r="X134" i="3"/>
  <c r="X129" i="3"/>
  <c r="D79" i="3"/>
  <c r="E79" i="3"/>
  <c r="X153" i="3"/>
  <c r="X148" i="3"/>
  <c r="X143" i="3"/>
  <c r="X138" i="3"/>
  <c r="X133" i="3"/>
  <c r="X128" i="3"/>
  <c r="X152" i="3"/>
  <c r="X147" i="3"/>
  <c r="X142" i="3"/>
  <c r="X137" i="3"/>
  <c r="X132" i="3"/>
  <c r="X127" i="3"/>
  <c r="C79" i="3"/>
  <c r="X151" i="3"/>
  <c r="X146" i="3"/>
  <c r="X141" i="3"/>
  <c r="X136" i="3"/>
  <c r="X131" i="3"/>
  <c r="X12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7" authorId="0" shapeId="0" xr:uid="{00000000-0006-0000-0400-000001000000}">
      <text>
        <r>
          <rPr>
            <sz val="11"/>
            <rFont val="Calibri"/>
          </rPr>
          <t>If the Data Owner requires it, the A10 Networks ADC must be configured to perform CCN Mask, SSN Mask, and PCRE Mask Request checks.</t>
        </r>
      </text>
    </comment>
    <comment ref="J19" authorId="0" shapeId="0" xr:uid="{00000000-0006-0000-0400-000002000000}">
      <text>
        <r>
          <rPr>
            <sz val="11"/>
            <rFont val="Calibri"/>
          </rPr>
          <t>The A10 Networks ADC must reveal error messages only to authorized individuals (ISSO, ISSM, and SA).</t>
        </r>
      </text>
    </comment>
    <comment ref="K19" authorId="0" shapeId="0" xr:uid="{00000000-0006-0000-0400-000003000000}">
      <text>
        <r>
          <rPr>
            <sz val="11"/>
            <rFont val="Calibri"/>
          </rPr>
          <t>If the Data Owner requires it, the A10 Networks ADC must be configured to perform CCN Mask, SSN Mask, and PCRE Mask Request checks.</t>
        </r>
      </text>
    </comment>
    <comment ref="J26" authorId="0" shapeId="0" xr:uid="{00000000-0006-0000-0400-000004000000}">
      <text>
        <r>
          <rPr>
            <sz val="11"/>
            <rFont val="Calibri"/>
          </rPr>
          <t>The A10 Networks ADC, when used for TLS encryption and decryption, must be configured to comply with the required TLS settings in NIST SP 800-52.</t>
        </r>
      </text>
    </comment>
    <comment ref="K26" authorId="0" shapeId="0" xr:uid="{00000000-0006-0000-0400-000007000000}">
      <text>
        <r>
          <rPr>
            <sz val="11"/>
            <rFont val="Calibri"/>
          </rPr>
          <t>The A10 Networks ADC when used for TLS encryption and decryption must validate certificates used for TLS functions by performing RFC 5280-compliant certification path validation.</t>
        </r>
      </text>
    </comment>
    <comment ref="L26" authorId="0" shapeId="0" xr:uid="{00000000-0006-0000-0400-000005000000}">
      <text>
        <r>
          <rPr>
            <sz val="11"/>
            <rFont val="Calibri"/>
          </rPr>
          <t>The A10 Networks ADC being used for TLS encryption and decryption using PKI-based user authentication must only accept end entity certificates issued by DoD PKI or DoD-approved PKI Certificate Authorities (CAs) for the establishment of protected sessions.</t>
        </r>
      </text>
    </comment>
    <comment ref="M26" authorId="0" shapeId="0" xr:uid="{00000000-0006-0000-0400-000006000000}">
      <text>
        <r>
          <rPr>
            <sz val="11"/>
            <rFont val="Calibri"/>
          </rPr>
          <t>The A10 Networks ADC must be a FIPS-compliant version.</t>
        </r>
      </text>
    </comment>
    <comment ref="J39" authorId="0" shapeId="0" xr:uid="{00000000-0006-0000-0400-000008000000}">
      <text>
        <r>
          <rPr>
            <sz val="11"/>
            <rFont val="Calibri"/>
          </rPr>
          <t>The A10 Networks ADC must not have unnecessary scripts installed.</t>
        </r>
      </text>
    </comment>
    <comment ref="K39" authorId="0" shapeId="0" xr:uid="{00000000-0006-0000-0400-00000B000000}">
      <text>
        <r>
          <rPr>
            <sz val="11"/>
            <rFont val="Calibri"/>
          </rPr>
          <t>The A10 Networks ADC must be configured to prohibit or restrict the use of functions, ports, protocols, and/or services as defined in the PPSM CAL and vulnerability assessments.</t>
        </r>
      </text>
    </comment>
    <comment ref="L39" authorId="0" shapeId="0" xr:uid="{00000000-0006-0000-0400-00000C000000}">
      <text>
        <r>
          <rPr>
            <sz val="11"/>
            <rFont val="Calibri"/>
          </rPr>
          <t>The A10 Networks ADC must not have any unnecessary or unapproved virtual servers configured.</t>
        </r>
      </text>
    </comment>
    <comment ref="M39" authorId="0" shapeId="0" xr:uid="{00000000-0006-0000-0400-00000D000000}">
      <text>
        <r>
          <rPr>
            <sz val="11"/>
            <rFont val="Calibri"/>
          </rPr>
          <t>The A10 Networks ADC, when used to load balance web applications, must strip HTTP response headers.</t>
        </r>
      </text>
    </comment>
    <comment ref="N39" authorId="0" shapeId="0" xr:uid="{00000000-0006-0000-0400-000009000000}">
      <text>
        <r>
          <rPr>
            <sz val="11"/>
            <rFont val="Calibri"/>
          </rPr>
          <t>The A10 Networks ADC, when used to load balance web applications, must replace response codes.</t>
        </r>
      </text>
    </comment>
    <comment ref="O39" authorId="0" shapeId="0" xr:uid="{00000000-0006-0000-0400-00000A000000}">
      <text>
        <r>
          <rPr>
            <sz val="11"/>
            <rFont val="Calibri"/>
          </rPr>
          <t>The A10 Networks ADC, when used for load-balancing web servers, must not allow the HTTP TRACE and OPTIONS methods.</t>
        </r>
      </text>
    </comment>
    <comment ref="J40" authorId="0" shapeId="0" xr:uid="{00000000-0006-0000-0400-00000E000000}">
      <text>
        <r>
          <rPr>
            <sz val="11"/>
            <rFont val="Calibri"/>
          </rPr>
          <t>The A10 Networks ADC must use DNS Proxy mode when Global Server Load Balancing is used.</t>
        </r>
      </text>
    </comment>
    <comment ref="J70" authorId="0" shapeId="0" xr:uid="{00000000-0006-0000-0400-00000F000000}">
      <text>
        <r>
          <rPr>
            <sz val="11"/>
            <rFont val="Calibri"/>
          </rPr>
          <t>The A10 Networks ADC, when used to load balance web applications, must enable external logging for accessing Web Application Firewall data event messages.</t>
        </r>
      </text>
    </comment>
    <comment ref="K70" authorId="0" shapeId="0" xr:uid="{00000000-0006-0000-0400-000010000000}">
      <text>
        <r>
          <rPr>
            <sz val="11"/>
            <rFont val="Calibri"/>
          </rPr>
          <t>The A10 Networks ADC must send an alert to, at a minimum, the ISSO and SCA when connectivity to the Syslog servers is lost.</t>
        </r>
      </text>
    </comment>
    <comment ref="L70" authorId="0" shapeId="0" xr:uid="{00000000-0006-0000-0400-000011000000}">
      <text>
        <r>
          <rPr>
            <sz val="11"/>
            <rFont val="Calibri"/>
          </rPr>
          <t>The A10 Networks ADC, when used to load balance web applications, must enable external logging for WAF data event messages.</t>
        </r>
      </text>
    </comment>
    <comment ref="M70" authorId="0" shapeId="0" xr:uid="{00000000-0006-0000-0400-000012000000}">
      <text>
        <r>
          <rPr>
            <sz val="11"/>
            <rFont val="Calibri"/>
          </rPr>
          <t>The A10 Networks ADC must enable logging for packet anomaly events.</t>
        </r>
      </text>
    </comment>
    <comment ref="N70" authorId="0" shapeId="0" xr:uid="{00000000-0006-0000-0400-000013000000}">
      <text>
        <r>
          <rPr>
            <sz val="11"/>
            <rFont val="Calibri"/>
          </rPr>
          <t>The A10 Networks ADC must enable logging of Denial of Service (DoS) attacks.</t>
        </r>
      </text>
    </comment>
    <comment ref="O70" authorId="0" shapeId="0" xr:uid="{00000000-0006-0000-0400-000014000000}">
      <text>
        <r>
          <rPr>
            <sz val="11"/>
            <rFont val="Calibri"/>
          </rPr>
          <t>The A10 Networks ADC must, at a minimum, off-load audit log records onto a centralized log server.</t>
        </r>
      </text>
    </comment>
    <comment ref="J77" authorId="0" shapeId="0" xr:uid="{00000000-0006-0000-0400-000015000000}">
      <text>
        <r>
          <rPr>
            <sz val="11"/>
            <rFont val="Calibri"/>
          </rPr>
          <t>The A10 Networks ADC must send an alert to, at a minimum, the ISSO and SCA when connectivity to the Syslog servers is lost.</t>
        </r>
      </text>
    </comment>
    <comment ref="K77" authorId="0" shapeId="0" xr:uid="{00000000-0006-0000-0400-000016000000}">
      <text>
        <r>
          <rPr>
            <sz val="11"/>
            <rFont val="Calibri"/>
          </rPr>
          <t>The A10 Networks ADC must, at a minimum, off-load audit log records onto a centralized log server.</t>
        </r>
      </text>
    </comment>
    <comment ref="J84" authorId="0" shapeId="0" xr:uid="{00000000-0006-0000-0400-000017000000}">
      <text>
        <r>
          <rPr>
            <sz val="11"/>
            <rFont val="Calibri"/>
          </rPr>
          <t>To protect against data mining, the A10 Networks ADC must detect and prevent SQL and other code injection attacks launched against data storage objects, including, at a minimum, databases, database records, queries, and fields.</t>
        </r>
      </text>
    </comment>
    <comment ref="K84" authorId="0" shapeId="0" xr:uid="{00000000-0006-0000-0400-00001A000000}">
      <text>
        <r>
          <rPr>
            <sz val="11"/>
            <rFont val="Calibri"/>
          </rPr>
          <t>To protect against data mining, the A10 Networks ADC must detect and prevent code injection attacks launched against application objects including, at a minimum, application URLs and application code.</t>
        </r>
      </text>
    </comment>
    <comment ref="L84" authorId="0" shapeId="0" xr:uid="{00000000-0006-0000-0400-00001B000000}">
      <text>
        <r>
          <rPr>
            <sz val="11"/>
            <rFont val="Calibri"/>
          </rPr>
          <t>To protect against data mining, the A10 Networks ADC providing content filtering must prevent SQL injection attacks launched against data storage objects, including, at a minimum, databases, database records, and database fields.</t>
        </r>
      </text>
    </comment>
    <comment ref="M84" authorId="0" shapeId="0" xr:uid="{00000000-0006-0000-0400-00001C000000}">
      <text>
        <r>
          <rPr>
            <sz val="11"/>
            <rFont val="Calibri"/>
          </rPr>
          <t>To protect against data mining, the A10 Networks ADC providing content filtering must detect code injection attacks from being launched against data storage objects, including, at a minimum, databases, database records, queries, and fields.</t>
        </r>
      </text>
    </comment>
    <comment ref="N84" authorId="0" shapeId="0" xr:uid="{00000000-0006-0000-0400-00001D000000}">
      <text>
        <r>
          <rPr>
            <sz val="11"/>
            <rFont val="Calibri"/>
          </rPr>
          <t>To protect against data mining, the A10 Networks ADC providing content filtering must detect SQL injection attacks launched against data storage objects, including, at a minimum, databases, database records, and database fields.</t>
        </r>
      </text>
    </comment>
    <comment ref="O84" authorId="0" shapeId="0" xr:uid="{00000000-0006-0000-0400-00001E000000}">
      <text>
        <r>
          <rPr>
            <sz val="11"/>
            <rFont val="Calibri"/>
          </rPr>
          <t>To protect against data mining, the A10 Networks ADC providing content filtering as part of its intermediary services must detect code injection attacks launched against application objects including, at a minimum, application URLs and application code.</t>
        </r>
      </text>
    </comment>
    <comment ref="P84" authorId="0" shapeId="0" xr:uid="{00000000-0006-0000-0400-000018000000}">
      <text>
        <r>
          <rPr>
            <sz val="11"/>
            <rFont val="Calibri"/>
          </rPr>
          <t>The A10 Networks ADC, when used for load-balancing web servers, must not allow the HTTP TRACE and OPTIONS methods.</t>
        </r>
      </text>
    </comment>
    <comment ref="Q84" authorId="0" shapeId="0" xr:uid="{00000000-0006-0000-0400-000019000000}">
      <text>
        <r>
          <rPr>
            <sz val="11"/>
            <rFont val="Calibri"/>
          </rPr>
          <t>The A10 Networks ADC, when used for load balancing web servers, must deploy the WAF in active mode.</t>
        </r>
      </text>
    </comment>
    <comment ref="J105" authorId="0" shapeId="0" xr:uid="{00000000-0006-0000-0400-00001F000000}">
      <text>
        <r>
          <rPr>
            <sz val="11"/>
            <rFont val="Calibri"/>
          </rPr>
          <t>The A10 Networks ADC must implement load balancing to limit the effects of known and unknown types of Denial of Service (DoS) attacks.</t>
        </r>
      </text>
    </comment>
    <comment ref="K105" authorId="0" shapeId="0" xr:uid="{00000000-0006-0000-0400-000020000000}">
      <text>
        <r>
          <rPr>
            <sz val="11"/>
            <rFont val="Calibri"/>
          </rPr>
          <t>The A10 Networks ADC must protect against ICMP-based Denial of Service (DoS) attacks by employing ICMP Rate Limiting.</t>
        </r>
      </text>
    </comment>
    <comment ref="J109" authorId="0" shapeId="0" xr:uid="{00000000-0006-0000-0400-000021000000}">
      <text>
        <r>
          <rPr>
            <sz val="11"/>
            <rFont val="Calibri"/>
          </rPr>
          <t>The A10 Networks ADC, when used for TLS encryption and decryption, must be configured to comply with the required TLS settings in NIST SP 800-52.</t>
        </r>
      </text>
    </comment>
    <comment ref="K109" authorId="0" shapeId="0" xr:uid="{00000000-0006-0000-0400-000022000000}">
      <text>
        <r>
          <rPr>
            <sz val="11"/>
            <rFont val="Calibri"/>
          </rPr>
          <t>The A10 Networks ADC when used for TLS encryption and decryption must validate certificates used for TLS functions by performing RFC 5280-compliant certification path validation.</t>
        </r>
      </text>
    </comment>
    <comment ref="L109" authorId="0" shapeId="0" xr:uid="{00000000-0006-0000-0400-000023000000}">
      <text>
        <r>
          <rPr>
            <sz val="11"/>
            <rFont val="Calibri"/>
          </rPr>
          <t>The A10 Networks ADC being used for TLS encryption and decryption using PKI-based user authentication must only accept end entity certificates issued by DoD PKI or DoD-approved PKI Certificate Authorities (CAs) for the establishment of protected sessions.</t>
        </r>
      </text>
    </comment>
    <comment ref="M109" authorId="0" shapeId="0" xr:uid="{00000000-0006-0000-0400-000024000000}">
      <text>
        <r>
          <rPr>
            <sz val="11"/>
            <rFont val="Calibri"/>
          </rPr>
          <t>The A10 Networks ADC must be a FIPS-compliant version.</t>
        </r>
      </text>
    </comment>
    <comment ref="J113" authorId="0" shapeId="0" xr:uid="{00000000-0006-0000-0400-000025000000}">
      <text>
        <r>
          <rPr>
            <sz val="11"/>
            <rFont val="Calibri"/>
          </rPr>
          <t>The A10 Networks ADC must generate an alert to, at a minimum, the ISSO and ISSM when threats identified by authoritative sources (e.g., IAVMs or CTOs) are detected.</t>
        </r>
      </text>
    </comment>
    <comment ref="J120" authorId="0" shapeId="0" xr:uid="{00000000-0006-0000-0400-000026000000}">
      <text>
        <r>
          <rPr>
            <sz val="11"/>
            <rFont val="Calibri"/>
          </rPr>
          <t>The A10 Networks ADC must protect against TCP and UDP Denial of Service (DoS) attacks by employing Source-IP based connection-rate limiting.</t>
        </r>
      </text>
    </comment>
    <comment ref="K120" authorId="0" shapeId="0" xr:uid="{00000000-0006-0000-0400-000027000000}">
      <text>
        <r>
          <rPr>
            <sz val="11"/>
            <rFont val="Calibri"/>
          </rPr>
          <t>The A10 Networks ADC must implement load balancing to limit the effects of known and unknown types of Denial of Service (DoS) attacks.</t>
        </r>
      </text>
    </comment>
    <comment ref="L120" authorId="0" shapeId="0" xr:uid="{00000000-0006-0000-0400-000028000000}">
      <text>
        <r>
          <rPr>
            <sz val="11"/>
            <rFont val="Calibri"/>
          </rPr>
          <t>The A10 Networks ADC must enable DDoS filters.</t>
        </r>
      </text>
    </comment>
    <comment ref="M120" authorId="0" shapeId="0" xr:uid="{00000000-0006-0000-0400-000029000000}">
      <text>
        <r>
          <rPr>
            <sz val="11"/>
            <rFont val="Calibri"/>
          </rPr>
          <t>The A10 Networks ADC must enable logging for packet anomaly events.</t>
        </r>
      </text>
    </comment>
    <comment ref="N120" authorId="0" shapeId="0" xr:uid="{00000000-0006-0000-0400-00002A000000}">
      <text>
        <r>
          <rPr>
            <sz val="11"/>
            <rFont val="Calibri"/>
          </rPr>
          <t>The A10 Networks ADC must enable logging of Denial of Service (DoS) attacks.</t>
        </r>
      </text>
    </comment>
    <comment ref="O120" authorId="0" shapeId="0" xr:uid="{00000000-0006-0000-0400-00002B000000}">
      <text>
        <r>
          <rPr>
            <sz val="11"/>
            <rFont val="Calibri"/>
          </rPr>
          <t>The A10 Networks ADC must protect against ICMP-based Denial of Service (DoS) attacks by employing ICMP Rate Limiting.</t>
        </r>
      </text>
    </comment>
    <comment ref="P120" authorId="0" shapeId="0" xr:uid="{00000000-0006-0000-0400-00002C000000}">
      <text>
        <r>
          <rPr>
            <sz val="11"/>
            <rFont val="Calibri"/>
          </rPr>
          <t>The A10 Networks ADC must protect against TCP SYN floods by using TCP SYN Cookies.</t>
        </r>
      </text>
    </comment>
    <comment ref="J156" authorId="0" shapeId="0" xr:uid="{00000000-0006-0000-0400-00002D000000}">
      <text>
        <r>
          <rPr>
            <sz val="11"/>
            <rFont val="Calibri"/>
          </rPr>
          <t>To protect against data mining, the A10 Networks ADC must detect and prevent SQL and other code injection attacks launched against data storage objects, including, at a minimum, databases, database records, queries, and fields.</t>
        </r>
      </text>
    </comment>
    <comment ref="K156" authorId="0" shapeId="0" xr:uid="{00000000-0006-0000-0400-00002E000000}">
      <text>
        <r>
          <rPr>
            <sz val="11"/>
            <rFont val="Calibri"/>
          </rPr>
          <t>To protect against data mining, the A10 Networks ADC must detect and prevent code injection attacks launched against application objects including, at a minimum, application URLs and application code.</t>
        </r>
      </text>
    </comment>
    <comment ref="L156" authorId="0" shapeId="0" xr:uid="{00000000-0006-0000-0400-00002F000000}">
      <text>
        <r>
          <rPr>
            <sz val="11"/>
            <rFont val="Calibri"/>
          </rPr>
          <t>To protect against data mining, the A10 Networks ADC providing content filtering must prevent SQL injection attacks launched against data storage objects, including, at a minimum, databases, database records, and database fields.</t>
        </r>
      </text>
    </comment>
    <comment ref="M156" authorId="0" shapeId="0" xr:uid="{00000000-0006-0000-0400-000030000000}">
      <text>
        <r>
          <rPr>
            <sz val="11"/>
            <rFont val="Calibri"/>
          </rPr>
          <t>To protect against data mining, the A10 Networks ADC providing content filtering must detect code injection attacks from being launched against data storage objects, including, at a minimum, databases, database records, queries, and fields.</t>
        </r>
      </text>
    </comment>
    <comment ref="N156" authorId="0" shapeId="0" xr:uid="{00000000-0006-0000-0400-000031000000}">
      <text>
        <r>
          <rPr>
            <sz val="11"/>
            <rFont val="Calibri"/>
          </rPr>
          <t>To protect against data mining, the A10 Networks ADC providing content filtering must detect SQL injection attacks launched against data storage objects, including, at a minimum, databases, database records, and database fields.</t>
        </r>
      </text>
    </comment>
    <comment ref="O156" authorId="0" shapeId="0" xr:uid="{00000000-0006-0000-0400-000032000000}">
      <text>
        <r>
          <rPr>
            <sz val="11"/>
            <rFont val="Calibri"/>
          </rPr>
          <t>To protect against data mining, the A10 Networks ADC providing content filtering as part of its intermediary services must detect code injection attacks launched against application objects including, at a minimum, application URLs and application code.</t>
        </r>
      </text>
    </comment>
    <comment ref="P156" authorId="0" shapeId="0" xr:uid="{00000000-0006-0000-0400-000033000000}">
      <text>
        <r>
          <rPr>
            <sz val="11"/>
            <rFont val="Calibri"/>
          </rPr>
          <t>The A10 Networks ADC, when used for load balancing web servers, must deploy the WAF in active mode.</t>
        </r>
      </text>
    </comment>
    <comment ref="J161" authorId="0" shapeId="0" xr:uid="{00000000-0006-0000-0400-000034000000}">
      <text>
        <r>
          <rPr>
            <sz val="11"/>
            <rFont val="Calibri"/>
          </rPr>
          <t>The A10 Networks ADC must generate an alert to, at a minimum, the ISSO and ISSM when threats identified by authoritative sources (e.g., IAVMs or CTOs) are detected.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4" authorId="0" shapeId="0" xr:uid="{00000000-0006-0000-0500-000001000000}">
      <text>
        <r>
          <rPr>
            <sz val="11"/>
            <rFont val="Calibri"/>
          </rPr>
          <t>To protect against data mining, the A10 Networks ADC must detect and prevent SQL and other code injection attacks launched against data storage objects, including, at a minimum, databases, database records, queries, and fields.</t>
        </r>
      </text>
    </comment>
    <comment ref="I4" authorId="0" shapeId="0" xr:uid="{00000000-0006-0000-0500-000008000000}">
      <text>
        <r>
          <rPr>
            <sz val="11"/>
            <rFont val="Calibri"/>
          </rPr>
          <t>To protect against data mining, the A10 Networks ADC must detect and prevent code injection attacks launched against application objects including, at a minimum, application URLs and application code.</t>
        </r>
      </text>
    </comment>
    <comment ref="J4" authorId="0" shapeId="0" xr:uid="{00000000-0006-0000-0500-000002000000}">
      <text>
        <r>
          <rPr>
            <sz val="11"/>
            <rFont val="Calibri"/>
          </rPr>
          <t>To protect against data mining, the A10 Networks ADC providing content filtering must prevent SQL injection attacks launched against data storage objects, including, at a minimum, databases, database records, and database fields.</t>
        </r>
      </text>
    </comment>
    <comment ref="K4" authorId="0" shapeId="0" xr:uid="{00000000-0006-0000-0500-000003000000}">
      <text>
        <r>
          <rPr>
            <sz val="11"/>
            <rFont val="Calibri"/>
          </rPr>
          <t>To protect against data mining, the A10 Networks ADC providing content filtering must detect code injection attacks from being launched against data storage objects, including, at a minimum, databases, database records, queries, and fields.</t>
        </r>
      </text>
    </comment>
    <comment ref="L4" authorId="0" shapeId="0" xr:uid="{00000000-0006-0000-0500-000004000000}">
      <text>
        <r>
          <rPr>
            <sz val="11"/>
            <rFont val="Calibri"/>
          </rPr>
          <t>To protect against data mining, the A10 Networks ADC providing content filtering must detect SQL injection attacks launched against data storage objects, including, at a minimum, databases, database records, and database fields.</t>
        </r>
      </text>
    </comment>
    <comment ref="M4" authorId="0" shapeId="0" xr:uid="{00000000-0006-0000-0500-000005000000}">
      <text>
        <r>
          <rPr>
            <sz val="11"/>
            <rFont val="Calibri"/>
          </rPr>
          <t>To protect against data mining, the A10 Networks ADC providing content filtering as part of its intermediary services must detect code injection attacks launched against application objects including, at a minimum, application URLs and application code.</t>
        </r>
      </text>
    </comment>
    <comment ref="N4" authorId="0" shapeId="0" xr:uid="{00000000-0006-0000-0500-000006000000}">
      <text>
        <r>
          <rPr>
            <sz val="11"/>
            <rFont val="Calibri"/>
          </rPr>
          <t>The A10 Networks ADC must generate an alert to, at a minimum, the ISSO and ISSM when threats identified by authoritative sources (e.g., IAVMs or CTOs) are detected.</t>
        </r>
      </text>
    </comment>
    <comment ref="O4" authorId="0" shapeId="0" xr:uid="{00000000-0006-0000-0500-000007000000}">
      <text>
        <r>
          <rPr>
            <sz val="11"/>
            <rFont val="Calibri"/>
          </rPr>
          <t>The A10 Networks ADC, when used for load balancing web servers, must deploy the WAF in active mode.</t>
        </r>
      </text>
    </comment>
    <comment ref="H7" authorId="0" shapeId="0" xr:uid="{00000000-0006-0000-0500-000009000000}">
      <text>
        <r>
          <rPr>
            <sz val="11"/>
            <rFont val="Calibri"/>
          </rPr>
          <t>The A10 Networks ADC, when used to load balance web applications, must enable external logging for accessing Web Application Firewall data event messages.</t>
        </r>
      </text>
    </comment>
    <comment ref="I7" authorId="0" shapeId="0" xr:uid="{00000000-0006-0000-0500-00000A000000}">
      <text>
        <r>
          <rPr>
            <sz val="11"/>
            <rFont val="Calibri"/>
          </rPr>
          <t>The A10 Networks ADC must send an alert to, at a minimum, the ISSO and SCA when connectivity to the Syslog servers is lost.</t>
        </r>
      </text>
    </comment>
    <comment ref="J7" authorId="0" shapeId="0" xr:uid="{00000000-0006-0000-0500-00000B000000}">
      <text>
        <r>
          <rPr>
            <sz val="11"/>
            <rFont val="Calibri"/>
          </rPr>
          <t>The A10 Networks ADC, when used to load balance web applications, must enable external logging for WAF data event messages.</t>
        </r>
      </text>
    </comment>
    <comment ref="K7" authorId="0" shapeId="0" xr:uid="{00000000-0006-0000-0500-00000C000000}">
      <text>
        <r>
          <rPr>
            <sz val="11"/>
            <rFont val="Calibri"/>
          </rPr>
          <t>The A10 Networks ADC must enable logging for packet anomaly events.</t>
        </r>
      </text>
    </comment>
    <comment ref="L7" authorId="0" shapeId="0" xr:uid="{00000000-0006-0000-0500-00000D000000}">
      <text>
        <r>
          <rPr>
            <sz val="11"/>
            <rFont val="Calibri"/>
          </rPr>
          <t>The A10 Networks ADC must enable logging of Denial of Service (DoS) attacks.</t>
        </r>
      </text>
    </comment>
    <comment ref="M7" authorId="0" shapeId="0" xr:uid="{00000000-0006-0000-0500-00000E000000}">
      <text>
        <r>
          <rPr>
            <sz val="11"/>
            <rFont val="Calibri"/>
          </rPr>
          <t>The A10 Networks ADC must, at a minimum, off-load audit log records onto a centralized log server.</t>
        </r>
      </text>
    </comment>
    <comment ref="H13" authorId="0" shapeId="0" xr:uid="{00000000-0006-0000-0500-00000F000000}">
      <text>
        <r>
          <rPr>
            <sz val="11"/>
            <rFont val="Calibri"/>
          </rPr>
          <t>The A10 Networks ADC must reveal error messages only to authorized individuals (ISSO, ISSM, and SA).</t>
        </r>
      </text>
    </comment>
    <comment ref="I13" authorId="0" shapeId="0" xr:uid="{00000000-0006-0000-0500-000010000000}">
      <text>
        <r>
          <rPr>
            <sz val="11"/>
            <rFont val="Calibri"/>
          </rPr>
          <t>If the Data Owner requires it, the A10 Networks ADC must be configured to perform CCN Mask, SSN Mask, and PCRE Mask Request checks.</t>
        </r>
      </text>
    </comment>
    <comment ref="H14" authorId="0" shapeId="0" xr:uid="{00000000-0006-0000-0500-000011000000}">
      <text>
        <r>
          <rPr>
            <sz val="11"/>
            <rFont val="Calibri"/>
          </rPr>
          <t>The A10 Networks ADC must not have unnecessary scripts installed.</t>
        </r>
      </text>
    </comment>
    <comment ref="I14" authorId="0" shapeId="0" xr:uid="{00000000-0006-0000-0500-000012000000}">
      <text>
        <r>
          <rPr>
            <sz val="11"/>
            <rFont val="Calibri"/>
          </rPr>
          <t>The A10 Networks ADC must be configured to prohibit or restrict the use of functions, ports, protocols, and/or services as defined in the PPSM CAL and vulnerability assessments.</t>
        </r>
      </text>
    </comment>
    <comment ref="J14" authorId="0" shapeId="0" xr:uid="{00000000-0006-0000-0500-000013000000}">
      <text>
        <r>
          <rPr>
            <sz val="11"/>
            <rFont val="Calibri"/>
          </rPr>
          <t>The A10 Networks ADC must not have any unnecessary or unapproved virtual servers configured.</t>
        </r>
      </text>
    </comment>
    <comment ref="K14" authorId="0" shapeId="0" xr:uid="{00000000-0006-0000-0500-000014000000}">
      <text>
        <r>
          <rPr>
            <sz val="11"/>
            <rFont val="Calibri"/>
          </rPr>
          <t>The A10 Networks ADC, when used to load balance web applications, must strip HTTP response headers.</t>
        </r>
      </text>
    </comment>
    <comment ref="L14" authorId="0" shapeId="0" xr:uid="{00000000-0006-0000-0500-000015000000}">
      <text>
        <r>
          <rPr>
            <sz val="11"/>
            <rFont val="Calibri"/>
          </rPr>
          <t>The A10 Networks ADC, when used to load balance web applications, must replace response codes.</t>
        </r>
      </text>
    </comment>
    <comment ref="M14" authorId="0" shapeId="0" xr:uid="{00000000-0006-0000-0500-000016000000}">
      <text>
        <r>
          <rPr>
            <sz val="11"/>
            <rFont val="Calibri"/>
          </rPr>
          <t>The A10 Networks ADC, when used for load-balancing web servers, must not allow the HTTP TRACE and OPTIONS methods.</t>
        </r>
      </text>
    </comment>
    <comment ref="H16" authorId="0" shapeId="0" xr:uid="{00000000-0006-0000-0500-000017000000}">
      <text>
        <r>
          <rPr>
            <sz val="11"/>
            <rFont val="Calibri"/>
          </rPr>
          <t>The A10 Networks ADC, when used for TLS encryption and decryption, must be configured to comply with the required TLS settings in NIST SP 800-52.</t>
        </r>
      </text>
    </comment>
    <comment ref="I16" authorId="0" shapeId="0" xr:uid="{00000000-0006-0000-0500-000018000000}">
      <text>
        <r>
          <rPr>
            <sz val="11"/>
            <rFont val="Calibri"/>
          </rPr>
          <t>The A10 Networks ADC when used for TLS encryption and decryption must validate certificates used for TLS functions by performing RFC 5280-compliant certification path validation.</t>
        </r>
      </text>
    </comment>
    <comment ref="J16" authorId="0" shapeId="0" xr:uid="{00000000-0006-0000-0500-000019000000}">
      <text>
        <r>
          <rPr>
            <sz val="11"/>
            <rFont val="Calibri"/>
          </rPr>
          <t>The A10 Networks ADC being used for TLS encryption and decryption using PKI-based user authentication must only accept end entity certificates issued by DoD PKI or DoD-approved PKI Certificate Authorities (CAs) for the establishment of protected sessions.</t>
        </r>
      </text>
    </comment>
    <comment ref="K16" authorId="0" shapeId="0" xr:uid="{00000000-0006-0000-0500-00001A000000}">
      <text>
        <r>
          <rPr>
            <sz val="11"/>
            <rFont val="Calibri"/>
          </rPr>
          <t>The A10 Networks ADC must be a FIPS-compliant version.</t>
        </r>
      </text>
    </comment>
    <comment ref="H20" authorId="0" shapeId="0" xr:uid="{00000000-0006-0000-0500-00001B000000}">
      <text>
        <r>
          <rPr>
            <sz val="11"/>
            <rFont val="Calibri"/>
          </rPr>
          <t>The A10 Networks ADC must use DNS Proxy mode when Global Server Load Balancing is used.</t>
        </r>
      </text>
    </comment>
    <comment ref="I20" authorId="0" shapeId="0" xr:uid="{00000000-0006-0000-0500-00001C000000}">
      <text>
        <r>
          <rPr>
            <sz val="11"/>
            <rFont val="Calibri"/>
          </rPr>
          <t>The A10 Networks ADC must protect against TCP and UDP Denial of Service (DoS) attacks by employing Source-IP based connection-rate limiting.</t>
        </r>
      </text>
    </comment>
    <comment ref="J20" authorId="0" shapeId="0" xr:uid="{00000000-0006-0000-0500-00001D000000}">
      <text>
        <r>
          <rPr>
            <sz val="11"/>
            <rFont val="Calibri"/>
          </rPr>
          <t>The A10 Networks ADC must implement load balancing to limit the effects of known and unknown types of Denial of Service (DoS) attacks.</t>
        </r>
      </text>
    </comment>
    <comment ref="K20" authorId="0" shapeId="0" xr:uid="{00000000-0006-0000-0500-00001E000000}">
      <text>
        <r>
          <rPr>
            <sz val="11"/>
            <rFont val="Calibri"/>
          </rPr>
          <t>The A10 Networks ADC must enable DDoS filters.</t>
        </r>
      </text>
    </comment>
    <comment ref="L20" authorId="0" shapeId="0" xr:uid="{00000000-0006-0000-0500-00001F000000}">
      <text>
        <r>
          <rPr>
            <sz val="11"/>
            <rFont val="Calibri"/>
          </rPr>
          <t>The A10 Networks ADC must protect against ICMP-based Denial of Service (DoS) attacks by employing ICMP Rate Limiting.</t>
        </r>
      </text>
    </comment>
    <comment ref="M20" authorId="0" shapeId="0" xr:uid="{00000000-0006-0000-0500-000020000000}">
      <text>
        <r>
          <rPr>
            <sz val="11"/>
            <rFont val="Calibri"/>
          </rPr>
          <t>The A10 Networks ADC must protect against TCP SYN floods by using TCP SYN Cookies.</t>
        </r>
      </text>
    </comment>
    <comment ref="H26" authorId="0" shapeId="0" xr:uid="{00000000-0006-0000-0500-000021000000}">
      <text>
        <r>
          <rPr>
            <sz val="11"/>
            <rFont val="Calibri"/>
          </rPr>
          <t>The A10 Networks ADC must protect against ICMP-based Denial of Service (DoS) attacks by employing ICMP Rate Limiting.</t>
        </r>
      </text>
    </comment>
    <comment ref="H37" authorId="0" shapeId="0" xr:uid="{00000000-0006-0000-0500-000022000000}">
      <text>
        <r>
          <rPr>
            <sz val="11"/>
            <rFont val="Calibri"/>
          </rPr>
          <t>To protect against data mining, the A10 Networks ADC must detect and prevent SQL and other code injection attacks launched against data storage objects, including, at a minimum, databases, database records, queries, and fields.</t>
        </r>
      </text>
    </comment>
    <comment ref="I37" authorId="0" shapeId="0" xr:uid="{00000000-0006-0000-0500-000023000000}">
      <text>
        <r>
          <rPr>
            <sz val="11"/>
            <rFont val="Calibri"/>
          </rPr>
          <t>To protect against data mining, the A10 Networks ADC must detect and prevent code injection attacks launched against application objects including, at a minimum, application URLs and application code.</t>
        </r>
      </text>
    </comment>
    <comment ref="J37" authorId="0" shapeId="0" xr:uid="{00000000-0006-0000-0500-000024000000}">
      <text>
        <r>
          <rPr>
            <sz val="11"/>
            <rFont val="Calibri"/>
          </rPr>
          <t>To protect against data mining, the A10 Networks ADC providing content filtering must prevent SQL injection attacks launched against data storage objects, including, at a minimum, databases, database records, and database fields.</t>
        </r>
      </text>
    </comment>
    <comment ref="K37" authorId="0" shapeId="0" xr:uid="{00000000-0006-0000-0500-000025000000}">
      <text>
        <r>
          <rPr>
            <sz val="11"/>
            <rFont val="Calibri"/>
          </rPr>
          <t>To protect against data mining, the A10 Networks ADC providing content filtering must detect code injection attacks from being launched against data storage objects, including, at a minimum, databases, database records, queries, and fields.</t>
        </r>
      </text>
    </comment>
    <comment ref="L37" authorId="0" shapeId="0" xr:uid="{00000000-0006-0000-0500-000026000000}">
      <text>
        <r>
          <rPr>
            <sz val="11"/>
            <rFont val="Calibri"/>
          </rPr>
          <t>To protect against data mining, the A10 Networks ADC providing content filtering must detect SQL injection attacks launched against data storage objects, including, at a minimum, databases, database records, and database fields.</t>
        </r>
      </text>
    </comment>
    <comment ref="M37" authorId="0" shapeId="0" xr:uid="{00000000-0006-0000-0500-000027000000}">
      <text>
        <r>
          <rPr>
            <sz val="11"/>
            <rFont val="Calibri"/>
          </rPr>
          <t>To protect against data mining, the A10 Networks ADC providing content filtering as part of its intermediary services must detect code injection attacks launched against application objects including, at a minimum, application URLs and application code.</t>
        </r>
      </text>
    </comment>
    <comment ref="N37" authorId="0" shapeId="0" xr:uid="{00000000-0006-0000-0500-000028000000}">
      <text>
        <r>
          <rPr>
            <sz val="11"/>
            <rFont val="Calibri"/>
          </rPr>
          <t>The A10 Networks ADC, when used for load balancing web servers, must deploy the WAF in active mode.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5" authorId="0" shapeId="0" xr:uid="{00000000-0006-0000-0600-000001000000}">
      <text>
        <r>
          <rPr>
            <sz val="11"/>
            <rFont val="Calibri"/>
          </rPr>
          <t>If the Data Owner requires it, the A10 Networks ADC must be configured to perform CCN Mask, SSN Mask, and PCRE Mask Request checks.</t>
        </r>
      </text>
    </comment>
    <comment ref="J23" authorId="0" shapeId="0" xr:uid="{00000000-0006-0000-0600-000002000000}">
      <text>
        <r>
          <rPr>
            <sz val="11"/>
            <rFont val="Calibri"/>
          </rPr>
          <t>The A10 Networks ADC, when used to load balance web applications, must enable external logging for accessing Web Application Firewall data event messages.</t>
        </r>
      </text>
    </comment>
    <comment ref="K23" authorId="0" shapeId="0" xr:uid="{00000000-0006-0000-0600-000007000000}">
      <text>
        <r>
          <rPr>
            <sz val="11"/>
            <rFont val="Calibri"/>
          </rPr>
          <t>The A10 Networks ADC must send an alert to, at a minimum, the ISSO and SCA when connectivity to the Syslog servers is lost.</t>
        </r>
      </text>
    </comment>
    <comment ref="L23" authorId="0" shapeId="0" xr:uid="{00000000-0006-0000-0600-000003000000}">
      <text>
        <r>
          <rPr>
            <sz val="11"/>
            <rFont val="Calibri"/>
          </rPr>
          <t>The A10 Networks ADC, when used to load balance web applications, must enable external logging for WAF data event messages.</t>
        </r>
      </text>
    </comment>
    <comment ref="M23" authorId="0" shapeId="0" xr:uid="{00000000-0006-0000-0600-000004000000}">
      <text>
        <r>
          <rPr>
            <sz val="11"/>
            <rFont val="Calibri"/>
          </rPr>
          <t>The A10 Networks ADC must enable logging for packet anomaly events.</t>
        </r>
      </text>
    </comment>
    <comment ref="N23" authorId="0" shapeId="0" xr:uid="{00000000-0006-0000-0600-000005000000}">
      <text>
        <r>
          <rPr>
            <sz val="11"/>
            <rFont val="Calibri"/>
          </rPr>
          <t>The A10 Networks ADC must enable logging of Denial of Service (DoS) attacks.</t>
        </r>
      </text>
    </comment>
    <comment ref="O23" authorId="0" shapeId="0" xr:uid="{00000000-0006-0000-0600-000006000000}">
      <text>
        <r>
          <rPr>
            <sz val="11"/>
            <rFont val="Calibri"/>
          </rPr>
          <t>The A10 Networks ADC must, at a minimum, off-load audit log records onto a centralized log server.</t>
        </r>
      </text>
    </comment>
    <comment ref="J26" authorId="0" shapeId="0" xr:uid="{00000000-0006-0000-0600-000008000000}">
      <text>
        <r>
          <rPr>
            <sz val="11"/>
            <rFont val="Calibri"/>
          </rPr>
          <t>The A10 Networks ADC must send an alert to, at a minimum, the ISSO and SCA when connectivity to the Syslog servers is lost.</t>
        </r>
      </text>
    </comment>
    <comment ref="K26" authorId="0" shapeId="0" xr:uid="{00000000-0006-0000-0600-000009000000}">
      <text>
        <r>
          <rPr>
            <sz val="11"/>
            <rFont val="Calibri"/>
          </rPr>
          <t>The A10 Networks ADC must, at a minimum, off-load audit log records onto a centralized log server.</t>
        </r>
      </text>
    </comment>
    <comment ref="J37" authorId="0" shapeId="0" xr:uid="{00000000-0006-0000-0600-00000A000000}">
      <text>
        <r>
          <rPr>
            <sz val="11"/>
            <rFont val="Calibri"/>
          </rPr>
          <t>The A10 Networks ADC must not have unnecessary scripts installed.</t>
        </r>
      </text>
    </comment>
    <comment ref="K37" authorId="0" shapeId="0" xr:uid="{00000000-0006-0000-0600-00000B000000}">
      <text>
        <r>
          <rPr>
            <sz val="11"/>
            <rFont val="Calibri"/>
          </rPr>
          <t>The A10 Networks ADC must be configured to prohibit or restrict the use of functions, ports, protocols, and/or services as defined in the PPSM CAL and vulnerability assessments.</t>
        </r>
      </text>
    </comment>
    <comment ref="L37" authorId="0" shapeId="0" xr:uid="{00000000-0006-0000-0600-00000C000000}">
      <text>
        <r>
          <rPr>
            <sz val="11"/>
            <rFont val="Calibri"/>
          </rPr>
          <t>The A10 Networks ADC must not have any unnecessary or unapproved virtual servers configured.</t>
        </r>
      </text>
    </comment>
    <comment ref="M37" authorId="0" shapeId="0" xr:uid="{00000000-0006-0000-0600-00000D000000}">
      <text>
        <r>
          <rPr>
            <sz val="11"/>
            <rFont val="Calibri"/>
          </rPr>
          <t>The A10 Networks ADC, when used to load balance web applications, must strip HTTP response headers.</t>
        </r>
      </text>
    </comment>
    <comment ref="N37" authorId="0" shapeId="0" xr:uid="{00000000-0006-0000-0600-00000E000000}">
      <text>
        <r>
          <rPr>
            <sz val="11"/>
            <rFont val="Calibri"/>
          </rPr>
          <t>The A10 Networks ADC, when used to load balance web applications, must replace response codes.</t>
        </r>
      </text>
    </comment>
    <comment ref="O37" authorId="0" shapeId="0" xr:uid="{00000000-0006-0000-0600-00000F000000}">
      <text>
        <r>
          <rPr>
            <sz val="11"/>
            <rFont val="Calibri"/>
          </rPr>
          <t>The A10 Networks ADC, when used for load-balancing web servers, must not allow the HTTP TRACE and OPTIONS methods.</t>
        </r>
      </text>
    </comment>
    <comment ref="J38" authorId="0" shapeId="0" xr:uid="{00000000-0006-0000-0600-000010000000}">
      <text>
        <r>
          <rPr>
            <sz val="11"/>
            <rFont val="Calibri"/>
          </rPr>
          <t>The A10 Networks ADC must not have unnecessary scripts installed.</t>
        </r>
      </text>
    </comment>
    <comment ref="K38" authorId="0" shapeId="0" xr:uid="{00000000-0006-0000-0600-000011000000}">
      <text>
        <r>
          <rPr>
            <sz val="11"/>
            <rFont val="Calibri"/>
          </rPr>
          <t>The A10 Networks ADC must be configured to prohibit or restrict the use of functions, ports, protocols, and/or services as defined in the PPSM CAL and vulnerability assessments.</t>
        </r>
      </text>
    </comment>
    <comment ref="L38" authorId="0" shapeId="0" xr:uid="{00000000-0006-0000-0600-000012000000}">
      <text>
        <r>
          <rPr>
            <sz val="11"/>
            <rFont val="Calibri"/>
          </rPr>
          <t>The A10 Networks ADC must not have any unnecessary or unapproved virtual servers configured.</t>
        </r>
      </text>
    </comment>
    <comment ref="J52" authorId="0" shapeId="0" xr:uid="{00000000-0006-0000-0600-000013000000}">
      <text>
        <r>
          <rPr>
            <sz val="11"/>
            <rFont val="Calibri"/>
          </rPr>
          <t>The A10 Networks ADC must generate an alert to, at a minimum, the ISSO and ISSM when threats identified by authoritative sources (e.g., IAVMs or CTOs) are detected.</t>
        </r>
      </text>
    </comment>
    <comment ref="J88" authorId="0" shapeId="0" xr:uid="{00000000-0006-0000-0600-000014000000}">
      <text>
        <r>
          <rPr>
            <sz val="11"/>
            <rFont val="Calibri"/>
          </rPr>
          <t>The A10 Networks ADC must use DNS Proxy mode when Global Server Load Balancing is used.</t>
        </r>
      </text>
    </comment>
    <comment ref="K88" authorId="0" shapeId="0" xr:uid="{00000000-0006-0000-0600-00001A000000}">
      <text>
        <r>
          <rPr>
            <sz val="11"/>
            <rFont val="Calibri"/>
          </rPr>
          <t>To protect against data mining, the A10 Networks ADC must detect and prevent SQL and other code injection attacks launched against data storage objects, including, at a minimum, databases, database records, queries, and fields.</t>
        </r>
      </text>
    </comment>
    <comment ref="L88" authorId="0" shapeId="0" xr:uid="{00000000-0006-0000-0600-00001B000000}">
      <text>
        <r>
          <rPr>
            <sz val="11"/>
            <rFont val="Calibri"/>
          </rPr>
          <t>To protect against data mining, the A10 Networks ADC must detect and prevent code injection attacks launched against application objects including, at a minimum, application URLs and application code.</t>
        </r>
      </text>
    </comment>
    <comment ref="M88" authorId="0" shapeId="0" xr:uid="{00000000-0006-0000-0600-00001C000000}">
      <text>
        <r>
          <rPr>
            <sz val="11"/>
            <rFont val="Calibri"/>
          </rPr>
          <t>To protect against data mining, the A10 Networks ADC providing content filtering must prevent SQL injection attacks launched against data storage objects, including, at a minimum, databases, database records, and database fields.</t>
        </r>
      </text>
    </comment>
    <comment ref="N88" authorId="0" shapeId="0" xr:uid="{00000000-0006-0000-0600-00001D000000}">
      <text>
        <r>
          <rPr>
            <sz val="11"/>
            <rFont val="Calibri"/>
          </rPr>
          <t>To protect against data mining, the A10 Networks ADC providing content filtering must detect code injection attacks from being launched against data storage objects, including, at a minimum, databases, database records, queries, and fields.</t>
        </r>
      </text>
    </comment>
    <comment ref="O88" authorId="0" shapeId="0" xr:uid="{00000000-0006-0000-0600-00001E000000}">
      <text>
        <r>
          <rPr>
            <sz val="11"/>
            <rFont val="Calibri"/>
          </rPr>
          <t>To protect against data mining, the A10 Networks ADC providing content filtering must detect SQL injection attacks launched against data storage objects, including, at a minimum, databases, database records, and database fields.</t>
        </r>
      </text>
    </comment>
    <comment ref="P88" authorId="0" shapeId="0" xr:uid="{00000000-0006-0000-0600-000015000000}">
      <text>
        <r>
          <rPr>
            <sz val="11"/>
            <rFont val="Calibri"/>
          </rPr>
          <t>To protect against data mining, the A10 Networks ADC providing content filtering as part of its intermediary services must detect code injection attacks launched against application objects including, at a minimum, application URLs and application code.</t>
        </r>
      </text>
    </comment>
    <comment ref="Q88" authorId="0" shapeId="0" xr:uid="{00000000-0006-0000-0600-000016000000}">
      <text>
        <r>
          <rPr>
            <sz val="11"/>
            <rFont val="Calibri"/>
          </rPr>
          <t>The A10 Networks ADC must reveal error messages only to authorized individuals (ISSO, ISSM, and SA).</t>
        </r>
      </text>
    </comment>
    <comment ref="R88" authorId="0" shapeId="0" xr:uid="{00000000-0006-0000-0600-000017000000}">
      <text>
        <r>
          <rPr>
            <sz val="11"/>
            <rFont val="Calibri"/>
          </rPr>
          <t>The A10 Networks ADC, when used for load balancing web servers, must deploy the WAF in active mode.</t>
        </r>
      </text>
    </comment>
    <comment ref="S88" authorId="0" shapeId="0" xr:uid="{00000000-0006-0000-0600-000018000000}">
      <text>
        <r>
          <rPr>
            <sz val="11"/>
            <rFont val="Calibri"/>
          </rPr>
          <t>If the Data Owner requires it, the A10 Networks ADC must be configured to perform CCN Mask, SSN Mask, and PCRE Mask Request checks.</t>
        </r>
      </text>
    </comment>
    <comment ref="T88" authorId="0" shapeId="0" xr:uid="{00000000-0006-0000-0600-000019000000}">
      <text>
        <r>
          <rPr>
            <sz val="11"/>
            <rFont val="Calibri"/>
          </rPr>
          <t>The A10 Networks ADC must protect against ICMP-based Denial of Service (DoS) attacks by employing ICMP Rate Limiting.</t>
        </r>
      </text>
    </comment>
    <comment ref="J91" authorId="0" shapeId="0" xr:uid="{00000000-0006-0000-0600-00001F000000}">
      <text>
        <r>
          <rPr>
            <sz val="11"/>
            <rFont val="Calibri"/>
          </rPr>
          <t>The A10 Networks ADC, when used for TLS encryption and decryption, must be configured to comply with the required TLS settings in NIST SP 800-52.</t>
        </r>
      </text>
    </comment>
    <comment ref="K91" authorId="0" shapeId="0" xr:uid="{00000000-0006-0000-0600-000020000000}">
      <text>
        <r>
          <rPr>
            <sz val="11"/>
            <rFont val="Calibri"/>
          </rPr>
          <t>The A10 Networks ADC when used for TLS encryption and decryption must validate certificates used for TLS functions by performing RFC 5280-compliant certification path validation.</t>
        </r>
      </text>
    </comment>
    <comment ref="L91" authorId="0" shapeId="0" xr:uid="{00000000-0006-0000-0600-000021000000}">
      <text>
        <r>
          <rPr>
            <sz val="11"/>
            <rFont val="Calibri"/>
          </rPr>
          <t>The A10 Networks ADC being used for TLS encryption and decryption using PKI-based user authentication must only accept end entity certificates issued by DoD PKI or DoD-approved PKI Certificate Authorities (CAs) for the establishment of protected sessions.</t>
        </r>
      </text>
    </comment>
    <comment ref="M91" authorId="0" shapeId="0" xr:uid="{00000000-0006-0000-0600-000022000000}">
      <text>
        <r>
          <rPr>
            <sz val="11"/>
            <rFont val="Calibri"/>
          </rPr>
          <t>The A10 Networks ADC must be a FIPS-compliant version.</t>
        </r>
      </text>
    </comment>
    <comment ref="J93" authorId="0" shapeId="0" xr:uid="{00000000-0006-0000-0600-000023000000}">
      <text>
        <r>
          <rPr>
            <sz val="11"/>
            <rFont val="Calibri"/>
          </rPr>
          <t>The A10 Networks ADC, when used for TLS encryption and decryption, must be configured to comply with the required TLS settings in NIST SP 800-52.</t>
        </r>
      </text>
    </comment>
    <comment ref="K93" authorId="0" shapeId="0" xr:uid="{00000000-0006-0000-0600-000024000000}">
      <text>
        <r>
          <rPr>
            <sz val="11"/>
            <rFont val="Calibri"/>
          </rPr>
          <t>The A10 Networks ADC when used for TLS encryption and decryption must validate certificates used for TLS functions by performing RFC 5280-compliant certification path validation.</t>
        </r>
      </text>
    </comment>
    <comment ref="L93" authorId="0" shapeId="0" xr:uid="{00000000-0006-0000-0600-000025000000}">
      <text>
        <r>
          <rPr>
            <sz val="11"/>
            <rFont val="Calibri"/>
          </rPr>
          <t>The A10 Networks ADC being used for TLS encryption and decryption using PKI-based user authentication must only accept end entity certificates issued by DoD PKI or DoD-approved PKI Certificate Authorities (CAs) for the establishment of protected sessions.</t>
        </r>
      </text>
    </comment>
    <comment ref="M93" authorId="0" shapeId="0" xr:uid="{00000000-0006-0000-0600-000026000000}">
      <text>
        <r>
          <rPr>
            <sz val="11"/>
            <rFont val="Calibri"/>
          </rPr>
          <t>The A10 Networks ADC must be a FIPS-compliant version.</t>
        </r>
      </text>
    </comment>
    <comment ref="J94" authorId="0" shapeId="0" xr:uid="{00000000-0006-0000-0600-000027000000}">
      <text>
        <r>
          <rPr>
            <sz val="11"/>
            <rFont val="Calibri"/>
          </rPr>
          <t>The A10 Networks ADC, when used for TLS encryption and decryption, must be configured to comply with the required TLS settings in NIST SP 800-52.</t>
        </r>
      </text>
    </comment>
    <comment ref="K94" authorId="0" shapeId="0" xr:uid="{00000000-0006-0000-0600-000028000000}">
      <text>
        <r>
          <rPr>
            <sz val="11"/>
            <rFont val="Calibri"/>
          </rPr>
          <t>The A10 Networks ADC when used for TLS encryption and decryption must validate certificates used for TLS functions by performing RFC 5280-compliant certification path validation.</t>
        </r>
      </text>
    </comment>
    <comment ref="L94" authorId="0" shapeId="0" xr:uid="{00000000-0006-0000-0600-000029000000}">
      <text>
        <r>
          <rPr>
            <sz val="11"/>
            <rFont val="Calibri"/>
          </rPr>
          <t>The A10 Networks ADC being used for TLS encryption and decryption using PKI-based user authentication must only accept end entity certificates issued by DoD PKI or DoD-approved PKI Certificate Authorities (CAs) for the establishment of protected sessions.</t>
        </r>
      </text>
    </comment>
    <comment ref="M94" authorId="0" shapeId="0" xr:uid="{00000000-0006-0000-0600-00002A000000}">
      <text>
        <r>
          <rPr>
            <sz val="11"/>
            <rFont val="Calibri"/>
          </rPr>
          <t>The A10 Networks ADC must be a FIPS-compliant version.</t>
        </r>
      </text>
    </comment>
    <comment ref="J100" authorId="0" shapeId="0" xr:uid="{00000000-0006-0000-0600-00002B000000}">
      <text>
        <r>
          <rPr>
            <sz val="11"/>
            <rFont val="Calibri"/>
          </rPr>
          <t>The A10 Networks ADC must protect against TCP and UDP Denial of Service (DoS) attacks by employing Source-IP based connection-rate limiting.</t>
        </r>
      </text>
    </comment>
    <comment ref="K100" authorId="0" shapeId="0" xr:uid="{00000000-0006-0000-0600-00002C000000}">
      <text>
        <r>
          <rPr>
            <sz val="11"/>
            <rFont val="Calibri"/>
          </rPr>
          <t>The A10 Networks ADC must implement load balancing to limit the effects of known and unknown types of Denial of Service (DoS) attacks.</t>
        </r>
      </text>
    </comment>
    <comment ref="L100" authorId="0" shapeId="0" xr:uid="{00000000-0006-0000-0600-00002D000000}">
      <text>
        <r>
          <rPr>
            <sz val="11"/>
            <rFont val="Calibri"/>
          </rPr>
          <t>The A10 Networks ADC must enable DDoS filters.</t>
        </r>
      </text>
    </comment>
    <comment ref="M100" authorId="0" shapeId="0" xr:uid="{00000000-0006-0000-0600-00002E000000}">
      <text>
        <r>
          <rPr>
            <sz val="11"/>
            <rFont val="Calibri"/>
          </rPr>
          <t>The A10 Networks ADC must enable logging for packet anomaly events.</t>
        </r>
      </text>
    </comment>
    <comment ref="N100" authorId="0" shapeId="0" xr:uid="{00000000-0006-0000-0600-00002F000000}">
      <text>
        <r>
          <rPr>
            <sz val="11"/>
            <rFont val="Calibri"/>
          </rPr>
          <t>The A10 Networks ADC must generate an alert to, at a minimum, the ISSO and ISSM when threats identified by authoritative sources (e.g., IAVMs or CTOs) are detected.</t>
        </r>
      </text>
    </comment>
    <comment ref="O100" authorId="0" shapeId="0" xr:uid="{00000000-0006-0000-0600-000030000000}">
      <text>
        <r>
          <rPr>
            <sz val="11"/>
            <rFont val="Calibri"/>
          </rPr>
          <t>The A10 Networks ADC must enable logging of Denial of Service (DoS) attacks.</t>
        </r>
      </text>
    </comment>
    <comment ref="P100" authorId="0" shapeId="0" xr:uid="{00000000-0006-0000-0600-000031000000}">
      <text>
        <r>
          <rPr>
            <sz val="11"/>
            <rFont val="Calibri"/>
          </rPr>
          <t>The A10 Networks ADC must protect against ICMP-based Denial of Service (DoS) attacks by employing ICMP Rate Limiting.</t>
        </r>
      </text>
    </comment>
    <comment ref="Q100" authorId="0" shapeId="0" xr:uid="{00000000-0006-0000-0600-000032000000}">
      <text>
        <r>
          <rPr>
            <sz val="11"/>
            <rFont val="Calibri"/>
          </rPr>
          <t>The A10 Networks ADC must protect against TCP SYN floods by using TCP SYN Cookies.</t>
        </r>
      </text>
    </comment>
    <comment ref="J101" authorId="0" shapeId="0" xr:uid="{00000000-0006-0000-0600-000033000000}">
      <text>
        <r>
          <rPr>
            <sz val="11"/>
            <rFont val="Calibri"/>
          </rPr>
          <t>To protect against data mining, the A10 Networks ADC must detect and prevent SQL and other code injection attacks launched against data storage objects, including, at a minimum, databases, database records, queries, and fields.</t>
        </r>
      </text>
    </comment>
    <comment ref="K101" authorId="0" shapeId="0" xr:uid="{00000000-0006-0000-0600-000034000000}">
      <text>
        <r>
          <rPr>
            <sz val="11"/>
            <rFont val="Calibri"/>
          </rPr>
          <t>To protect against data mining, the A10 Networks ADC must detect and prevent code injection attacks launched against application objects including, at a minimum, application URLs and application code.</t>
        </r>
      </text>
    </comment>
    <comment ref="L101" authorId="0" shapeId="0" xr:uid="{00000000-0006-0000-0600-000035000000}">
      <text>
        <r>
          <rPr>
            <sz val="11"/>
            <rFont val="Calibri"/>
          </rPr>
          <t>To protect against data mining, the A10 Networks ADC providing content filtering must prevent SQL injection attacks launched against data storage objects, including, at a minimum, databases, database records, and database fields.</t>
        </r>
      </text>
    </comment>
    <comment ref="M101" authorId="0" shapeId="0" xr:uid="{00000000-0006-0000-0600-000036000000}">
      <text>
        <r>
          <rPr>
            <sz val="11"/>
            <rFont val="Calibri"/>
          </rPr>
          <t>To protect against data mining, the A10 Networks ADC providing content filtering must detect code injection attacks from being launched against data storage objects, including, at a minimum, databases, database records, queries, and fields.</t>
        </r>
      </text>
    </comment>
    <comment ref="N101" authorId="0" shapeId="0" xr:uid="{00000000-0006-0000-0600-000037000000}">
      <text>
        <r>
          <rPr>
            <sz val="11"/>
            <rFont val="Calibri"/>
          </rPr>
          <t>To protect against data mining, the A10 Networks ADC providing content filtering must detect SQL injection attacks launched against data storage objects, including, at a minimum, databases, database records, and database fields.</t>
        </r>
      </text>
    </comment>
    <comment ref="O101" authorId="0" shapeId="0" xr:uid="{00000000-0006-0000-0600-000038000000}">
      <text>
        <r>
          <rPr>
            <sz val="11"/>
            <rFont val="Calibri"/>
          </rPr>
          <t>To protect against data mining, the A10 Networks ADC providing content filtering as part of its intermediary services must detect code injection attacks launched against application objects including, at a minimum, application URLs and application code.</t>
        </r>
      </text>
    </comment>
    <comment ref="P101" authorId="0" shapeId="0" xr:uid="{00000000-0006-0000-0600-000039000000}">
      <text>
        <r>
          <rPr>
            <sz val="11"/>
            <rFont val="Calibri"/>
          </rPr>
          <t>The A10 Networks ADC, when used for load balancing web servers, must deploy the WAF in active mode.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11" authorId="0" shapeId="0" xr:uid="{00000000-0006-0000-0700-000001000000}">
      <text>
        <r>
          <rPr>
            <sz val="11"/>
            <rFont val="Calibri"/>
          </rPr>
          <t>The A10 Networks ADC, when used for TLS encryption and decryption, must be configured to comply with the required TLS settings in NIST SP 800-52.</t>
        </r>
      </text>
    </comment>
    <comment ref="I111" authorId="0" shapeId="0" xr:uid="{00000000-0006-0000-0700-000004000000}">
      <text>
        <r>
          <rPr>
            <sz val="11"/>
            <rFont val="Calibri"/>
          </rPr>
          <t>The A10 Networks ADC when used for TLS encryption and decryption must validate certificates used for TLS functions by performing RFC 5280-compliant certification path validation.</t>
        </r>
      </text>
    </comment>
    <comment ref="J111" authorId="0" shapeId="0" xr:uid="{00000000-0006-0000-0700-000002000000}">
      <text>
        <r>
          <rPr>
            <sz val="11"/>
            <rFont val="Calibri"/>
          </rPr>
          <t>The A10 Networks ADC being used for TLS encryption and decryption using PKI-based user authentication must only accept end entity certificates issued by DoD PKI or DoD-approved PKI Certificate Authorities (CAs) for the establishment of protected sessions.</t>
        </r>
      </text>
    </comment>
    <comment ref="K111" authorId="0" shapeId="0" xr:uid="{00000000-0006-0000-0700-000003000000}">
      <text>
        <r>
          <rPr>
            <sz val="11"/>
            <rFont val="Calibri"/>
          </rPr>
          <t>The A10 Networks ADC must be a FIPS-compliant version.</t>
        </r>
      </text>
    </comment>
    <comment ref="H114" authorId="0" shapeId="0" xr:uid="{00000000-0006-0000-0700-000005000000}">
      <text>
        <r>
          <rPr>
            <sz val="11"/>
            <rFont val="Calibri"/>
          </rPr>
          <t>To protect against data mining, the A10 Networks ADC must detect and prevent SQL and other code injection attacks launched against data storage objects, including, at a minimum, databases, database records, queries, and fields.</t>
        </r>
      </text>
    </comment>
    <comment ref="I114" authorId="0" shapeId="0" xr:uid="{00000000-0006-0000-0700-00000B000000}">
      <text>
        <r>
          <rPr>
            <sz val="11"/>
            <rFont val="Calibri"/>
          </rPr>
          <t>To protect against data mining, the A10 Networks ADC must detect and prevent code injection attacks launched against application objects including, at a minimum, application URLs and application code.</t>
        </r>
      </text>
    </comment>
    <comment ref="J114" authorId="0" shapeId="0" xr:uid="{00000000-0006-0000-0700-00000C000000}">
      <text>
        <r>
          <rPr>
            <sz val="11"/>
            <rFont val="Calibri"/>
          </rPr>
          <t>To protect against data mining, the A10 Networks ADC providing content filtering must prevent SQL injection attacks launched against data storage objects, including, at a minimum, databases, database records, and database fields.</t>
        </r>
      </text>
    </comment>
    <comment ref="K114" authorId="0" shapeId="0" xr:uid="{00000000-0006-0000-0700-00000D000000}">
      <text>
        <r>
          <rPr>
            <sz val="11"/>
            <rFont val="Calibri"/>
          </rPr>
          <t>To protect against data mining, the A10 Networks ADC providing content filtering must detect code injection attacks from being launched against data storage objects, including, at a minimum, databases, database records, queries, and fields.</t>
        </r>
      </text>
    </comment>
    <comment ref="L114" authorId="0" shapeId="0" xr:uid="{00000000-0006-0000-0700-000006000000}">
      <text>
        <r>
          <rPr>
            <sz val="11"/>
            <rFont val="Calibri"/>
          </rPr>
          <t>To protect against data mining, the A10 Networks ADC providing content filtering must detect SQL injection attacks launched against data storage objects, including, at a minimum, databases, database records, and database fields.</t>
        </r>
      </text>
    </comment>
    <comment ref="M114" authorId="0" shapeId="0" xr:uid="{00000000-0006-0000-0700-000007000000}">
      <text>
        <r>
          <rPr>
            <sz val="11"/>
            <rFont val="Calibri"/>
          </rPr>
          <t>To protect against data mining, the A10 Networks ADC providing content filtering as part of its intermediary services must detect code injection attacks launched against application objects including, at a minimum, application URLs and application code.</t>
        </r>
      </text>
    </comment>
    <comment ref="N114" authorId="0" shapeId="0" xr:uid="{00000000-0006-0000-0700-000008000000}">
      <text>
        <r>
          <rPr>
            <sz val="11"/>
            <rFont val="Calibri"/>
          </rPr>
          <t>The A10 Networks ADC must reveal error messages only to authorized individuals (ISSO, ISSM, and SA).</t>
        </r>
      </text>
    </comment>
    <comment ref="O114" authorId="0" shapeId="0" xr:uid="{00000000-0006-0000-0700-000009000000}">
      <text>
        <r>
          <rPr>
            <sz val="11"/>
            <rFont val="Calibri"/>
          </rPr>
          <t>The A10 Networks ADC, when used for load balancing web servers, must deploy the WAF in active mode.</t>
        </r>
      </text>
    </comment>
    <comment ref="P114" authorId="0" shapeId="0" xr:uid="{00000000-0006-0000-0700-00000A000000}">
      <text>
        <r>
          <rPr>
            <sz val="11"/>
            <rFont val="Calibri"/>
          </rPr>
          <t>If the Data Owner requires it, the A10 Networks ADC must be configured to perform CCN Mask, SSN Mask, and PCRE Mask Request checks.</t>
        </r>
      </text>
    </comment>
    <comment ref="H134" authorId="0" shapeId="0" xr:uid="{00000000-0006-0000-0700-00000E000000}">
      <text>
        <r>
          <rPr>
            <sz val="11"/>
            <rFont val="Calibri"/>
          </rPr>
          <t>The A10 Networks ADC must use DNS Proxy mode when Global Server Load Balancing is used.</t>
        </r>
      </text>
    </comment>
    <comment ref="I134" authorId="0" shapeId="0" xr:uid="{00000000-0006-0000-0700-00000F000000}">
      <text>
        <r>
          <rPr>
            <sz val="11"/>
            <rFont val="Calibri"/>
          </rPr>
          <t>The A10 Networks ADC, when used to load balance web applications, must examine incoming user requests against the URI White Lists.</t>
        </r>
      </text>
    </comment>
    <comment ref="J134" authorId="0" shapeId="0" xr:uid="{00000000-0006-0000-0700-000010000000}">
      <text>
        <r>
          <rPr>
            <sz val="11"/>
            <rFont val="Calibri"/>
          </rPr>
          <t>The A10 Networks ADC must protect against ICMP-based Denial of Service (DoS) attacks by employing ICMP Rate Limiting.</t>
        </r>
      </text>
    </comment>
    <comment ref="H136" authorId="0" shapeId="0" xr:uid="{00000000-0006-0000-0700-000011000000}">
      <text>
        <r>
          <rPr>
            <sz val="11"/>
            <rFont val="Calibri"/>
          </rPr>
          <t>The A10 Networks ADC must implement load balancing to limit the effects of known and unknown types of Denial of Service (DoS) attacks.</t>
        </r>
      </text>
    </comment>
    <comment ref="H137" authorId="0" shapeId="0" xr:uid="{00000000-0006-0000-0700-000012000000}">
      <text>
        <r>
          <rPr>
            <sz val="11"/>
            <rFont val="Calibri"/>
          </rPr>
          <t>The A10 Networks ADC must protect against TCP and UDP Denial of Service (DoS) attacks by employing Source-IP based connection-rate limiting.</t>
        </r>
      </text>
    </comment>
    <comment ref="I137" authorId="0" shapeId="0" xr:uid="{00000000-0006-0000-0700-000013000000}">
      <text>
        <r>
          <rPr>
            <sz val="11"/>
            <rFont val="Calibri"/>
          </rPr>
          <t>The A10 Networks ADC must implement load balancing to limit the effects of known and unknown types of Denial of Service (DoS) attacks.</t>
        </r>
      </text>
    </comment>
    <comment ref="J137" authorId="0" shapeId="0" xr:uid="{00000000-0006-0000-0700-000014000000}">
      <text>
        <r>
          <rPr>
            <sz val="11"/>
            <rFont val="Calibri"/>
          </rPr>
          <t>The A10 Networks ADC must enable DDoS filters.</t>
        </r>
      </text>
    </comment>
    <comment ref="K137" authorId="0" shapeId="0" xr:uid="{00000000-0006-0000-0700-000015000000}">
      <text>
        <r>
          <rPr>
            <sz val="11"/>
            <rFont val="Calibri"/>
          </rPr>
          <t>The A10 Networks ADC must protect against ICMP-based Denial of Service (DoS) attacks by employing ICMP Rate Limiting.</t>
        </r>
      </text>
    </comment>
    <comment ref="L137" authorId="0" shapeId="0" xr:uid="{00000000-0006-0000-0700-000016000000}">
      <text>
        <r>
          <rPr>
            <sz val="11"/>
            <rFont val="Calibri"/>
          </rPr>
          <t>The A10 Networks ADC must protect against TCP SYN floods by using TCP SYN Cookies.</t>
        </r>
      </text>
    </comment>
    <comment ref="H145" authorId="0" shapeId="0" xr:uid="{00000000-0006-0000-0700-000017000000}">
      <text>
        <r>
          <rPr>
            <sz val="11"/>
            <rFont val="Calibri"/>
          </rPr>
          <t>The A10 Networks ADC must not have unnecessary scripts installed.</t>
        </r>
      </text>
    </comment>
    <comment ref="I145" authorId="0" shapeId="0" xr:uid="{00000000-0006-0000-0700-000018000000}">
      <text>
        <r>
          <rPr>
            <sz val="11"/>
            <rFont val="Calibri"/>
          </rPr>
          <t>The A10 Networks ADC must be configured to prohibit or restrict the use of functions, ports, protocols, and/or services as defined in the PPSM CAL and vulnerability assessments.</t>
        </r>
      </text>
    </comment>
    <comment ref="J145" authorId="0" shapeId="0" xr:uid="{00000000-0006-0000-0700-000019000000}">
      <text>
        <r>
          <rPr>
            <sz val="11"/>
            <rFont val="Calibri"/>
          </rPr>
          <t>The A10 Networks ADC must not have any unnecessary or unapproved virtual servers configured.</t>
        </r>
      </text>
    </comment>
    <comment ref="K145" authorId="0" shapeId="0" xr:uid="{00000000-0006-0000-0700-00001A000000}">
      <text>
        <r>
          <rPr>
            <sz val="11"/>
            <rFont val="Calibri"/>
          </rPr>
          <t>The A10 Networks ADC, when used to load balance web applications, must strip HTTP response headers.</t>
        </r>
      </text>
    </comment>
    <comment ref="L145" authorId="0" shapeId="0" xr:uid="{00000000-0006-0000-0700-00001B000000}">
      <text>
        <r>
          <rPr>
            <sz val="11"/>
            <rFont val="Calibri"/>
          </rPr>
          <t>The A10 Networks ADC, when used to load balance web applications, must replace response codes.</t>
        </r>
      </text>
    </comment>
    <comment ref="M145" authorId="0" shapeId="0" xr:uid="{00000000-0006-0000-0700-00001C000000}">
      <text>
        <r>
          <rPr>
            <sz val="11"/>
            <rFont val="Calibri"/>
          </rPr>
          <t>The A10 Networks ADC, when used for load-balancing web servers, must not allow the HTTP TRACE and OPTIONS methods.</t>
        </r>
      </text>
    </comment>
    <comment ref="H149" authorId="0" shapeId="0" xr:uid="{00000000-0006-0000-0700-00001D000000}">
      <text>
        <r>
          <rPr>
            <sz val="11"/>
            <rFont val="Calibri"/>
          </rPr>
          <t>The A10 Networks ADC, when used to load balance web applications, must enable external logging for accessing Web Application Firewall data event messages.</t>
        </r>
      </text>
    </comment>
    <comment ref="I149" authorId="0" shapeId="0" xr:uid="{00000000-0006-0000-0700-00001E000000}">
      <text>
        <r>
          <rPr>
            <sz val="11"/>
            <rFont val="Calibri"/>
          </rPr>
          <t>The A10 Networks ADC must send an alert to, at a minimum, the ISSO and SCA when connectivity to the Syslog servers is lost.</t>
        </r>
      </text>
    </comment>
    <comment ref="J149" authorId="0" shapeId="0" xr:uid="{00000000-0006-0000-0700-00001F000000}">
      <text>
        <r>
          <rPr>
            <sz val="11"/>
            <rFont val="Calibri"/>
          </rPr>
          <t>The A10 Networks ADC, when used to load balance web applications, must enable external logging for WAF data event messages.</t>
        </r>
      </text>
    </comment>
    <comment ref="K149" authorId="0" shapeId="0" xr:uid="{00000000-0006-0000-0700-000020000000}">
      <text>
        <r>
          <rPr>
            <sz val="11"/>
            <rFont val="Calibri"/>
          </rPr>
          <t>The A10 Networks ADC must enable logging for packet anomaly events.</t>
        </r>
      </text>
    </comment>
    <comment ref="L149" authorId="0" shapeId="0" xr:uid="{00000000-0006-0000-0700-000021000000}">
      <text>
        <r>
          <rPr>
            <sz val="11"/>
            <rFont val="Calibri"/>
          </rPr>
          <t>The A10 Networks ADC must enable logging of Denial of Service (DoS) attacks.</t>
        </r>
      </text>
    </comment>
    <comment ref="M149" authorId="0" shapeId="0" xr:uid="{00000000-0006-0000-0700-000022000000}">
      <text>
        <r>
          <rPr>
            <sz val="11"/>
            <rFont val="Calibri"/>
          </rPr>
          <t>The A10 Networks ADC must, at a minimum, off-load audit log records onto a centralized log server.</t>
        </r>
      </text>
    </comment>
    <comment ref="H158" authorId="0" shapeId="0" xr:uid="{00000000-0006-0000-0700-000023000000}">
      <text>
        <r>
          <rPr>
            <sz val="11"/>
            <rFont val="Calibri"/>
          </rPr>
          <t>The A10 Networks ADC, when used to load balance web applications, must enable external logging for accessing Web Application Firewall data event messages.</t>
        </r>
      </text>
    </comment>
    <comment ref="I158" authorId="0" shapeId="0" xr:uid="{00000000-0006-0000-0700-000024000000}">
      <text>
        <r>
          <rPr>
            <sz val="11"/>
            <rFont val="Calibri"/>
          </rPr>
          <t>The A10 Networks ADC must send an alert to, at a minimum, the ISSO and SCA when connectivity to the Syslog servers is lost.</t>
        </r>
      </text>
    </comment>
    <comment ref="J158" authorId="0" shapeId="0" xr:uid="{00000000-0006-0000-0700-000025000000}">
      <text>
        <r>
          <rPr>
            <sz val="11"/>
            <rFont val="Calibri"/>
          </rPr>
          <t>The A10 Networks ADC, when used to load balance web applications, must enable external logging for WAF data event messages.</t>
        </r>
      </text>
    </comment>
    <comment ref="K158" authorId="0" shapeId="0" xr:uid="{00000000-0006-0000-0700-000026000000}">
      <text>
        <r>
          <rPr>
            <sz val="11"/>
            <rFont val="Calibri"/>
          </rPr>
          <t>The A10 Networks ADC must, at a minimum, off-load audit log records onto a centralized log server.</t>
        </r>
      </text>
    </comment>
    <comment ref="H161" authorId="0" shapeId="0" xr:uid="{00000000-0006-0000-0700-000027000000}">
      <text>
        <r>
          <rPr>
            <sz val="11"/>
            <rFont val="Calibri"/>
          </rPr>
          <t>The A10 Networks ADC must generate an alert to, at a minimum, the ISSO and ISSM when threats identified by authoritative sources (e.g., IAVMs or CTOs) are detected.</t>
        </r>
      </text>
    </comment>
    <comment ref="H165" authorId="0" shapeId="0" xr:uid="{00000000-0006-0000-0700-000028000000}">
      <text>
        <r>
          <rPr>
            <sz val="11"/>
            <rFont val="Calibri"/>
          </rPr>
          <t>The A10 Networks ADC must protect against TCP and UDP Denial of Service (DoS) attacks by employing Source-IP based connection-rate limiting.</t>
        </r>
      </text>
    </comment>
    <comment ref="I165" authorId="0" shapeId="0" xr:uid="{00000000-0006-0000-0700-000029000000}">
      <text>
        <r>
          <rPr>
            <sz val="11"/>
            <rFont val="Calibri"/>
          </rPr>
          <t>The A10 Networks ADC must enable DDoS filters.</t>
        </r>
      </text>
    </comment>
    <comment ref="J165" authorId="0" shapeId="0" xr:uid="{00000000-0006-0000-0700-00002A000000}">
      <text>
        <r>
          <rPr>
            <sz val="11"/>
            <rFont val="Calibri"/>
          </rPr>
          <t>The A10 Networks ADC must enable logging for packet anomaly events.</t>
        </r>
      </text>
    </comment>
    <comment ref="K165" authorId="0" shapeId="0" xr:uid="{00000000-0006-0000-0700-00002B000000}">
      <text>
        <r>
          <rPr>
            <sz val="11"/>
            <rFont val="Calibri"/>
          </rPr>
          <t>The A10 Networks ADC must enable logging of Denial of Service (DoS) attacks.</t>
        </r>
      </text>
    </comment>
    <comment ref="L165" authorId="0" shapeId="0" xr:uid="{00000000-0006-0000-0700-00002C000000}">
      <text>
        <r>
          <rPr>
            <sz val="11"/>
            <rFont val="Calibri"/>
          </rPr>
          <t>The A10 Networks ADC must protect against TCP SYN floods by using TCP SYN Cookies.</t>
        </r>
      </text>
    </comment>
    <comment ref="H168" authorId="0" shapeId="0" xr:uid="{00000000-0006-0000-0700-00002D000000}">
      <text>
        <r>
          <rPr>
            <sz val="11"/>
            <rFont val="Calibri"/>
          </rPr>
          <t>To protect against data mining, the A10 Networks ADC must detect and prevent SQL and other code injection attacks launched against data storage objects, including, at a minimum, databases, database records, queries, and fields.</t>
        </r>
      </text>
    </comment>
    <comment ref="I168" authorId="0" shapeId="0" xr:uid="{00000000-0006-0000-0700-00002E000000}">
      <text>
        <r>
          <rPr>
            <sz val="11"/>
            <rFont val="Calibri"/>
          </rPr>
          <t>To protect against data mining, the A10 Networks ADC must detect and prevent code injection attacks launched against application objects including, at a minimum, application URLs and application code.</t>
        </r>
      </text>
    </comment>
    <comment ref="J168" authorId="0" shapeId="0" xr:uid="{00000000-0006-0000-0700-00002F000000}">
      <text>
        <r>
          <rPr>
            <sz val="11"/>
            <rFont val="Calibri"/>
          </rPr>
          <t>To protect against data mining, the A10 Networks ADC providing content filtering must prevent SQL injection attacks launched against data storage objects, including, at a minimum, databases, database records, and database fields.</t>
        </r>
      </text>
    </comment>
    <comment ref="K168" authorId="0" shapeId="0" xr:uid="{00000000-0006-0000-0700-000030000000}">
      <text>
        <r>
          <rPr>
            <sz val="11"/>
            <rFont val="Calibri"/>
          </rPr>
          <t>To protect against data mining, the A10 Networks ADC providing content filtering must detect code injection attacks from being launched against data storage objects, including, at a minimum, databases, database records, queries, and fields.</t>
        </r>
      </text>
    </comment>
    <comment ref="L168" authorId="0" shapeId="0" xr:uid="{00000000-0006-0000-0700-000031000000}">
      <text>
        <r>
          <rPr>
            <sz val="11"/>
            <rFont val="Calibri"/>
          </rPr>
          <t>To protect against data mining, the A10 Networks ADC providing content filtering must detect SQL injection attacks launched against data storage objects, including, at a minimum, databases, database records, and database fields.</t>
        </r>
      </text>
    </comment>
    <comment ref="M168" authorId="0" shapeId="0" xr:uid="{00000000-0006-0000-0700-000032000000}">
      <text>
        <r>
          <rPr>
            <sz val="11"/>
            <rFont val="Calibri"/>
          </rPr>
          <t>To protect against data mining, the A10 Networks ADC providing content filtering as part of its intermediary services must detect code injection attacks launched against application objects including, at a minimum, application URLs and application code.</t>
        </r>
      </text>
    </comment>
    <comment ref="N168" authorId="0" shapeId="0" xr:uid="{00000000-0006-0000-0700-000033000000}">
      <text>
        <r>
          <rPr>
            <sz val="11"/>
            <rFont val="Calibri"/>
          </rPr>
          <t>The A10 Networks ADC, when used for load balancing web servers, must deploy the WAF in active mode.</t>
        </r>
      </text>
    </comment>
    <comment ref="O168" authorId="0" shapeId="0" xr:uid="{00000000-0006-0000-0700-000034000000}">
      <text>
        <r>
          <rPr>
            <sz val="11"/>
            <rFont val="Calibri"/>
          </rPr>
          <t>If the Data Owner requires it, the A10 Networks ADC must be configured to perform CCN Mask, SSN Mask, and PCRE Mask Request checks.</t>
        </r>
      </text>
    </comment>
    <comment ref="H191" authorId="0" shapeId="0" xr:uid="{00000000-0006-0000-0700-000035000000}">
      <text>
        <r>
          <rPr>
            <sz val="11"/>
            <rFont val="Calibri"/>
          </rPr>
          <t>The A10 Networks ADC must generate an alert to, at a minimum, the ISSO and ISSM when threats identified by authoritative sources (e.g., IAVMs or CTOs) are detected.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64" authorId="0" shapeId="0" xr:uid="{00000000-0006-0000-0800-000001000000}">
      <text>
        <r>
          <rPr>
            <sz val="11"/>
            <rFont val="Calibri"/>
          </rPr>
          <t>The A10 Networks ADC must not have unnecessary scripts installed.</t>
        </r>
      </text>
    </comment>
    <comment ref="H64" authorId="0" shapeId="0" xr:uid="{00000000-0006-0000-0800-000003000000}">
      <text>
        <r>
          <rPr>
            <sz val="11"/>
            <rFont val="Calibri"/>
          </rPr>
          <t>The A10 Networks ADC must be configured to prohibit or restrict the use of functions, ports, protocols, and/or services as defined in the PPSM CAL and vulnerability assessments.</t>
        </r>
      </text>
    </comment>
    <comment ref="I64" authorId="0" shapeId="0" xr:uid="{00000000-0006-0000-0800-000002000000}">
      <text>
        <r>
          <rPr>
            <sz val="11"/>
            <rFont val="Calibri"/>
          </rPr>
          <t>The A10 Networks ADC must not have any unnecessary or unapproved virtual servers configured.</t>
        </r>
      </text>
    </comment>
    <comment ref="G69" authorId="0" shapeId="0" xr:uid="{00000000-0006-0000-0800-000004000000}">
      <text>
        <r>
          <rPr>
            <sz val="11"/>
            <rFont val="Calibri"/>
          </rPr>
          <t>The A10 Networks ADC, when used to load balance web applications, must enable external logging for accessing Web Application Firewall data event messages.</t>
        </r>
      </text>
    </comment>
    <comment ref="H69" authorId="0" shapeId="0" xr:uid="{00000000-0006-0000-0800-000008000000}">
      <text>
        <r>
          <rPr>
            <sz val="11"/>
            <rFont val="Calibri"/>
          </rPr>
          <t>The A10 Networks ADC must send an alert to, at a minimum, the ISSO and SCA when connectivity to the Syslog servers is lost.</t>
        </r>
      </text>
    </comment>
    <comment ref="I69" authorId="0" shapeId="0" xr:uid="{00000000-0006-0000-0800-000009000000}">
      <text>
        <r>
          <rPr>
            <sz val="11"/>
            <rFont val="Calibri"/>
          </rPr>
          <t>The A10 Networks ADC, when used to load balance web applications, must enable external logging for WAF data event messages.</t>
        </r>
      </text>
    </comment>
    <comment ref="J69" authorId="0" shapeId="0" xr:uid="{00000000-0006-0000-0800-000005000000}">
      <text>
        <r>
          <rPr>
            <sz val="11"/>
            <rFont val="Calibri"/>
          </rPr>
          <t>The A10 Networks ADC must enable logging for packet anomaly events.</t>
        </r>
      </text>
    </comment>
    <comment ref="K69" authorId="0" shapeId="0" xr:uid="{00000000-0006-0000-0800-000006000000}">
      <text>
        <r>
          <rPr>
            <sz val="11"/>
            <rFont val="Calibri"/>
          </rPr>
          <t>The A10 Networks ADC must enable logging of Denial of Service (DoS) attacks.</t>
        </r>
      </text>
    </comment>
    <comment ref="L69" authorId="0" shapeId="0" xr:uid="{00000000-0006-0000-0800-000007000000}">
      <text>
        <r>
          <rPr>
            <sz val="11"/>
            <rFont val="Calibri"/>
          </rPr>
          <t>The A10 Networks ADC must, at a minimum, off-load audit log records onto a centralized log server.</t>
        </r>
      </text>
    </comment>
    <comment ref="G74" authorId="0" shapeId="0" xr:uid="{00000000-0006-0000-0800-00000A000000}">
      <text>
        <r>
          <rPr>
            <sz val="11"/>
            <rFont val="Calibri"/>
          </rPr>
          <t>The A10 Networks ADC must protect against TCP and UDP Denial of Service (DoS) attacks by employing Source-IP based connection-rate limiting.</t>
        </r>
      </text>
    </comment>
    <comment ref="H74" authorId="0" shapeId="0" xr:uid="{00000000-0006-0000-0800-00000B000000}">
      <text>
        <r>
          <rPr>
            <sz val="11"/>
            <rFont val="Calibri"/>
          </rPr>
          <t>The A10 Networks ADC must enable DDoS filters.</t>
        </r>
      </text>
    </comment>
    <comment ref="G82" authorId="0" shapeId="0" xr:uid="{00000000-0006-0000-0800-00000C000000}">
      <text>
        <r>
          <rPr>
            <sz val="11"/>
            <rFont val="Calibri"/>
          </rPr>
          <t>The A10 Networks ADC, when used for TLS encryption and decryption, must be configured to comply with the required TLS settings in NIST SP 800-52.</t>
        </r>
      </text>
    </comment>
    <comment ref="H82" authorId="0" shapeId="0" xr:uid="{00000000-0006-0000-0800-00000D000000}">
      <text>
        <r>
          <rPr>
            <sz val="11"/>
            <rFont val="Calibri"/>
          </rPr>
          <t>The A10 Networks ADC when used for TLS encryption and decryption must validate certificates used for TLS functions by performing RFC 5280-compliant certification path validation.</t>
        </r>
      </text>
    </comment>
    <comment ref="I82" authorId="0" shapeId="0" xr:uid="{00000000-0006-0000-0800-00000E000000}">
      <text>
        <r>
          <rPr>
            <sz val="11"/>
            <rFont val="Calibri"/>
          </rPr>
          <t>The A10 Networks ADC being used for TLS encryption and decryption using PKI-based user authentication must only accept end entity certificates issued by DoD PKI or DoD-approved PKI Certificate Authorities (CAs) for the establishment of protected sessions.</t>
        </r>
      </text>
    </comment>
    <comment ref="J82" authorId="0" shapeId="0" xr:uid="{00000000-0006-0000-0800-00000F000000}">
      <text>
        <r>
          <rPr>
            <sz val="11"/>
            <rFont val="Calibri"/>
          </rPr>
          <t>The A10 Networks ADC must be a FIPS-compliant version.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35" authorId="0" shapeId="0" xr:uid="{00000000-0006-0000-0A00-000001000000}">
      <text>
        <r>
          <rPr>
            <sz val="11"/>
            <rFont val="Calibri"/>
          </rPr>
          <t>The A10 Networks ADC must not have unnecessary scripts installed.</t>
        </r>
      </text>
    </comment>
    <comment ref="M35" authorId="0" shapeId="0" xr:uid="{00000000-0006-0000-0A00-000003000000}">
      <text>
        <r>
          <rPr>
            <sz val="11"/>
            <rFont val="Calibri"/>
          </rPr>
          <t>The A10 Networks ADC must be configured to prohibit or restrict the use of functions, ports, protocols, and/or services as defined in the PPSM CAL and vulnerability assessments.</t>
        </r>
      </text>
    </comment>
    <comment ref="N35" authorId="0" shapeId="0" xr:uid="{00000000-0006-0000-0A00-000002000000}">
      <text>
        <r>
          <rPr>
            <sz val="11"/>
            <rFont val="Calibri"/>
          </rPr>
          <t>The A10 Networks ADC must not have any unnecessary or unapproved virtual servers configured.</t>
        </r>
      </text>
    </comment>
    <comment ref="L84" authorId="0" shapeId="0" xr:uid="{00000000-0006-0000-0A00-000004000000}">
      <text>
        <r>
          <rPr>
            <sz val="11"/>
            <rFont val="Calibri"/>
          </rPr>
          <t>The A10 Networks ADC, when used for TLS encryption and decryption, must be configured to comply with the required TLS settings in NIST SP 800-52.</t>
        </r>
      </text>
    </comment>
    <comment ref="M84" authorId="0" shapeId="0" xr:uid="{00000000-0006-0000-0A00-000006000000}">
      <text>
        <r>
          <rPr>
            <sz val="11"/>
            <rFont val="Calibri"/>
          </rPr>
          <t>The A10 Networks ADC when used for TLS encryption and decryption must validate certificates used for TLS functions by performing RFC 5280-compliant certification path validation.</t>
        </r>
      </text>
    </comment>
    <comment ref="N84" authorId="0" shapeId="0" xr:uid="{00000000-0006-0000-0A00-000007000000}">
      <text>
        <r>
          <rPr>
            <sz val="11"/>
            <rFont val="Calibri"/>
          </rPr>
          <t>The A10 Networks ADC being used for TLS encryption and decryption using PKI-based user authentication must only accept end entity certificates issued by DoD PKI or DoD-approved PKI Certificate Authorities (CAs) for the establishment of protected sessions.</t>
        </r>
      </text>
    </comment>
    <comment ref="O84" authorId="0" shapeId="0" xr:uid="{00000000-0006-0000-0A00-000005000000}">
      <text>
        <r>
          <rPr>
            <sz val="11"/>
            <rFont val="Calibri"/>
          </rPr>
          <t>The A10 Networks ADC must be a FIPS-compliant version.</t>
        </r>
      </text>
    </comment>
    <comment ref="L115" authorId="0" shapeId="0" xr:uid="{00000000-0006-0000-0A00-000008000000}">
      <text>
        <r>
          <rPr>
            <sz val="11"/>
            <rFont val="Calibri"/>
          </rPr>
          <t>The A10 Networks ADC, when used for TLS encryption and decryption, must be configured to comply with the required TLS settings in NIST SP 800-52.</t>
        </r>
      </text>
    </comment>
    <comment ref="M115" authorId="0" shapeId="0" xr:uid="{00000000-0006-0000-0A00-000010000000}">
      <text>
        <r>
          <rPr>
            <sz val="11"/>
            <rFont val="Calibri"/>
          </rPr>
          <t>The A10 Networks ADC must not have unnecessary scripts installed.</t>
        </r>
      </text>
    </comment>
    <comment ref="N115" authorId="0" shapeId="0" xr:uid="{00000000-0006-0000-0A00-000011000000}">
      <text>
        <r>
          <rPr>
            <sz val="11"/>
            <rFont val="Calibri"/>
          </rPr>
          <t>The A10 Networks ADC must be configured to prohibit or restrict the use of functions, ports, protocols, and/or services as defined in the PPSM CAL and vulnerability assessments.</t>
        </r>
      </text>
    </comment>
    <comment ref="O115" authorId="0" shapeId="0" xr:uid="{00000000-0006-0000-0A00-000012000000}">
      <text>
        <r>
          <rPr>
            <sz val="11"/>
            <rFont val="Calibri"/>
          </rPr>
          <t>The A10 Networks ADC when used for TLS encryption and decryption must validate certificates used for TLS functions by performing RFC 5280-compliant certification path validation.</t>
        </r>
      </text>
    </comment>
    <comment ref="P115" authorId="0" shapeId="0" xr:uid="{00000000-0006-0000-0A00-000009000000}">
      <text>
        <r>
          <rPr>
            <sz val="11"/>
            <rFont val="Calibri"/>
          </rPr>
          <t>The A10 Networks ADC must not have any unnecessary or unapproved virtual servers configured.</t>
        </r>
      </text>
    </comment>
    <comment ref="Q115" authorId="0" shapeId="0" xr:uid="{00000000-0006-0000-0A00-00000A000000}">
      <text>
        <r>
          <rPr>
            <sz val="11"/>
            <rFont val="Calibri"/>
          </rPr>
          <t>The A10 Networks ADC, when used to load balance web applications, must strip HTTP response headers.</t>
        </r>
      </text>
    </comment>
    <comment ref="R115" authorId="0" shapeId="0" xr:uid="{00000000-0006-0000-0A00-00000B000000}">
      <text>
        <r>
          <rPr>
            <sz val="11"/>
            <rFont val="Calibri"/>
          </rPr>
          <t>The A10 Networks ADC, when used to load balance web applications, must replace response codes.</t>
        </r>
      </text>
    </comment>
    <comment ref="S115" authorId="0" shapeId="0" xr:uid="{00000000-0006-0000-0A00-00000C000000}">
      <text>
        <r>
          <rPr>
            <sz val="11"/>
            <rFont val="Calibri"/>
          </rPr>
          <t>The A10 Networks ADC being used for TLS encryption and decryption using PKI-based user authentication must only accept end entity certificates issued by DoD PKI or DoD-approved PKI Certificate Authorities (CAs) for the establishment of protected sessions.</t>
        </r>
      </text>
    </comment>
    <comment ref="T115" authorId="0" shapeId="0" xr:uid="{00000000-0006-0000-0A00-00000D000000}">
      <text>
        <r>
          <rPr>
            <sz val="11"/>
            <rFont val="Calibri"/>
          </rPr>
          <t>The A10 Networks ADC, when used for load-balancing web servers, must not allow the HTTP TRACE and OPTIONS methods.</t>
        </r>
      </text>
    </comment>
    <comment ref="U115" authorId="0" shapeId="0" xr:uid="{00000000-0006-0000-0A00-00000E000000}">
      <text>
        <r>
          <rPr>
            <sz val="11"/>
            <rFont val="Calibri"/>
          </rPr>
          <t>The A10 Networks ADC must reveal error messages only to authorized individuals (ISSO, ISSM, and SA).</t>
        </r>
      </text>
    </comment>
    <comment ref="V115" authorId="0" shapeId="0" xr:uid="{00000000-0006-0000-0A00-00000F000000}">
      <text>
        <r>
          <rPr>
            <sz val="11"/>
            <rFont val="Calibri"/>
          </rPr>
          <t>The A10 Networks ADC must be a FIPS-compliant version.</t>
        </r>
      </text>
    </comment>
    <comment ref="L121" authorId="0" shapeId="0" xr:uid="{00000000-0006-0000-0A00-000013000000}">
      <text>
        <r>
          <rPr>
            <sz val="11"/>
            <rFont val="Calibri"/>
          </rPr>
          <t>To protect against data mining, the A10 Networks ADC must detect and prevent SQL and other code injection attacks launched against data storage objects, including, at a minimum, databases, database records, queries, and fields.</t>
        </r>
      </text>
    </comment>
    <comment ref="M121" authorId="0" shapeId="0" xr:uid="{00000000-0006-0000-0A00-000014000000}">
      <text>
        <r>
          <rPr>
            <sz val="11"/>
            <rFont val="Calibri"/>
          </rPr>
          <t>To protect against data mining, the A10 Networks ADC must detect and prevent code injection attacks launched against application objects including, at a minimum, application URLs and application code.</t>
        </r>
      </text>
    </comment>
    <comment ref="N121" authorId="0" shapeId="0" xr:uid="{00000000-0006-0000-0A00-000015000000}">
      <text>
        <r>
          <rPr>
            <sz val="11"/>
            <rFont val="Calibri"/>
          </rPr>
          <t>To protect against data mining, the A10 Networks ADC providing content filtering must prevent SQL injection attacks launched against data storage objects, including, at a minimum, databases, database records, and database fields.</t>
        </r>
      </text>
    </comment>
    <comment ref="O121" authorId="0" shapeId="0" xr:uid="{00000000-0006-0000-0A00-000016000000}">
      <text>
        <r>
          <rPr>
            <sz val="11"/>
            <rFont val="Calibri"/>
          </rPr>
          <t>To protect against data mining, the A10 Networks ADC providing content filtering must detect code injection attacks from being launched against data storage objects, including, at a minimum, databases, database records, queries, and fields.</t>
        </r>
      </text>
    </comment>
    <comment ref="P121" authorId="0" shapeId="0" xr:uid="{00000000-0006-0000-0A00-000017000000}">
      <text>
        <r>
          <rPr>
            <sz val="11"/>
            <rFont val="Calibri"/>
          </rPr>
          <t>To protect against data mining, the A10 Networks ADC providing content filtering must detect SQL injection attacks launched against data storage objects, including, at a minimum, databases, database records, and database fields.</t>
        </r>
      </text>
    </comment>
    <comment ref="Q121" authorId="0" shapeId="0" xr:uid="{00000000-0006-0000-0A00-000018000000}">
      <text>
        <r>
          <rPr>
            <sz val="11"/>
            <rFont val="Calibri"/>
          </rPr>
          <t>To protect against data mining, the A10 Networks ADC providing content filtering as part of its intermediary services must detect code injection attacks launched against application objects including, at a minimum, application URLs and application code.</t>
        </r>
      </text>
    </comment>
    <comment ref="R121" authorId="0" shapeId="0" xr:uid="{00000000-0006-0000-0A00-000019000000}">
      <text>
        <r>
          <rPr>
            <sz val="11"/>
            <rFont val="Calibri"/>
          </rPr>
          <t>The A10 Networks ADC, when used for load balancing web servers, must deploy the WAF in active mode.</t>
        </r>
      </text>
    </comment>
    <comment ref="S121" authorId="0" shapeId="0" xr:uid="{00000000-0006-0000-0A00-00001A000000}">
      <text>
        <r>
          <rPr>
            <sz val="11"/>
            <rFont val="Calibri"/>
          </rPr>
          <t>If the Data Owner requires it, the A10 Networks ADC must be configured to perform CCN Mask, SSN Mask, and PCRE Mask Request checks.</t>
        </r>
      </text>
    </comment>
    <comment ref="L122" authorId="0" shapeId="0" xr:uid="{00000000-0006-0000-0A00-00001B000000}">
      <text>
        <r>
          <rPr>
            <sz val="11"/>
            <rFont val="Calibri"/>
          </rPr>
          <t>To protect against data mining, the A10 Networks ADC must detect and prevent SQL and other code injection attacks launched against data storage objects, including, at a minimum, databases, database records, queries, and fields.</t>
        </r>
      </text>
    </comment>
    <comment ref="M122" authorId="0" shapeId="0" xr:uid="{00000000-0006-0000-0A00-00001C000000}">
      <text>
        <r>
          <rPr>
            <sz val="11"/>
            <rFont val="Calibri"/>
          </rPr>
          <t>To protect against data mining, the A10 Networks ADC must detect and prevent code injection attacks launched against application objects including, at a minimum, application URLs and application code.</t>
        </r>
      </text>
    </comment>
    <comment ref="N122" authorId="0" shapeId="0" xr:uid="{00000000-0006-0000-0A00-00001D000000}">
      <text>
        <r>
          <rPr>
            <sz val="11"/>
            <rFont val="Calibri"/>
          </rPr>
          <t>To protect against data mining, the A10 Networks ADC providing content filtering must prevent SQL injection attacks launched against data storage objects, including, at a minimum, databases, database records, and database fields.</t>
        </r>
      </text>
    </comment>
    <comment ref="O122" authorId="0" shapeId="0" xr:uid="{00000000-0006-0000-0A00-00001E000000}">
      <text>
        <r>
          <rPr>
            <sz val="11"/>
            <rFont val="Calibri"/>
          </rPr>
          <t>To protect against data mining, the A10 Networks ADC providing content filtering must detect code injection attacks from being launched against data storage objects, including, at a minimum, databases, database records, queries, and fields.</t>
        </r>
      </text>
    </comment>
    <comment ref="P122" authorId="0" shapeId="0" xr:uid="{00000000-0006-0000-0A00-00001F000000}">
      <text>
        <r>
          <rPr>
            <sz val="11"/>
            <rFont val="Calibri"/>
          </rPr>
          <t>To protect against data mining, the A10 Networks ADC providing content filtering must detect SQL injection attacks launched against data storage objects, including, at a minimum, databases, database records, and database fields.</t>
        </r>
      </text>
    </comment>
    <comment ref="Q122" authorId="0" shapeId="0" xr:uid="{00000000-0006-0000-0A00-000020000000}">
      <text>
        <r>
          <rPr>
            <sz val="11"/>
            <rFont val="Calibri"/>
          </rPr>
          <t>To protect against data mining, the A10 Networks ADC providing content filtering as part of its intermediary services must detect code injection attacks launched against application objects including, at a minimum, application URLs and application code.</t>
        </r>
      </text>
    </comment>
    <comment ref="R122" authorId="0" shapeId="0" xr:uid="{00000000-0006-0000-0A00-000021000000}">
      <text>
        <r>
          <rPr>
            <sz val="11"/>
            <rFont val="Calibri"/>
          </rPr>
          <t>The A10 Networks ADC, when used for load balancing web servers, must deploy the WAF in active mode.</t>
        </r>
      </text>
    </comment>
    <comment ref="S122" authorId="0" shapeId="0" xr:uid="{00000000-0006-0000-0A00-000022000000}">
      <text>
        <r>
          <rPr>
            <sz val="11"/>
            <rFont val="Calibri"/>
          </rPr>
          <t>If the Data Owner requires it, the A10 Networks ADC must be configured to perform CCN Mask, SSN Mask, and PCRE Mask Request checks.</t>
        </r>
      </text>
    </comment>
    <comment ref="L221" authorId="0" shapeId="0" xr:uid="{00000000-0006-0000-0A00-000023000000}">
      <text>
        <r>
          <rPr>
            <sz val="11"/>
            <rFont val="Calibri"/>
          </rPr>
          <t>The A10 Networks ADC, when used to load balance web applications, must enable external logging for accessing Web Application Firewall data event messages.</t>
        </r>
      </text>
    </comment>
    <comment ref="M221" authorId="0" shapeId="0" xr:uid="{00000000-0006-0000-0A00-000024000000}">
      <text>
        <r>
          <rPr>
            <sz val="11"/>
            <rFont val="Calibri"/>
          </rPr>
          <t>The A10 Networks ADC, when used to load balance web applications, must enable external logging for WAF data event messages.</t>
        </r>
      </text>
    </comment>
    <comment ref="N221" authorId="0" shapeId="0" xr:uid="{00000000-0006-0000-0A00-000025000000}">
      <text>
        <r>
          <rPr>
            <sz val="11"/>
            <rFont val="Calibri"/>
          </rPr>
          <t>The A10 Networks ADC must enable logging for packet anomaly events.</t>
        </r>
      </text>
    </comment>
    <comment ref="O221" authorId="0" shapeId="0" xr:uid="{00000000-0006-0000-0A00-000026000000}">
      <text>
        <r>
          <rPr>
            <sz val="11"/>
            <rFont val="Calibri"/>
          </rPr>
          <t>The A10 Networks ADC must enable logging of Denial of Service (DoS) attacks.</t>
        </r>
      </text>
    </comment>
    <comment ref="L232" authorId="0" shapeId="0" xr:uid="{00000000-0006-0000-0A00-000027000000}">
      <text>
        <r>
          <rPr>
            <sz val="11"/>
            <rFont val="Calibri"/>
          </rPr>
          <t>The A10 Networks ADC must send an alert to, at a minimum, the ISSO and SCA when connectivity to the Syslog servers is lost.</t>
        </r>
      </text>
    </comment>
    <comment ref="M232" authorId="0" shapeId="0" xr:uid="{00000000-0006-0000-0A00-000028000000}">
      <text>
        <r>
          <rPr>
            <sz val="11"/>
            <rFont val="Calibri"/>
          </rPr>
          <t>The A10 Networks ADC must, at a minimum, off-load audit log records onto a centralized log server.</t>
        </r>
      </text>
    </comment>
    <comment ref="L233" authorId="0" shapeId="0" xr:uid="{00000000-0006-0000-0A00-000029000000}">
      <text>
        <r>
          <rPr>
            <sz val="11"/>
            <rFont val="Calibri"/>
          </rPr>
          <t>The A10 Networks ADC must send an alert to, at a minimum, the ISSO and SCA when connectivity to the Syslog servers is lost.</t>
        </r>
      </text>
    </comment>
    <comment ref="M233" authorId="0" shapeId="0" xr:uid="{00000000-0006-0000-0A00-00002A000000}">
      <text>
        <r>
          <rPr>
            <sz val="11"/>
            <rFont val="Calibri"/>
          </rPr>
          <t>The A10 Networks ADC must, at a minimum, off-load audit log records onto a centralized log server.</t>
        </r>
      </text>
    </comment>
    <comment ref="L274" authorId="0" shapeId="0" xr:uid="{00000000-0006-0000-0A00-00002B000000}">
      <text>
        <r>
          <rPr>
            <sz val="11"/>
            <rFont val="Calibri"/>
          </rPr>
          <t>The A10 Networks ADC must protect against TCP and UDP Denial of Service (DoS) attacks by employing Source-IP based connection-rate limiting.</t>
        </r>
      </text>
    </comment>
    <comment ref="M274" authorId="0" shapeId="0" xr:uid="{00000000-0006-0000-0A00-00002C000000}">
      <text>
        <r>
          <rPr>
            <sz val="11"/>
            <rFont val="Calibri"/>
          </rPr>
          <t>The A10 Networks ADC must implement load balancing to limit the effects of known and unknown types of Denial of Service (DoS) attacks.</t>
        </r>
      </text>
    </comment>
    <comment ref="N274" authorId="0" shapeId="0" xr:uid="{00000000-0006-0000-0A00-00002D000000}">
      <text>
        <r>
          <rPr>
            <sz val="11"/>
            <rFont val="Calibri"/>
          </rPr>
          <t>The A10 Networks ADC must enable DDoS filters.</t>
        </r>
      </text>
    </comment>
    <comment ref="O274" authorId="0" shapeId="0" xr:uid="{00000000-0006-0000-0A00-00002E000000}">
      <text>
        <r>
          <rPr>
            <sz val="11"/>
            <rFont val="Calibri"/>
          </rPr>
          <t>The A10 Networks ADC must protect against ICMP-based Denial of Service (DoS) attacks by employing ICMP Rate Limiting.</t>
        </r>
      </text>
    </comment>
    <comment ref="P274" authorId="0" shapeId="0" xr:uid="{00000000-0006-0000-0A00-00002F000000}">
      <text>
        <r>
          <rPr>
            <sz val="11"/>
            <rFont val="Calibri"/>
          </rPr>
          <t>The A10 Networks ADC must protect against TCP SYN floods by using TCP SYN Cookies.</t>
        </r>
      </text>
    </comment>
    <comment ref="L324" authorId="0" shapeId="0" xr:uid="{00000000-0006-0000-0A00-000030000000}">
      <text>
        <r>
          <rPr>
            <sz val="11"/>
            <rFont val="Calibri"/>
          </rPr>
          <t>The A10 Networks ADC must generate an alert to, at a minimum, the ISSO and ISSM when threats identified by authoritative sources (e.g., IAVMs or CTOs) are detected.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1" authorId="0" shapeId="0" xr:uid="{00000000-0006-0000-0B00-000001000000}">
      <text>
        <r>
          <rPr>
            <sz val="11"/>
            <rFont val="Calibri"/>
          </rPr>
          <t>The A10 Networks ADC must implement load balancing to limit the effects of known and unknown types of Denial of Service (DoS) attacks.</t>
        </r>
      </text>
    </comment>
    <comment ref="H111" authorId="0" shapeId="0" xr:uid="{00000000-0006-0000-0B00-000002000000}">
      <text>
        <r>
          <rPr>
            <sz val="11"/>
            <rFont val="Calibri"/>
          </rPr>
          <t>The A10 Networks ADC, when used for TLS encryption and decryption, must be configured to comply with the required TLS settings in NIST SP 800-52.</t>
        </r>
      </text>
    </comment>
    <comment ref="I111" authorId="0" shapeId="0" xr:uid="{00000000-0006-0000-0B00-000005000000}">
      <text>
        <r>
          <rPr>
            <sz val="11"/>
            <rFont val="Calibri"/>
          </rPr>
          <t>The A10 Networks ADC when used for TLS encryption and decryption must validate certificates used for TLS functions by performing RFC 5280-compliant certification path validation.</t>
        </r>
      </text>
    </comment>
    <comment ref="J111" authorId="0" shapeId="0" xr:uid="{00000000-0006-0000-0B00-000003000000}">
      <text>
        <r>
          <rPr>
            <sz val="11"/>
            <rFont val="Calibri"/>
          </rPr>
          <t>The A10 Networks ADC being used for TLS encryption and decryption using PKI-based user authentication must only accept end entity certificates issued by DoD PKI or DoD-approved PKI Certificate Authorities (CAs) for the establishment of protected sessions.</t>
        </r>
      </text>
    </comment>
    <comment ref="K111" authorId="0" shapeId="0" xr:uid="{00000000-0006-0000-0B00-000004000000}">
      <text>
        <r>
          <rPr>
            <sz val="11"/>
            <rFont val="Calibri"/>
          </rPr>
          <t>The A10 Networks ADC must be a FIPS-compliant version.</t>
        </r>
      </text>
    </comment>
    <comment ref="H112" authorId="0" shapeId="0" xr:uid="{00000000-0006-0000-0B00-000006000000}">
      <text>
        <r>
          <rPr>
            <sz val="11"/>
            <rFont val="Calibri"/>
          </rPr>
          <t>The A10 Networks ADC, when used for TLS encryption and decryption, must be configured to comply with the required TLS settings in NIST SP 800-52.</t>
        </r>
      </text>
    </comment>
    <comment ref="I112" authorId="0" shapeId="0" xr:uid="{00000000-0006-0000-0B00-000007000000}">
      <text>
        <r>
          <rPr>
            <sz val="11"/>
            <rFont val="Calibri"/>
          </rPr>
          <t>The A10 Networks ADC when used for TLS encryption and decryption must validate certificates used for TLS functions by performing RFC 5280-compliant certification path validation.</t>
        </r>
      </text>
    </comment>
    <comment ref="J112" authorId="0" shapeId="0" xr:uid="{00000000-0006-0000-0B00-000008000000}">
      <text>
        <r>
          <rPr>
            <sz val="11"/>
            <rFont val="Calibri"/>
          </rPr>
          <t>The A10 Networks ADC being used for TLS encryption and decryption using PKI-based user authentication must only accept end entity certificates issued by DoD PKI or DoD-approved PKI Certificate Authorities (CAs) for the establishment of protected sessions.</t>
        </r>
      </text>
    </comment>
    <comment ref="K112" authorId="0" shapeId="0" xr:uid="{00000000-0006-0000-0B00-000009000000}">
      <text>
        <r>
          <rPr>
            <sz val="11"/>
            <rFont val="Calibri"/>
          </rPr>
          <t>The A10 Networks ADC must be a FIPS-compliant version.</t>
        </r>
      </text>
    </comment>
    <comment ref="H123" authorId="0" shapeId="0" xr:uid="{00000000-0006-0000-0B00-00000A000000}">
      <text>
        <r>
          <rPr>
            <sz val="11"/>
            <rFont val="Calibri"/>
          </rPr>
          <t>The A10 Networks ADC must generate an alert to, at a minimum, the ISSO and ISSM when threats identified by authoritative sources (e.g., IAVMs or CTOs) are detected.</t>
        </r>
      </text>
    </comment>
    <comment ref="H240" authorId="0" shapeId="0" xr:uid="{00000000-0006-0000-0B00-00000B000000}">
      <text>
        <r>
          <rPr>
            <sz val="11"/>
            <rFont val="Calibri"/>
          </rPr>
          <t>The A10 Networks ADC must not have unnecessary scripts installed.</t>
        </r>
      </text>
    </comment>
    <comment ref="I240" authorId="0" shapeId="0" xr:uid="{00000000-0006-0000-0B00-00000C000000}">
      <text>
        <r>
          <rPr>
            <sz val="11"/>
            <rFont val="Calibri"/>
          </rPr>
          <t>The A10 Networks ADC must be configured to prohibit or restrict the use of functions, ports, protocols, and/or services as defined in the PPSM CAL and vulnerability assessments.</t>
        </r>
      </text>
    </comment>
    <comment ref="J240" authorId="0" shapeId="0" xr:uid="{00000000-0006-0000-0B00-00000D000000}">
      <text>
        <r>
          <rPr>
            <sz val="11"/>
            <rFont val="Calibri"/>
          </rPr>
          <t>The A10 Networks ADC must not have any unnecessary or unapproved virtual servers configured.</t>
        </r>
      </text>
    </comment>
    <comment ref="H241" authorId="0" shapeId="0" xr:uid="{00000000-0006-0000-0B00-00000E000000}">
      <text>
        <r>
          <rPr>
            <sz val="11"/>
            <rFont val="Calibri"/>
          </rPr>
          <t>The A10 Networks ADC must not have unnecessary scripts installed.</t>
        </r>
      </text>
    </comment>
    <comment ref="I241" authorId="0" shapeId="0" xr:uid="{00000000-0006-0000-0B00-00000F000000}">
      <text>
        <r>
          <rPr>
            <sz val="11"/>
            <rFont val="Calibri"/>
          </rPr>
          <t>The A10 Networks ADC must be configured to prohibit or restrict the use of functions, ports, protocols, and/or services as defined in the PPSM CAL and vulnerability assessments.</t>
        </r>
      </text>
    </comment>
    <comment ref="J241" authorId="0" shapeId="0" xr:uid="{00000000-0006-0000-0B00-000010000000}">
      <text>
        <r>
          <rPr>
            <sz val="11"/>
            <rFont val="Calibri"/>
          </rPr>
          <t>The A10 Networks ADC must not have any unnecessary or unapproved virtual servers configured.</t>
        </r>
      </text>
    </comment>
    <comment ref="H242" authorId="0" shapeId="0" xr:uid="{00000000-0006-0000-0B00-000011000000}">
      <text>
        <r>
          <rPr>
            <sz val="11"/>
            <rFont val="Calibri"/>
          </rPr>
          <t>The A10 Networks ADC, when used to load balance web applications, must strip HTTP response headers.</t>
        </r>
      </text>
    </comment>
    <comment ref="I242" authorId="0" shapeId="0" xr:uid="{00000000-0006-0000-0B00-000012000000}">
      <text>
        <r>
          <rPr>
            <sz val="11"/>
            <rFont val="Calibri"/>
          </rPr>
          <t>The A10 Networks ADC, when used to load balance web applications, must replace response codes.</t>
        </r>
      </text>
    </comment>
    <comment ref="J242" authorId="0" shapeId="0" xr:uid="{00000000-0006-0000-0B00-000013000000}">
      <text>
        <r>
          <rPr>
            <sz val="11"/>
            <rFont val="Calibri"/>
          </rPr>
          <t>The A10 Networks ADC, when used for load-balancing web servers, must not allow the HTTP TRACE and OPTIONS methods.</t>
        </r>
      </text>
    </comment>
    <comment ref="K242" authorId="0" shapeId="0" xr:uid="{00000000-0006-0000-0B00-000014000000}">
      <text>
        <r>
          <rPr>
            <sz val="11"/>
            <rFont val="Calibri"/>
          </rPr>
          <t>The A10 Networks ADC must reveal error messages only to authorized individuals (ISSO, ISSM, and SA).</t>
        </r>
      </text>
    </comment>
    <comment ref="H276" authorId="0" shapeId="0" xr:uid="{00000000-0006-0000-0B00-000015000000}">
      <text>
        <r>
          <rPr>
            <sz val="11"/>
            <rFont val="Calibri"/>
          </rPr>
          <t>The A10 Networks ADC must enable logging for packet anomaly events.</t>
        </r>
      </text>
    </comment>
    <comment ref="I276" authorId="0" shapeId="0" xr:uid="{00000000-0006-0000-0B00-000016000000}">
      <text>
        <r>
          <rPr>
            <sz val="11"/>
            <rFont val="Calibri"/>
          </rPr>
          <t>The A10 Networks ADC must generate an alert to, at a minimum, the ISSO and ISSM when threats identified by authoritative sources (e.g., IAVMs or CTOs) are detected.</t>
        </r>
      </text>
    </comment>
    <comment ref="J276" authorId="0" shapeId="0" xr:uid="{00000000-0006-0000-0B00-000017000000}">
      <text>
        <r>
          <rPr>
            <sz val="11"/>
            <rFont val="Calibri"/>
          </rPr>
          <t>The A10 Networks ADC must enable logging of Denial of Service (DoS) attacks.</t>
        </r>
      </text>
    </comment>
    <comment ref="H279" authorId="0" shapeId="0" xr:uid="{00000000-0006-0000-0B00-000018000000}">
      <text>
        <r>
          <rPr>
            <sz val="11"/>
            <rFont val="Calibri"/>
          </rPr>
          <t>To protect against data mining, the A10 Networks ADC must detect and prevent SQL and other code injection attacks launched against data storage objects, including, at a minimum, databases, database records, queries, and fields.</t>
        </r>
      </text>
    </comment>
    <comment ref="I279" authorId="0" shapeId="0" xr:uid="{00000000-0006-0000-0B00-00001C000000}">
      <text>
        <r>
          <rPr>
            <sz val="11"/>
            <rFont val="Calibri"/>
          </rPr>
          <t>To protect against data mining, the A10 Networks ADC must detect and prevent code injection attacks launched against application objects including, at a minimum, application URLs and application code.</t>
        </r>
      </text>
    </comment>
    <comment ref="J279" authorId="0" shapeId="0" xr:uid="{00000000-0006-0000-0B00-00001D000000}">
      <text>
        <r>
          <rPr>
            <sz val="11"/>
            <rFont val="Calibri"/>
          </rPr>
          <t>To protect against data mining, the A10 Networks ADC providing content filtering must prevent SQL injection attacks launched against data storage objects, including, at a minimum, databases, database records, and database fields.</t>
        </r>
      </text>
    </comment>
    <comment ref="K279" authorId="0" shapeId="0" xr:uid="{00000000-0006-0000-0B00-00001E000000}">
      <text>
        <r>
          <rPr>
            <sz val="11"/>
            <rFont val="Calibri"/>
          </rPr>
          <t>To protect against data mining, the A10 Networks ADC providing content filtering must detect code injection attacks from being launched against data storage objects, including, at a minimum, databases, database records, queries, and fields.</t>
        </r>
      </text>
    </comment>
    <comment ref="L279" authorId="0" shapeId="0" xr:uid="{00000000-0006-0000-0B00-000019000000}">
      <text>
        <r>
          <rPr>
            <sz val="11"/>
            <rFont val="Calibri"/>
          </rPr>
          <t>To protect against data mining, the A10 Networks ADC providing content filtering must detect SQL injection attacks launched against data storage objects, including, at a minimum, databases, database records, and database fields.</t>
        </r>
      </text>
    </comment>
    <comment ref="M279" authorId="0" shapeId="0" xr:uid="{00000000-0006-0000-0B00-00001A000000}">
      <text>
        <r>
          <rPr>
            <sz val="11"/>
            <rFont val="Calibri"/>
          </rPr>
          <t>To protect against data mining, the A10 Networks ADC providing content filtering as part of its intermediary services must detect code injection attacks launched against application objects including, at a minimum, application URLs and application code.</t>
        </r>
      </text>
    </comment>
    <comment ref="N279" authorId="0" shapeId="0" xr:uid="{00000000-0006-0000-0B00-00001B000000}">
      <text>
        <r>
          <rPr>
            <sz val="11"/>
            <rFont val="Calibri"/>
          </rPr>
          <t>The A10 Networks ADC, when used for load balancing web servers, must deploy the WAF in active mode.</t>
        </r>
      </text>
    </comment>
    <comment ref="H328" authorId="0" shapeId="0" xr:uid="{00000000-0006-0000-0B00-00001F000000}">
      <text>
        <r>
          <rPr>
            <sz val="11"/>
            <rFont val="Calibri"/>
          </rPr>
          <t>To protect against data mining, the A10 Networks ADC must detect and prevent SQL and other code injection attacks launched against data storage objects, including, at a minimum, databases, database records, queries, and fields.</t>
        </r>
      </text>
    </comment>
    <comment ref="I328" authorId="0" shapeId="0" xr:uid="{00000000-0006-0000-0B00-000021000000}">
      <text>
        <r>
          <rPr>
            <sz val="11"/>
            <rFont val="Calibri"/>
          </rPr>
          <t>To protect against data mining, the A10 Networks ADC must detect and prevent code injection attacks launched against application objects including, at a minimum, application URLs and application code.</t>
        </r>
      </text>
    </comment>
    <comment ref="J328" authorId="0" shapeId="0" xr:uid="{00000000-0006-0000-0B00-000022000000}">
      <text>
        <r>
          <rPr>
            <sz val="11"/>
            <rFont val="Calibri"/>
          </rPr>
          <t>To protect against data mining, the A10 Networks ADC providing content filtering must prevent SQL injection attacks launched against data storage objects, including, at a minimum, databases, database records, and database fields.</t>
        </r>
      </text>
    </comment>
    <comment ref="K328" authorId="0" shapeId="0" xr:uid="{00000000-0006-0000-0B00-000023000000}">
      <text>
        <r>
          <rPr>
            <sz val="11"/>
            <rFont val="Calibri"/>
          </rPr>
          <t>To protect against data mining, the A10 Networks ADC providing content filtering must detect code injection attacks from being launched against data storage objects, including, at a minimum, databases, database records, queries, and fields.</t>
        </r>
      </text>
    </comment>
    <comment ref="L328" authorId="0" shapeId="0" xr:uid="{00000000-0006-0000-0B00-000024000000}">
      <text>
        <r>
          <rPr>
            <sz val="11"/>
            <rFont val="Calibri"/>
          </rPr>
          <t>To protect against data mining, the A10 Networks ADC providing content filtering must detect SQL injection attacks launched against data storage objects, including, at a minimum, databases, database records, and database fields.</t>
        </r>
      </text>
    </comment>
    <comment ref="M328" authorId="0" shapeId="0" xr:uid="{00000000-0006-0000-0B00-000025000000}">
      <text>
        <r>
          <rPr>
            <sz val="11"/>
            <rFont val="Calibri"/>
          </rPr>
          <t>To protect against data mining, the A10 Networks ADC providing content filtering as part of its intermediary services must detect code injection attacks launched against application objects including, at a minimum, application URLs and application code.</t>
        </r>
      </text>
    </comment>
    <comment ref="N328" authorId="0" shapeId="0" xr:uid="{00000000-0006-0000-0B00-000026000000}">
      <text>
        <r>
          <rPr>
            <sz val="11"/>
            <rFont val="Calibri"/>
          </rPr>
          <t>The A10 Networks ADC, when used for load balancing web servers, must deploy the WAF in active mode.</t>
        </r>
      </text>
    </comment>
    <comment ref="O328" authorId="0" shapeId="0" xr:uid="{00000000-0006-0000-0B00-000020000000}">
      <text>
        <r>
          <rPr>
            <sz val="11"/>
            <rFont val="Calibri"/>
          </rPr>
          <t>If the Data Owner requires it, the A10 Networks ADC must be configured to perform CCN Mask, SSN Mask, and PCRE Mask Request checks.</t>
        </r>
      </text>
    </comment>
    <comment ref="H355" authorId="0" shapeId="0" xr:uid="{00000000-0006-0000-0B00-000027000000}">
      <text>
        <r>
          <rPr>
            <sz val="11"/>
            <rFont val="Calibri"/>
          </rPr>
          <t>The A10 Networks ADC, when used to load balance web applications, must enable external logging for accessing Web Application Firewall data event messages.</t>
        </r>
      </text>
    </comment>
    <comment ref="I355" authorId="0" shapeId="0" xr:uid="{00000000-0006-0000-0B00-000028000000}">
      <text>
        <r>
          <rPr>
            <sz val="11"/>
            <rFont val="Calibri"/>
          </rPr>
          <t>The A10 Networks ADC must send an alert to, at a minimum, the ISSO and SCA when connectivity to the Syslog servers is lost.</t>
        </r>
      </text>
    </comment>
    <comment ref="J355" authorId="0" shapeId="0" xr:uid="{00000000-0006-0000-0B00-000029000000}">
      <text>
        <r>
          <rPr>
            <sz val="11"/>
            <rFont val="Calibri"/>
          </rPr>
          <t>The A10 Networks ADC, when used to load balance web applications, must enable external logging for WAF data event messages.</t>
        </r>
      </text>
    </comment>
    <comment ref="K355" authorId="0" shapeId="0" xr:uid="{00000000-0006-0000-0B00-00002A000000}">
      <text>
        <r>
          <rPr>
            <sz val="11"/>
            <rFont val="Calibri"/>
          </rPr>
          <t>The A10 Networks ADC must enable logging for packet anomaly events.</t>
        </r>
      </text>
    </comment>
    <comment ref="L355" authorId="0" shapeId="0" xr:uid="{00000000-0006-0000-0B00-00002B000000}">
      <text>
        <r>
          <rPr>
            <sz val="11"/>
            <rFont val="Calibri"/>
          </rPr>
          <t>The A10 Networks ADC must enable logging of Denial of Service (DoS) attacks.</t>
        </r>
      </text>
    </comment>
    <comment ref="M355" authorId="0" shapeId="0" xr:uid="{00000000-0006-0000-0B00-00002C000000}">
      <text>
        <r>
          <rPr>
            <sz val="11"/>
            <rFont val="Calibri"/>
          </rPr>
          <t>The A10 Networks ADC must, at a minimum, off-load audit log records onto a centralized log server.</t>
        </r>
      </text>
    </comment>
    <comment ref="H357" authorId="0" shapeId="0" xr:uid="{00000000-0006-0000-0B00-00002D000000}">
      <text>
        <r>
          <rPr>
            <sz val="11"/>
            <rFont val="Calibri"/>
          </rPr>
          <t>The A10 Networks ADC must send an alert to, at a minimum, the ISSO and SCA when connectivity to the Syslog servers is lost.</t>
        </r>
      </text>
    </comment>
    <comment ref="I357" authorId="0" shapeId="0" xr:uid="{00000000-0006-0000-0B00-00002E000000}">
      <text>
        <r>
          <rPr>
            <sz val="11"/>
            <rFont val="Calibri"/>
          </rPr>
          <t>The A10 Networks ADC must, at a minimum, off-load audit log records onto a centralized log server.</t>
        </r>
      </text>
    </comment>
    <comment ref="H378" authorId="0" shapeId="0" xr:uid="{00000000-0006-0000-0B00-00002F000000}">
      <text>
        <r>
          <rPr>
            <sz val="11"/>
            <rFont val="Calibri"/>
          </rPr>
          <t>The A10 Networks ADC must use DNS Proxy mode when Global Server Load Balancing is used.</t>
        </r>
      </text>
    </comment>
    <comment ref="H388" authorId="0" shapeId="0" xr:uid="{00000000-0006-0000-0B00-000030000000}">
      <text>
        <r>
          <rPr>
            <sz val="11"/>
            <rFont val="Calibri"/>
          </rPr>
          <t>If the Data Owner requires it, the A10 Networks ADC must be configured to perform CCN Mask, SSN Mask, and PCRE Mask Request checks.</t>
        </r>
      </text>
    </comment>
    <comment ref="H389" authorId="0" shapeId="0" xr:uid="{00000000-0006-0000-0B00-000031000000}">
      <text>
        <r>
          <rPr>
            <sz val="11"/>
            <rFont val="Calibri"/>
          </rPr>
          <t>The A10 Networks ADC must protect against ICMP-based Denial of Service (DoS) attacks by employing ICMP Rate Limiting.</t>
        </r>
      </text>
    </comment>
    <comment ref="H401" authorId="0" shapeId="0" xr:uid="{00000000-0006-0000-0B00-000032000000}">
      <text>
        <r>
          <rPr>
            <sz val="11"/>
            <rFont val="Calibri"/>
          </rPr>
          <t>The A10 Networks ADC must protect against TCP and UDP Denial of Service (DoS) attacks by employing Source-IP based connection-rate limiting.</t>
        </r>
      </text>
    </comment>
    <comment ref="I401" authorId="0" shapeId="0" xr:uid="{00000000-0006-0000-0B00-000033000000}">
      <text>
        <r>
          <rPr>
            <sz val="11"/>
            <rFont val="Calibri"/>
          </rPr>
          <t>The A10 Networks ADC must enable DDoS filters.</t>
        </r>
      </text>
    </comment>
    <comment ref="J401" authorId="0" shapeId="0" xr:uid="{00000000-0006-0000-0B00-000034000000}">
      <text>
        <r>
          <rPr>
            <sz val="11"/>
            <rFont val="Calibri"/>
          </rPr>
          <t>The A10 Networks ADC must protect against ICMP-based Denial of Service (DoS) attacks by employing ICMP Rate Limiting.</t>
        </r>
      </text>
    </comment>
    <comment ref="K401" authorId="0" shapeId="0" xr:uid="{00000000-0006-0000-0B00-000035000000}">
      <text>
        <r>
          <rPr>
            <sz val="11"/>
            <rFont val="Calibri"/>
          </rPr>
          <t>The A10 Networks ADC must protect against TCP SYN floods by using TCP SYN Cookies.</t>
        </r>
      </text>
    </comment>
    <comment ref="H402" authorId="0" shapeId="0" xr:uid="{00000000-0006-0000-0B00-000036000000}">
      <text>
        <r>
          <rPr>
            <sz val="11"/>
            <rFont val="Calibri"/>
          </rPr>
          <t>The A10 Networks ADC must protect against TCP and UDP Denial of Service (DoS) attacks by employing Source-IP based connection-rate limiting.</t>
        </r>
      </text>
    </comment>
    <comment ref="I402" authorId="0" shapeId="0" xr:uid="{00000000-0006-0000-0B00-000037000000}">
      <text>
        <r>
          <rPr>
            <sz val="11"/>
            <rFont val="Calibri"/>
          </rPr>
          <t>The A10 Networks ADC must implement load balancing to limit the effects of known and unknown types of Denial of Service (DoS) attacks.</t>
        </r>
      </text>
    </comment>
    <comment ref="J402" authorId="0" shapeId="0" xr:uid="{00000000-0006-0000-0B00-000038000000}">
      <text>
        <r>
          <rPr>
            <sz val="11"/>
            <rFont val="Calibri"/>
          </rPr>
          <t>The A10 Networks ADC must enable DDoS filters.</t>
        </r>
      </text>
    </comment>
    <comment ref="K402" authorId="0" shapeId="0" xr:uid="{00000000-0006-0000-0B00-000039000000}">
      <text>
        <r>
          <rPr>
            <sz val="11"/>
            <rFont val="Calibri"/>
          </rPr>
          <t>The A10 Networks ADC must protect against TCP SYN floods by using TCP SYN Cookies.</t>
        </r>
      </text>
    </comment>
    <comment ref="H407" authorId="0" shapeId="0" xr:uid="{00000000-0006-0000-0B00-00003A000000}">
      <text>
        <r>
          <rPr>
            <sz val="11"/>
            <rFont val="Calibri"/>
          </rPr>
          <t>The A10 Networks ADC must use DNS Proxy mode when Global Server Load Balancing is used.</t>
        </r>
      </text>
    </comment>
  </commentList>
</comments>
</file>

<file path=xl/sharedStrings.xml><?xml version="1.0" encoding="utf-8"?>
<sst xmlns="http://schemas.openxmlformats.org/spreadsheetml/2006/main" count="11367" uniqueCount="5874">
  <si>
    <t>Id</t>
  </si>
  <si>
    <t>Title</t>
  </si>
  <si>
    <t>Severity</t>
  </si>
  <si>
    <t>MoSCoW</t>
  </si>
  <si>
    <t>OpsImpact</t>
  </si>
  <si>
    <t>Phase</t>
  </si>
  <si>
    <t>ImplStatus</t>
  </si>
  <si>
    <t>Notes</t>
  </si>
  <si>
    <t>Remediation</t>
  </si>
  <si>
    <t>Description</t>
  </si>
  <si>
    <t>Audit</t>
  </si>
  <si>
    <t>Status</t>
  </si>
  <si>
    <t>LogID</t>
  </si>
  <si>
    <t>V-237032</t>
  </si>
  <si>
    <r>
      <rPr>
        <sz val="11"/>
        <rFont val="Calibri"/>
      </rPr>
      <t>The A10 Networks ADC, when used for TLS encryption and decryption, must be configured to comply with the required TLS settings in NIST SP 800-52.</t>
    </r>
  </si>
  <si>
    <t>CAT II (Medium)</t>
  </si>
  <si>
    <t>Unassigned</t>
  </si>
  <si>
    <t>Unassessed</t>
  </si>
  <si>
    <t>Pending</t>
  </si>
  <si>
    <t/>
  </si>
  <si>
    <r>
      <rPr>
        <sz val="11"/>
        <color rgb="FF000000"/>
        <rFont val="Calibri"/>
      </rPr>
      <t>The following command validates real servers based on their certificates:</t>
    </r>
    <r>
      <rPr>
        <sz val="11"/>
        <color rgb="FF000000"/>
        <rFont val="Calibri"/>
      </rPr>
      <t xml:space="preserve">
</t>
    </r>
    <r>
      <rPr>
        <sz val="11"/>
        <color rgb="FF000000"/>
        <rFont val="Calibri"/>
      </rPr>
      <t>slb template server-ssl [template-name]</t>
    </r>
    <r>
      <rPr>
        <sz val="11"/>
        <color rgb="FF000000"/>
        <rFont val="Calibri"/>
      </rPr>
      <t xml:space="preserve">
</t>
    </r>
    <r>
      <rPr>
        <sz val="11"/>
        <color rgb="FF000000"/>
        <rFont val="Calibri"/>
      </rPr>
      <t>The following sub-command specifies the version of SSL/TLS used:</t>
    </r>
    <r>
      <rPr>
        <sz val="11"/>
        <color rgb="FF000000"/>
        <rFont val="Calibri"/>
      </rPr>
      <t xml:space="preserve">
</t>
    </r>
    <r>
      <rPr>
        <sz val="11"/>
        <color rgb="FF000000"/>
        <rFont val="Calibri"/>
      </rPr>
      <t>version [30 | 31 | 32 |33]</t>
    </r>
    <r>
      <rPr>
        <sz val="11"/>
        <color rgb="FF000000"/>
        <rFont val="Calibri"/>
      </rPr>
      <t xml:space="preserve">
</t>
    </r>
    <r>
      <rPr>
        <sz val="11"/>
        <color rgb="FF000000"/>
        <rFont val="Calibri"/>
      </rPr>
      <t>Note: Options 30, 31, or 32 are not compliant; use option 33 or higher instead.</t>
    </r>
    <r>
      <rPr>
        <sz val="11"/>
        <color rgb="FF000000"/>
        <rFont val="Calibri"/>
      </rPr>
      <t xml:space="preserve">
</t>
    </r>
    <r>
      <rPr>
        <sz val="11"/>
        <color rgb="FF000000"/>
        <rFont val="Calibri"/>
      </rPr>
      <t>The following sub-command specifies the cipher suite to support for certificates from servers:</t>
    </r>
    <r>
      <rPr>
        <sz val="11"/>
        <color rgb="FF000000"/>
        <rFont val="Calibri"/>
      </rPr>
      <t xml:space="preserve">
</t>
    </r>
    <r>
      <rPr>
        <sz val="11"/>
        <color rgb="FF000000"/>
        <rFont val="Calibri"/>
      </rPr>
      <t>cipher [cipher suite]</t>
    </r>
    <r>
      <rPr>
        <sz val="11"/>
        <color rgb="FF000000"/>
        <rFont val="Calibri"/>
      </rPr>
      <t xml:space="preserve">
</t>
    </r>
    <r>
      <rPr>
        <sz val="11"/>
        <color rgb="FF000000"/>
        <rFont val="Calibri"/>
      </rPr>
      <t>The following cipher suites are in compliance:</t>
    </r>
    <r>
      <rPr>
        <sz val="11"/>
        <color rgb="FF000000"/>
        <rFont val="Calibri"/>
      </rPr>
      <t xml:space="preserve">
</t>
    </r>
    <r>
      <rPr>
        <sz val="11"/>
        <color rgb="FF000000"/>
        <rFont val="Calibri"/>
      </rPr>
      <t>TLS1_RSA_AES_128_SHA</t>
    </r>
    <r>
      <rPr>
        <sz val="11"/>
        <color rgb="FF000000"/>
        <rFont val="Calibri"/>
      </rPr>
      <t xml:space="preserve">
</t>
    </r>
    <r>
      <rPr>
        <sz val="11"/>
        <color rgb="FF000000"/>
        <rFont val="Calibri"/>
      </rPr>
      <t>TLS1_RSA_AES_128_SHA256</t>
    </r>
    <r>
      <rPr>
        <sz val="11"/>
        <color rgb="FF000000"/>
        <rFont val="Calibri"/>
      </rPr>
      <t xml:space="preserve">
</t>
    </r>
    <r>
      <rPr>
        <sz val="11"/>
        <color rgb="FF000000"/>
        <rFont val="Calibri"/>
      </rPr>
      <t>TLS1_RSA_AES_256_SHA</t>
    </r>
    <r>
      <rPr>
        <sz val="11"/>
        <color rgb="FF000000"/>
        <rFont val="Calibri"/>
      </rPr>
      <t xml:space="preserve">
</t>
    </r>
    <r>
      <rPr>
        <sz val="11"/>
        <color rgb="FF000000"/>
        <rFont val="Calibri"/>
      </rPr>
      <t>TLS1_RSA_AES_256_SHA256</t>
    </r>
    <r>
      <rPr>
        <sz val="11"/>
        <color rgb="FF000000"/>
        <rFont val="Calibri"/>
      </rPr>
      <t xml:space="preserve">
</t>
    </r>
    <r>
      <rPr>
        <sz val="11"/>
        <color rgb="FF000000"/>
        <rFont val="Calibri"/>
      </rPr>
      <t>Optionally, a cipher template containing these cipher suites can be configured and applied.</t>
    </r>
    <r>
      <rPr>
        <sz val="11"/>
        <color rgb="FF000000"/>
        <rFont val="Calibri"/>
      </rPr>
      <t xml:space="preserve">
</t>
    </r>
    <r>
      <rPr>
        <sz val="11"/>
        <color rgb="FF000000"/>
        <rFont val="Calibri"/>
      </rPr>
      <t>The following command creates a cipher template:</t>
    </r>
    <r>
      <rPr>
        <sz val="11"/>
        <color rgb="FF000000"/>
        <rFont val="Calibri"/>
      </rPr>
      <t xml:space="preserve">
</t>
    </r>
    <r>
      <rPr>
        <sz val="11"/>
        <color rgb="FF000000"/>
        <rFont val="Calibri"/>
      </rPr>
      <t>slb template cipher [template-name]</t>
    </r>
    <r>
      <rPr>
        <sz val="11"/>
        <color rgb="FF000000"/>
        <rFont val="Calibri"/>
      </rPr>
      <t xml:space="preserve">
</t>
    </r>
    <r>
      <rPr>
        <sz val="11"/>
        <color rgb="FF000000"/>
        <rFont val="Calibri"/>
      </rPr>
      <t>The following command binds the cipher template to the server-ssl template:</t>
    </r>
    <r>
      <rPr>
        <sz val="11"/>
        <color rgb="FF000000"/>
        <rFont val="Calibri"/>
      </rPr>
      <t xml:space="preserve">
</t>
    </r>
    <r>
      <rPr>
        <sz val="11"/>
        <color rgb="FF000000"/>
        <rFont val="Calibri"/>
      </rPr>
      <t>template cipher [template-name]</t>
    </r>
  </si>
  <si>
    <r>
      <rPr>
        <sz val="11"/>
        <color rgb="FF000000"/>
        <rFont val="Calibri"/>
      </rPr>
      <t>SP 800-52 provides guidance on using the most secure version and configuration of the TLS/SSL protocol. Using older unauthorized versions or incorrectly configuring protocol negotiation makes the gateway vulnerable to known and unknown attacks which exploit vulnerabilities in this protocol.</t>
    </r>
    <r>
      <rPr>
        <sz val="11"/>
        <color rgb="FF000000"/>
        <rFont val="Calibri"/>
      </rPr>
      <t xml:space="preserve">
</t>
    </r>
    <r>
      <rPr>
        <sz val="11"/>
        <color rgb="FF000000"/>
        <rFont val="Calibri"/>
      </rPr>
      <t>This requirement applies to TLS gateways (also known as SSL gateways) and is not applicable to VPN devices. Application protocols such as HTTPS and DNSSEC use TLS as the underlying security protocol thus are in scope for this requirement. NIS SP 800-52 provides guidance.</t>
    </r>
    <r>
      <rPr>
        <sz val="11"/>
        <color rgb="FF000000"/>
        <rFont val="Calibri"/>
      </rPr>
      <t xml:space="preserve">
</t>
    </r>
    <r>
      <rPr>
        <sz val="11"/>
        <color rgb="FF000000"/>
        <rFont val="Calibri"/>
      </rPr>
      <t>SP 800-52 sets TLS version 1.1 as a minimum version, thus all versions of SSL are not allowed (including for client negotiation) either on DoD-only or on public facing servers.</t>
    </r>
  </si>
  <si>
    <r>
      <rPr>
        <sz val="11"/>
        <color rgb="FF000000"/>
        <rFont val="Calibri"/>
      </rPr>
      <t xml:space="preserve">If the device does not provide intermediary services for TLS, or application protocols that use TLS (e.g., DNSSEC or HTTPS), this is not applicable. </t>
    </r>
    <r>
      <rPr>
        <sz val="11"/>
        <color rgb="FF000000"/>
        <rFont val="Calibri"/>
      </rPr>
      <t xml:space="preserve">
</t>
    </r>
    <r>
      <rPr>
        <sz val="11"/>
        <color rgb="FF000000"/>
        <rFont val="Calibri"/>
      </rPr>
      <t>Review the device configuration.</t>
    </r>
    <r>
      <rPr>
        <sz val="11"/>
        <color rgb="FF000000"/>
        <rFont val="Calibri"/>
      </rPr>
      <t xml:space="preserve">
</t>
    </r>
    <r>
      <rPr>
        <sz val="11"/>
        <color rgb="FF000000"/>
        <rFont val="Calibri"/>
      </rPr>
      <t>View the configured cipher templates (if any):</t>
    </r>
    <r>
      <rPr>
        <sz val="11"/>
        <color rgb="FF000000"/>
        <rFont val="Calibri"/>
      </rPr>
      <t xml:space="preserve">
</t>
    </r>
    <r>
      <rPr>
        <sz val="11"/>
        <color rgb="FF000000"/>
        <rFont val="Calibri"/>
      </rPr>
      <t>show slb template cipher</t>
    </r>
    <r>
      <rPr>
        <sz val="11"/>
        <color rgb="FF000000"/>
        <rFont val="Calibri"/>
      </rPr>
      <t xml:space="preserve">
</t>
    </r>
    <r>
      <rPr>
        <sz val="11"/>
        <color rgb="FF000000"/>
        <rFont val="Calibri"/>
      </rPr>
      <t>The following cipher suites are in compliance:</t>
    </r>
    <r>
      <rPr>
        <sz val="11"/>
        <color rgb="FF000000"/>
        <rFont val="Calibri"/>
      </rPr>
      <t xml:space="preserve">
</t>
    </r>
    <r>
      <rPr>
        <sz val="11"/>
        <color rgb="FF000000"/>
        <rFont val="Calibri"/>
      </rPr>
      <t>TLS1_RSA_AES_128_SHA</t>
    </r>
    <r>
      <rPr>
        <sz val="11"/>
        <color rgb="FF000000"/>
        <rFont val="Calibri"/>
      </rPr>
      <t xml:space="preserve">
</t>
    </r>
    <r>
      <rPr>
        <sz val="11"/>
        <color rgb="FF000000"/>
        <rFont val="Calibri"/>
      </rPr>
      <t>TLS1_RSA_AES_128_SHA256</t>
    </r>
    <r>
      <rPr>
        <sz val="11"/>
        <color rgb="FF000000"/>
        <rFont val="Calibri"/>
      </rPr>
      <t xml:space="preserve">
</t>
    </r>
    <r>
      <rPr>
        <sz val="11"/>
        <color rgb="FF000000"/>
        <rFont val="Calibri"/>
      </rPr>
      <t>TLS1_RSA_AES_256_SHA</t>
    </r>
    <r>
      <rPr>
        <sz val="11"/>
        <color rgb="FF000000"/>
        <rFont val="Calibri"/>
      </rPr>
      <t xml:space="preserve">
</t>
    </r>
    <r>
      <rPr>
        <sz val="11"/>
        <color rgb="FF000000"/>
        <rFont val="Calibri"/>
      </rPr>
      <t>TLS1_RSA_AES_256_SHA256</t>
    </r>
    <r>
      <rPr>
        <sz val="11"/>
        <color rgb="FF000000"/>
        <rFont val="Calibri"/>
      </rPr>
      <t xml:space="preserve">
</t>
    </r>
    <r>
      <rPr>
        <sz val="11"/>
        <color rgb="FF000000"/>
        <rFont val="Calibri"/>
      </rPr>
      <t>If any of the configured cipher templates contain any cipher suites that are not in compliance, this is a finding.</t>
    </r>
    <r>
      <rPr>
        <sz val="11"/>
        <color rgb="FF000000"/>
        <rFont val="Calibri"/>
      </rPr>
      <t xml:space="preserve">
</t>
    </r>
    <r>
      <rPr>
        <sz val="11"/>
        <color rgb="FF000000"/>
        <rFont val="Calibri"/>
      </rPr>
      <t>View the configured SLB SSL templates:</t>
    </r>
    <r>
      <rPr>
        <sz val="11"/>
        <color rgb="FF000000"/>
        <rFont val="Calibri"/>
      </rPr>
      <t xml:space="preserve">
</t>
    </r>
    <r>
      <rPr>
        <sz val="11"/>
        <color rgb="FF000000"/>
        <rFont val="Calibri"/>
      </rPr>
      <t>show slb template server-ssl</t>
    </r>
    <r>
      <rPr>
        <sz val="11"/>
        <color rgb="FF000000"/>
        <rFont val="Calibri"/>
      </rPr>
      <t xml:space="preserve">
</t>
    </r>
    <r>
      <rPr>
        <sz val="11"/>
        <color rgb="FF000000"/>
        <rFont val="Calibri"/>
      </rPr>
      <t>If any of the configured SLB SSL templates list version 30, 31, 32, this is a finding.</t>
    </r>
    <r>
      <rPr>
        <sz val="11"/>
        <color rgb="FF000000"/>
        <rFont val="Calibri"/>
      </rPr>
      <t xml:space="preserve">
</t>
    </r>
    <r>
      <rPr>
        <sz val="11"/>
        <color rgb="FF000000"/>
        <rFont val="Calibri"/>
      </rPr>
      <t>If any of the configured SLB SSL templates contain any cipher suites that are not in compliance, this is a finding.</t>
    </r>
  </si>
  <si>
    <t>V-237033</t>
  </si>
  <si>
    <r>
      <rPr>
        <sz val="11"/>
        <rFont val="Calibri"/>
      </rPr>
      <t>The A10 Networks ADC, when used to load balance web applications, must enable external logging for accessing Web Application Firewall data event messages.</t>
    </r>
  </si>
  <si>
    <t>CAT III (Low)</t>
  </si>
  <si>
    <r>
      <rPr>
        <sz val="11"/>
        <color rgb="FF000000"/>
        <rFont val="Calibri"/>
      </rPr>
      <t xml:space="preserve">If the device is used to load balance web servers, configure external logging for WAF data event messages. </t>
    </r>
    <r>
      <rPr>
        <sz val="11"/>
        <color rgb="FF000000"/>
        <rFont val="Calibri"/>
      </rPr>
      <t xml:space="preserve">
</t>
    </r>
    <r>
      <rPr>
        <sz val="11"/>
        <color rgb="FF000000"/>
        <rFont val="Calibri"/>
      </rPr>
      <t xml:space="preserve">Create a server configuration for each log server. </t>
    </r>
    <r>
      <rPr>
        <sz val="11"/>
        <color rgb="FF000000"/>
        <rFont val="Calibri"/>
      </rPr>
      <t xml:space="preserve">
</t>
    </r>
    <r>
      <rPr>
        <sz val="11"/>
        <color rgb="FF000000"/>
        <rFont val="Calibri"/>
      </rPr>
      <t>The following command adds a server:</t>
    </r>
    <r>
      <rPr>
        <sz val="11"/>
        <color rgb="FF000000"/>
        <rFont val="Calibri"/>
      </rPr>
      <t xml:space="preserve">
</t>
    </r>
    <r>
      <rPr>
        <sz val="11"/>
        <color rgb="FF000000"/>
        <rFont val="Calibri"/>
      </rPr>
      <t>slb server [server-name] [ipaddr]</t>
    </r>
    <r>
      <rPr>
        <sz val="11"/>
        <color rgb="FF000000"/>
        <rFont val="Calibri"/>
      </rPr>
      <t xml:space="preserve">
</t>
    </r>
    <r>
      <rPr>
        <sz val="11"/>
        <color rgb="FF000000"/>
        <rFont val="Calibri"/>
      </rPr>
      <t>The following command specifies the TCP or UDP port number on which the server will listen for log traffic:</t>
    </r>
    <r>
      <rPr>
        <sz val="11"/>
        <color rgb="FF000000"/>
        <rFont val="Calibri"/>
      </rPr>
      <t xml:space="preserve">
</t>
    </r>
    <r>
      <rPr>
        <sz val="11"/>
        <color rgb="FF000000"/>
        <rFont val="Calibri"/>
      </rPr>
      <t>port [port-num] [tcp | udp]</t>
    </r>
    <r>
      <rPr>
        <sz val="11"/>
        <color rgb="FF000000"/>
        <rFont val="Calibri"/>
      </rPr>
      <t xml:space="preserve">
</t>
    </r>
    <r>
      <rPr>
        <sz val="11"/>
        <color rgb="FF000000"/>
        <rFont val="Calibri"/>
      </rPr>
      <t>If multiple log servers are used, add the log servers to a service group. Use the round-robin load-balancing method, which is the default method.</t>
    </r>
    <r>
      <rPr>
        <sz val="11"/>
        <color rgb="FF000000"/>
        <rFont val="Calibri"/>
      </rPr>
      <t xml:space="preserve">
</t>
    </r>
    <r>
      <rPr>
        <sz val="11"/>
        <color rgb="FF000000"/>
        <rFont val="Calibri"/>
      </rPr>
      <t>The following command creates the service group:</t>
    </r>
    <r>
      <rPr>
        <sz val="11"/>
        <color rgb="FF000000"/>
        <rFont val="Calibri"/>
      </rPr>
      <t xml:space="preserve">
</t>
    </r>
    <r>
      <rPr>
        <sz val="11"/>
        <color rgb="FF000000"/>
        <rFont val="Calibri"/>
      </rPr>
      <t>slb service-group [group-name] [tcp | udp]</t>
    </r>
    <r>
      <rPr>
        <sz val="11"/>
        <color rgb="FF000000"/>
        <rFont val="Calibri"/>
      </rPr>
      <t xml:space="preserve">
</t>
    </r>
    <r>
      <rPr>
        <sz val="11"/>
        <color rgb="FF000000"/>
        <rFont val="Calibri"/>
      </rPr>
      <t>The following command adds each log server and its TCP or UDP port to the service group:</t>
    </r>
    <r>
      <rPr>
        <sz val="11"/>
        <color rgb="FF000000"/>
        <rFont val="Calibri"/>
      </rPr>
      <t xml:space="preserve">
</t>
    </r>
    <r>
      <rPr>
        <sz val="11"/>
        <color rgb="FF000000"/>
        <rFont val="Calibri"/>
      </rPr>
      <t>member [server-name:portnum]</t>
    </r>
    <r>
      <rPr>
        <sz val="11"/>
        <color rgb="FF000000"/>
        <rFont val="Calibri"/>
      </rPr>
      <t xml:space="preserve">
</t>
    </r>
    <r>
      <rPr>
        <sz val="11"/>
        <color rgb="FF000000"/>
        <rFont val="Calibri"/>
      </rPr>
      <t>The following command creates a logging template:</t>
    </r>
    <r>
      <rPr>
        <sz val="11"/>
        <color rgb="FF000000"/>
        <rFont val="Calibri"/>
      </rPr>
      <t xml:space="preserve">
</t>
    </r>
    <r>
      <rPr>
        <sz val="11"/>
        <color rgb="FF000000"/>
        <rFont val="Calibri"/>
      </rPr>
      <t>slb template logging [template-name]</t>
    </r>
    <r>
      <rPr>
        <sz val="11"/>
        <color rgb="FF000000"/>
        <rFont val="Calibri"/>
      </rPr>
      <t xml:space="preserve">
</t>
    </r>
    <r>
      <rPr>
        <sz val="11"/>
        <color rgb="FF000000"/>
        <rFont val="Calibri"/>
      </rPr>
      <t>The following command adds the service group containing the log servers to the logging template:</t>
    </r>
    <r>
      <rPr>
        <sz val="11"/>
        <color rgb="FF000000"/>
        <rFont val="Calibri"/>
      </rPr>
      <t xml:space="preserve">
</t>
    </r>
    <r>
      <rPr>
        <sz val="11"/>
        <color rgb="FF000000"/>
        <rFont val="Calibri"/>
      </rPr>
      <t>service-group [group-name]</t>
    </r>
    <r>
      <rPr>
        <sz val="11"/>
        <color rgb="FF000000"/>
        <rFont val="Calibri"/>
      </rPr>
      <t xml:space="preserve">
</t>
    </r>
    <r>
      <rPr>
        <sz val="11"/>
        <color rgb="FF000000"/>
        <rFont val="Calibri"/>
      </rPr>
      <t>The following commands bind the logging template to the WAF template:</t>
    </r>
    <r>
      <rPr>
        <sz val="11"/>
        <color rgb="FF000000"/>
        <rFont val="Calibri"/>
      </rPr>
      <t xml:space="preserve">
</t>
    </r>
    <r>
      <rPr>
        <sz val="11"/>
        <color rgb="FF000000"/>
        <rFont val="Calibri"/>
      </rPr>
      <t>slb template waf [template-name]</t>
    </r>
    <r>
      <rPr>
        <sz val="11"/>
        <color rgb="FF000000"/>
        <rFont val="Calibri"/>
      </rPr>
      <t xml:space="preserve">
</t>
    </r>
    <r>
      <rPr>
        <sz val="11"/>
        <color rgb="FF000000"/>
        <rFont val="Calibri"/>
      </rPr>
      <t>template logging [template-name]</t>
    </r>
  </si>
  <si>
    <r>
      <rPr>
        <sz val="11"/>
        <color rgb="FF000000"/>
        <rFont val="Calibri"/>
      </rPr>
      <t>Without establishing where events occurred, it is impossible to establish, correlate, and investigate the events leading up to an outage or attack.</t>
    </r>
    <r>
      <rPr>
        <sz val="11"/>
        <color rgb="FF000000"/>
        <rFont val="Calibri"/>
      </rPr>
      <t xml:space="preserve">
</t>
    </r>
    <r>
      <rPr>
        <sz val="11"/>
        <color rgb="FF000000"/>
        <rFont val="Calibri"/>
      </rPr>
      <t>External logging must be enabled for WAF data event messages. Create a server configuration for each log server, and then add a TCP or UDP port to each server configuration, with the port number on which the external log server listens for log messages.</t>
    </r>
  </si>
  <si>
    <r>
      <rPr>
        <sz val="11"/>
        <color rgb="FF000000"/>
        <rFont val="Calibri"/>
      </rPr>
      <t>If the device is not used to load balance web servers, this is not applicable.</t>
    </r>
    <r>
      <rPr>
        <sz val="11"/>
        <color rgb="FF000000"/>
        <rFont val="Calibri"/>
      </rPr>
      <t xml:space="preserve">
</t>
    </r>
    <r>
      <rPr>
        <sz val="11"/>
        <color rgb="FF000000"/>
        <rFont val="Calibri"/>
      </rPr>
      <t xml:space="preserve">Review the device configuration and ask the device Administrator which templates are used. </t>
    </r>
    <r>
      <rPr>
        <sz val="11"/>
        <color rgb="FF000000"/>
        <rFont val="Calibri"/>
      </rPr>
      <t xml:space="preserve">
</t>
    </r>
    <r>
      <rPr>
        <sz val="11"/>
        <color rgb="FF000000"/>
        <rFont val="Calibri"/>
      </rPr>
      <t>If no SLB instance for the log server(s) is configured, this is a finding.</t>
    </r>
    <r>
      <rPr>
        <sz val="11"/>
        <color rgb="FF000000"/>
        <rFont val="Calibri"/>
      </rPr>
      <t xml:space="preserve">
</t>
    </r>
    <r>
      <rPr>
        <sz val="11"/>
        <color rgb="FF000000"/>
        <rFont val="Calibri"/>
      </rPr>
      <t>If there is no service group with assigned members for the log servers or the service group is not included in the logging template, this is a finding.</t>
    </r>
    <r>
      <rPr>
        <sz val="11"/>
        <color rgb="FF000000"/>
        <rFont val="Calibri"/>
      </rPr>
      <t xml:space="preserve">
</t>
    </r>
    <r>
      <rPr>
        <sz val="11"/>
        <color rgb="FF000000"/>
        <rFont val="Calibri"/>
      </rPr>
      <t>If no logging template is configured and bound to the WAF template, this is a finding.</t>
    </r>
  </si>
  <si>
    <t>V-237034</t>
  </si>
  <si>
    <r>
      <rPr>
        <sz val="11"/>
        <rFont val="Calibri"/>
      </rPr>
      <t>The A10 Networks ADC must send an alert to, at a minimum, the ISSO and SCA when connectivity to the Syslog servers is lost.</t>
    </r>
  </si>
  <si>
    <r>
      <rPr>
        <sz val="11"/>
        <color rgb="FF000000"/>
        <rFont val="Calibri"/>
      </rPr>
      <t>The following command enables the device to send an SNMP trap when the health monitor shows the connection to the server is down:</t>
    </r>
    <r>
      <rPr>
        <sz val="11"/>
        <color rgb="FF000000"/>
        <rFont val="Calibri"/>
      </rPr>
      <t xml:space="preserve">
</t>
    </r>
    <r>
      <rPr>
        <sz val="11"/>
        <color rgb="FF000000"/>
        <rFont val="Calibri"/>
      </rPr>
      <t>snmp-server enable traps slb server-down</t>
    </r>
    <r>
      <rPr>
        <sz val="11"/>
        <color rgb="FF000000"/>
        <rFont val="Calibri"/>
      </rPr>
      <t xml:space="preserve">
</t>
    </r>
    <r>
      <rPr>
        <sz val="11"/>
        <color rgb="FF000000"/>
        <rFont val="Calibri"/>
      </rPr>
      <t>The following command enables the device to send an SNMP trap when the health monitor shows the connection to the server is up:</t>
    </r>
    <r>
      <rPr>
        <sz val="11"/>
        <color rgb="FF000000"/>
        <rFont val="Calibri"/>
      </rPr>
      <t xml:space="preserve">
</t>
    </r>
    <r>
      <rPr>
        <sz val="11"/>
        <color rgb="FF000000"/>
        <rFont val="Calibri"/>
      </rPr>
      <t>snmp enable traps slb server-up</t>
    </r>
    <r>
      <rPr>
        <sz val="11"/>
        <color rgb="FF000000"/>
        <rFont val="Calibri"/>
      </rPr>
      <t xml:space="preserve">
</t>
    </r>
    <r>
      <rPr>
        <sz val="11"/>
        <color rgb="FF000000"/>
        <rFont val="Calibri"/>
      </rPr>
      <t>The following command creates a health monitor for UDP 514 (the Syslog port):</t>
    </r>
    <r>
      <rPr>
        <sz val="11"/>
        <color rgb="FF000000"/>
        <rFont val="Calibri"/>
      </rPr>
      <t xml:space="preserve">
</t>
    </r>
    <r>
      <rPr>
        <sz val="11"/>
        <color rgb="FF000000"/>
        <rFont val="Calibri"/>
      </rPr>
      <t>health monitor [monitor name]</t>
    </r>
    <r>
      <rPr>
        <sz val="11"/>
        <color rgb="FF000000"/>
        <rFont val="Calibri"/>
      </rPr>
      <t xml:space="preserve">
</t>
    </r>
    <r>
      <rPr>
        <sz val="11"/>
        <color rgb="FF000000"/>
        <rFont val="Calibri"/>
      </rPr>
      <t>method udp port 514</t>
    </r>
    <r>
      <rPr>
        <sz val="11"/>
        <color rgb="FF000000"/>
        <rFont val="Calibri"/>
      </rPr>
      <t xml:space="preserve">
</t>
    </r>
    <r>
      <rPr>
        <sz val="11"/>
        <color rgb="FF000000"/>
        <rFont val="Calibri"/>
      </rPr>
      <t>The following command creates a Server Load Balancing instance and assigns a health monitor to it:</t>
    </r>
    <r>
      <rPr>
        <sz val="11"/>
        <color rgb="FF000000"/>
        <rFont val="Calibri"/>
      </rPr>
      <t xml:space="preserve">
</t>
    </r>
    <r>
      <rPr>
        <sz val="11"/>
        <color rgb="FF000000"/>
        <rFont val="Calibri"/>
      </rPr>
      <t>slb server server-name [ipaddr | hostname]</t>
    </r>
    <r>
      <rPr>
        <sz val="11"/>
        <color rgb="FF000000"/>
        <rFont val="Calibri"/>
      </rPr>
      <t xml:space="preserve">
</t>
    </r>
    <r>
      <rPr>
        <sz val="11"/>
        <color rgb="FF000000"/>
        <rFont val="Calibri"/>
      </rPr>
      <t>health-check [monitor]</t>
    </r>
  </si>
  <si>
    <r>
      <rPr>
        <sz val="11"/>
        <color rgb="FF000000"/>
        <rFont val="Calibri"/>
      </rPr>
      <t>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 Possible audit processing failures also include the inability of device to write to the central audit log.</t>
    </r>
    <r>
      <rPr>
        <sz val="11"/>
        <color rgb="FF000000"/>
        <rFont val="Calibri"/>
      </rPr>
      <t xml:space="preserve">
</t>
    </r>
    <r>
      <rPr>
        <sz val="11"/>
        <color rgb="FF000000"/>
        <rFont val="Calibri"/>
      </rPr>
      <t>This requirement applies to each audit data storage repository (i.e., distinct information system component where audit records are stored), the centralized audit storage capacity of organizations, (i.e., all audit data storage repositories combined), or both.</t>
    </r>
    <r>
      <rPr>
        <sz val="11"/>
        <color rgb="FF000000"/>
        <rFont val="Calibri"/>
      </rPr>
      <t xml:space="preserve">
</t>
    </r>
    <r>
      <rPr>
        <sz val="11"/>
        <color rgb="FF000000"/>
        <rFont val="Calibri"/>
      </rPr>
      <t>This does not apply to audit logs generated on behalf of the device itself (management).</t>
    </r>
  </si>
  <si>
    <r>
      <rPr>
        <sz val="11"/>
        <color rgb="FF000000"/>
        <rFont val="Calibri"/>
      </rPr>
      <t>Review the device configuration.</t>
    </r>
    <r>
      <rPr>
        <sz val="11"/>
        <color rgb="FF000000"/>
        <rFont val="Calibri"/>
      </rPr>
      <t xml:space="preserve">
</t>
    </r>
    <r>
      <rPr>
        <sz val="11"/>
        <color rgb="FF000000"/>
        <rFont val="Calibri"/>
      </rPr>
      <t>The following command shows the configured Server Load Balancing instances:</t>
    </r>
    <r>
      <rPr>
        <sz val="11"/>
        <color rgb="FF000000"/>
        <rFont val="Calibri"/>
      </rPr>
      <t xml:space="preserve">
</t>
    </r>
    <r>
      <rPr>
        <sz val="11"/>
        <color rgb="FF000000"/>
        <rFont val="Calibri"/>
      </rPr>
      <t>show run | sec slb</t>
    </r>
    <r>
      <rPr>
        <sz val="11"/>
        <color rgb="FF000000"/>
        <rFont val="Calibri"/>
      </rPr>
      <t xml:space="preserve">
</t>
    </r>
    <r>
      <rPr>
        <sz val="11"/>
        <color rgb="FF000000"/>
        <rFont val="Calibri"/>
      </rPr>
      <t>If no Server Load Balancing instance is configured with a health check to the Syslog server, this is a finding.</t>
    </r>
    <r>
      <rPr>
        <sz val="11"/>
        <color rgb="FF000000"/>
        <rFont val="Calibri"/>
      </rPr>
      <t xml:space="preserve">
</t>
    </r>
    <r>
      <rPr>
        <sz val="11"/>
        <color rgb="FF000000"/>
        <rFont val="Calibri"/>
      </rPr>
      <t>The following command shows the device configuration and filters the output on the string "snmp":</t>
    </r>
    <r>
      <rPr>
        <sz val="11"/>
        <color rgb="FF000000"/>
        <rFont val="Calibri"/>
      </rPr>
      <t xml:space="preserve">
</t>
    </r>
    <r>
      <rPr>
        <sz val="11"/>
        <color rgb="FF000000"/>
        <rFont val="Calibri"/>
      </rPr>
      <t>show run | inc snmp</t>
    </r>
    <r>
      <rPr>
        <sz val="11"/>
        <color rgb="FF000000"/>
        <rFont val="Calibri"/>
      </rPr>
      <t xml:space="preserve">
</t>
    </r>
    <r>
      <rPr>
        <sz val="11"/>
        <color rgb="FF000000"/>
        <rFont val="Calibri"/>
      </rPr>
      <t>This will include which SNMP traps the device is configured to send.</t>
    </r>
    <r>
      <rPr>
        <sz val="11"/>
        <color rgb="FF000000"/>
        <rFont val="Calibri"/>
      </rPr>
      <t xml:space="preserve">
</t>
    </r>
    <r>
      <rPr>
        <sz val="11"/>
        <color rgb="FF000000"/>
        <rFont val="Calibri"/>
      </rPr>
      <t>If the output does not include "snmp-server enable traps slb server-down", this is a finding.</t>
    </r>
  </si>
  <si>
    <t>V-237035</t>
  </si>
  <si>
    <r>
      <rPr>
        <sz val="11"/>
        <rFont val="Calibri"/>
      </rPr>
      <t>The A10 Networks ADC must not have unnecessary scripts installed.</t>
    </r>
  </si>
  <si>
    <r>
      <rPr>
        <sz val="11"/>
        <color rgb="FF000000"/>
        <rFont val="Calibri"/>
      </rPr>
      <t>Do not load any unnecessary aFleX scripts on the device.</t>
    </r>
  </si>
  <si>
    <r>
      <rPr>
        <sz val="11"/>
        <color rgb="FF000000"/>
        <rFont val="Calibri"/>
      </rPr>
      <t>Information systems are capable of providing a wide variety of functions (capabilities or processes) and services. Some of these functions and services are installed and enabled by default. The organization must determine which functions and services are required to perform the content filtering and other necessary core functionality for each component of the device.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The A10 Networks ADC can use a TCL-based scripting language called aFleX. Scripts used by an A10 Networks ADC must be documented so that Administrative and Security personnel understand them.</t>
    </r>
  </si>
  <si>
    <r>
      <rPr>
        <sz val="11"/>
        <color rgb="FF000000"/>
        <rFont val="Calibri"/>
      </rPr>
      <t>Review the ALG configuration to determine if any aFleX scripts are used on the device.</t>
    </r>
    <r>
      <rPr>
        <sz val="11"/>
        <color rgb="FF000000"/>
        <rFont val="Calibri"/>
      </rPr>
      <t xml:space="preserve">
</t>
    </r>
    <r>
      <rPr>
        <sz val="11"/>
        <color rgb="FF000000"/>
        <rFont val="Calibri"/>
      </rPr>
      <t>The following command displays all of the configured aFleX scripts:</t>
    </r>
    <r>
      <rPr>
        <sz val="11"/>
        <color rgb="FF000000"/>
        <rFont val="Calibri"/>
      </rPr>
      <t xml:space="preserve">
</t>
    </r>
    <r>
      <rPr>
        <sz val="11"/>
        <color rgb="FF000000"/>
        <rFont val="Calibri"/>
      </rPr>
      <t>show aflex all</t>
    </r>
    <r>
      <rPr>
        <sz val="11"/>
        <color rgb="FF000000"/>
        <rFont val="Calibri"/>
      </rPr>
      <t xml:space="preserve">
</t>
    </r>
    <r>
      <rPr>
        <sz val="11"/>
        <color rgb="FF000000"/>
        <rFont val="Calibri"/>
      </rPr>
      <t xml:space="preserve">If any scripts are present, ask the Administrator for documentation of each script. </t>
    </r>
    <r>
      <rPr>
        <sz val="11"/>
        <color rgb="FF000000"/>
        <rFont val="Calibri"/>
      </rPr>
      <t xml:space="preserve">
</t>
    </r>
    <r>
      <rPr>
        <sz val="11"/>
        <color rgb="FF000000"/>
        <rFont val="Calibri"/>
      </rPr>
      <t>If no documents can be provided explaining the script and showing where the ISSM or other responsible Security personnel acknowledged the script is being used, this is a finding.</t>
    </r>
  </si>
  <si>
    <t>V-237036</t>
  </si>
  <si>
    <r>
      <rPr>
        <sz val="11"/>
        <rFont val="Calibri"/>
      </rPr>
      <t>The A10 Networks ADC must use DNS Proxy mode when Global Server Load Balancing is used.</t>
    </r>
  </si>
  <si>
    <r>
      <rPr>
        <sz val="11"/>
        <color rgb="FF000000"/>
        <rFont val="Calibri"/>
      </rPr>
      <t>If GSLB is used, configure it for Proxy Mode. The difference is that Proxy mode has real servers configured, while Server mode does not.</t>
    </r>
    <r>
      <rPr>
        <sz val="11"/>
        <color rgb="FF000000"/>
        <rFont val="Calibri"/>
      </rPr>
      <t xml:space="preserve">
</t>
    </r>
    <r>
      <rPr>
        <sz val="11"/>
        <color rgb="FF000000"/>
        <rFont val="Calibri"/>
      </rPr>
      <t>To configure Proxy mode, follow standard SLB configuration steps (Servers, Service Groups, VIP, etc.) that utilize “external” DNS servers and enable it for GSLB when configuring the virtual port.</t>
    </r>
  </si>
  <si>
    <r>
      <rPr>
        <sz val="11"/>
        <color rgb="FF000000"/>
        <rFont val="Calibri"/>
      </rPr>
      <t>Unrelated or unneeded proxy services increase the attack vector and add excessive complexity to the securing of the device. Multiple application proxies can be installed on many devices. However, proxy types must be limited to related functions.</t>
    </r>
    <r>
      <rPr>
        <sz val="11"/>
        <color rgb="FF000000"/>
        <rFont val="Calibri"/>
      </rPr>
      <t xml:space="preserve">
</t>
    </r>
    <r>
      <rPr>
        <sz val="11"/>
        <color rgb="FF000000"/>
        <rFont val="Calibri"/>
      </rPr>
      <t>The A10 Networks ADC is capable of DNS-based Global Server Load Balancing (GSLB), which uses Domain Name Service (DNS) to expand load balancing to larger scales, including globally. Global Server Load Balancing can operate in either Proxy mode or Server mode. In Proxy mode, all DNS queries arriving at the DNS Proxy IP address are forwarded to the existing DNS server. In Server mode, the device directly responds to queries for specific service IP addresses in the GSLB zone and can reply with A, AAAA, MX, NS, PTR, SRV, and SOA records. For all other records, the ACOS device will attempt Proxy mode unless configured as fully authoritative.</t>
    </r>
  </si>
  <si>
    <r>
      <rPr>
        <sz val="11"/>
        <color rgb="FF000000"/>
        <rFont val="Calibri"/>
      </rPr>
      <t>If DNS-based Global Server Load Balancing is not configured, this is not applicable.</t>
    </r>
    <r>
      <rPr>
        <sz val="11"/>
        <color rgb="FF000000"/>
        <rFont val="Calibri"/>
      </rPr>
      <t xml:space="preserve">
</t>
    </r>
    <r>
      <rPr>
        <sz val="11"/>
        <color rgb="FF000000"/>
        <rFont val="Calibri"/>
      </rPr>
      <t xml:space="preserve">If DNS-based Global Server Load Balancing is configured, review the configuration. </t>
    </r>
    <r>
      <rPr>
        <sz val="11"/>
        <color rgb="FF000000"/>
        <rFont val="Calibri"/>
      </rPr>
      <t xml:space="preserve">
</t>
    </r>
    <r>
      <rPr>
        <sz val="11"/>
        <color rgb="FF000000"/>
        <rFont val="Calibri"/>
      </rPr>
      <t>Check if real servers are configured for DNS. If they are not, then the device is in Server mode, and this is a finding.</t>
    </r>
  </si>
  <si>
    <t>V-237037</t>
  </si>
  <si>
    <r>
      <rPr>
        <sz val="11"/>
        <rFont val="Calibri"/>
      </rPr>
      <t>The A10 Networks ADC must be configured to prohibit or restrict the use of functions, ports, protocols, and/or services as defined in the PPSM CAL and vulnerability assessments.</t>
    </r>
  </si>
  <si>
    <r>
      <rPr>
        <sz val="11"/>
        <color rgb="FF000000"/>
        <rFont val="Calibri"/>
      </rPr>
      <t>Do not configure a server, service group, or virtual server for any port, protocol, or service that is prohibited by the PPSM CAL.</t>
    </r>
  </si>
  <si>
    <r>
      <rPr>
        <sz val="11"/>
        <color rgb="FF000000"/>
        <rFont val="Calibri"/>
      </rPr>
      <t>In order 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The device must be configured to prevent or restrict the use of prohibited ports, protocols, and services throughout the network by filtering the network traffic and disallowing or redirecting traffic as necessary. Default and updated policy filters from the vendors will disallow older version of protocols and applications and will address most known non-secure ports, protocols, and/or services. However, sources for further policy filters are the IAVMs and the PPSM requirements.</t>
    </r>
  </si>
  <si>
    <r>
      <rPr>
        <sz val="11"/>
        <color rgb="FF000000"/>
        <rFont val="Calibri"/>
      </rPr>
      <t>Review the list of authorized applications, endpoints, services, and protocols that have been added to the PPSM database.</t>
    </r>
    <r>
      <rPr>
        <sz val="11"/>
        <color rgb="FF000000"/>
        <rFont val="Calibri"/>
      </rPr>
      <t xml:space="preserve">
</t>
    </r>
    <r>
      <rPr>
        <sz val="11"/>
        <color rgb="FF000000"/>
        <rFont val="Calibri"/>
      </rPr>
      <t xml:space="preserve">Review the configured servers, service groups, and virtual servers. </t>
    </r>
    <r>
      <rPr>
        <sz val="11"/>
        <color rgb="FF000000"/>
        <rFont val="Calibri"/>
      </rPr>
      <t xml:space="preserve">
</t>
    </r>
    <r>
      <rPr>
        <sz val="11"/>
        <color rgb="FF000000"/>
        <rFont val="Calibri"/>
      </rPr>
      <t>The following command shows information for SLB servers:</t>
    </r>
    <r>
      <rPr>
        <sz val="11"/>
        <color rgb="FF000000"/>
        <rFont val="Calibri"/>
      </rPr>
      <t xml:space="preserve">
</t>
    </r>
    <r>
      <rPr>
        <sz val="11"/>
        <color rgb="FF000000"/>
        <rFont val="Calibri"/>
      </rPr>
      <t>show slb server</t>
    </r>
    <r>
      <rPr>
        <sz val="11"/>
        <color rgb="FF000000"/>
        <rFont val="Calibri"/>
      </rPr>
      <t xml:space="preserve">
</t>
    </r>
    <r>
      <rPr>
        <sz val="11"/>
        <color rgb="FF000000"/>
        <rFont val="Calibri"/>
      </rPr>
      <t>The following command shows information for service groups (multiple servers):</t>
    </r>
    <r>
      <rPr>
        <sz val="11"/>
        <color rgb="FF000000"/>
        <rFont val="Calibri"/>
      </rPr>
      <t xml:space="preserve">
</t>
    </r>
    <r>
      <rPr>
        <sz val="11"/>
        <color rgb="FF000000"/>
        <rFont val="Calibri"/>
      </rPr>
      <t>show slb service-group</t>
    </r>
    <r>
      <rPr>
        <sz val="11"/>
        <color rgb="FF000000"/>
        <rFont val="Calibri"/>
      </rPr>
      <t xml:space="preserve">
</t>
    </r>
    <r>
      <rPr>
        <sz val="11"/>
        <color rgb="FF000000"/>
        <rFont val="Calibri"/>
      </rPr>
      <t>The following command shows information for virtual servers (the services visible to outside hosts):</t>
    </r>
    <r>
      <rPr>
        <sz val="11"/>
        <color rgb="FF000000"/>
        <rFont val="Calibri"/>
      </rPr>
      <t xml:space="preserve">
</t>
    </r>
    <r>
      <rPr>
        <sz val="11"/>
        <color rgb="FF000000"/>
        <rFont val="Calibri"/>
      </rPr>
      <t>show slb virtual-server</t>
    </r>
    <r>
      <rPr>
        <sz val="11"/>
        <color rgb="FF000000"/>
        <rFont val="Calibri"/>
      </rPr>
      <t xml:space="preserve">
</t>
    </r>
    <r>
      <rPr>
        <sz val="11"/>
        <color rgb="FF000000"/>
        <rFont val="Calibri"/>
      </rPr>
      <t>If any of the servers, service groups, or virtual servers allows traffic that is prohibited by the PPSM CAL, this is a finding.</t>
    </r>
  </si>
  <si>
    <t>V-237038</t>
  </si>
  <si>
    <r>
      <rPr>
        <sz val="11"/>
        <rFont val="Calibri"/>
      </rPr>
      <t>The A10 Networks ADC when used for TLS encryption and decryption must validate certificates used for TLS functions by performing RFC 5280-compliant certification path validation.</t>
    </r>
  </si>
  <si>
    <r>
      <rPr>
        <sz val="11"/>
        <color rgb="FF000000"/>
        <rFont val="Calibri"/>
      </rPr>
      <t>If intermediary services for TLS are provided, configure the device to validate certificates used for TLS functions by performing RFC 5280-compliant certification path validation.</t>
    </r>
    <r>
      <rPr>
        <sz val="11"/>
        <color rgb="FF000000"/>
        <rFont val="Calibri"/>
      </rPr>
      <t xml:space="preserve">
</t>
    </r>
    <r>
      <rPr>
        <sz val="11"/>
        <color rgb="FF000000"/>
        <rFont val="Calibri"/>
      </rPr>
      <t>The following command configures an authentication-server profile for an Online Certificate Status Protocol (OCSP) server:</t>
    </r>
    <r>
      <rPr>
        <sz val="11"/>
        <color rgb="FF000000"/>
        <rFont val="Calibri"/>
      </rPr>
      <t xml:space="preserve">
</t>
    </r>
    <r>
      <rPr>
        <sz val="11"/>
        <color rgb="FF000000"/>
        <rFont val="Calibri"/>
      </rPr>
      <t>authentication-server ocsp [profile-name]</t>
    </r>
  </si>
  <si>
    <r>
      <rPr>
        <sz val="11"/>
        <color rgb="FF000000"/>
        <rFont val="Calibri"/>
      </rPr>
      <t>A certificate's certification path is the path from the end entity certificate to a trusted root certification authority (CA). Certification path validation is necessary for a relying party to make an informed decision regarding acceptance of an end entity certificate.</t>
    </r>
    <r>
      <rPr>
        <sz val="11"/>
        <color rgb="FF000000"/>
        <rFont val="Calibri"/>
      </rPr>
      <t xml:space="preserve">
</t>
    </r>
    <r>
      <rPr>
        <sz val="11"/>
        <color rgb="FF000000"/>
        <rFont val="Calibri"/>
      </rPr>
      <t>Certification path validation includes checks such as certificate issuer trust, time validity and revocation status for each certificate in the certification path. Revocation status information for CA and subject certificates in a certification path is commonly provided via certificate revocation lists (CRLs) or online certificate status protocol (OCSP) responses.</t>
    </r>
    <r>
      <rPr>
        <sz val="11"/>
        <color rgb="FF000000"/>
        <rFont val="Calibri"/>
      </rPr>
      <t xml:space="preserve">
</t>
    </r>
    <r>
      <rPr>
        <sz val="11"/>
        <color rgb="FF000000"/>
        <rFont val="Calibri"/>
      </rPr>
      <t>The A10 Networks ADC can be configured to use Open Certificate Status Protocol (OCSP) and/or certificate revocation lists (CRLs) to verify the revocation status of certificates. OCSP is preferred since it reduces the overhead associated with CRLs.</t>
    </r>
  </si>
  <si>
    <r>
      <rPr>
        <sz val="11"/>
        <color rgb="FF000000"/>
        <rFont val="Calibri"/>
      </rPr>
      <t>If the ALG does not provide intermediary services for TLS, or application protocols that use TLS (e.g., DNSSEC or HTTPS), this is not applicable.</t>
    </r>
    <r>
      <rPr>
        <sz val="11"/>
        <color rgb="FF000000"/>
        <rFont val="Calibri"/>
      </rPr>
      <t xml:space="preserve">
</t>
    </r>
    <r>
      <rPr>
        <sz val="11"/>
        <color rgb="FF000000"/>
        <rFont val="Calibri"/>
      </rPr>
      <t>Verify the ALG validates certificates used for TLS functions by performing RFC 5280-compliant certification path validation.</t>
    </r>
    <r>
      <rPr>
        <sz val="11"/>
        <color rgb="FF000000"/>
        <rFont val="Calibri"/>
      </rPr>
      <t xml:space="preserve">
</t>
    </r>
    <r>
      <rPr>
        <sz val="11"/>
        <color rgb="FF000000"/>
        <rFont val="Calibri"/>
      </rPr>
      <t>If the ALG does not validate certificates used for TLS functions by performing RFC 5280-compliant certification path validation, this is a finding.</t>
    </r>
  </si>
  <si>
    <t>V-237039</t>
  </si>
  <si>
    <r>
      <rPr>
        <sz val="11"/>
        <rFont val="Calibri"/>
      </rPr>
      <t>The A10 Networks ADC must not have any unnecessary or unapproved virtual servers configured.</t>
    </r>
  </si>
  <si>
    <r>
      <rPr>
        <sz val="11"/>
        <color rgb="FF000000"/>
        <rFont val="Calibri"/>
      </rPr>
      <t>Do not configure a server, service group, or virtual server for any unnecessary or unapproved service.</t>
    </r>
  </si>
  <si>
    <r>
      <rPr>
        <sz val="11"/>
        <color rgb="FF000000"/>
        <rFont val="Calibri"/>
      </rPr>
      <t>A deny-all, permit-by-exception network communications traffic policy ensures that only those connections which are essential and approved are allowed.</t>
    </r>
    <r>
      <rPr>
        <sz val="11"/>
        <color rgb="FF000000"/>
        <rFont val="Calibri"/>
      </rPr>
      <t xml:space="preserve">
</t>
    </r>
    <r>
      <rPr>
        <sz val="11"/>
        <color rgb="FF000000"/>
        <rFont val="Calibri"/>
      </rPr>
      <t>A virtual server is an instance where the device accepts traffic from outside hosts and redirects traffic to one or more real servers. In keeping with a deny-all, permit-by-exception policy, the services that the device provides to outside hosts must be only those that are necessary, documented, and approved.</t>
    </r>
  </si>
  <si>
    <r>
      <rPr>
        <sz val="11"/>
        <color rgb="FF000000"/>
        <rFont val="Calibri"/>
      </rPr>
      <t xml:space="preserve">Review the configured servers, service groups, and virtual servers. </t>
    </r>
    <r>
      <rPr>
        <sz val="11"/>
        <color rgb="FF000000"/>
        <rFont val="Calibri"/>
      </rPr>
      <t xml:space="preserve">
</t>
    </r>
    <r>
      <rPr>
        <sz val="11"/>
        <color rgb="FF000000"/>
        <rFont val="Calibri"/>
      </rPr>
      <t>The following command shows information for SLB servers:</t>
    </r>
    <r>
      <rPr>
        <sz val="11"/>
        <color rgb="FF000000"/>
        <rFont val="Calibri"/>
      </rPr>
      <t xml:space="preserve">
</t>
    </r>
    <r>
      <rPr>
        <sz val="11"/>
        <color rgb="FF000000"/>
        <rFont val="Calibri"/>
      </rPr>
      <t>show slb server</t>
    </r>
    <r>
      <rPr>
        <sz val="11"/>
        <color rgb="FF000000"/>
        <rFont val="Calibri"/>
      </rPr>
      <t xml:space="preserve">
</t>
    </r>
    <r>
      <rPr>
        <sz val="11"/>
        <color rgb="FF000000"/>
        <rFont val="Calibri"/>
      </rPr>
      <t>The following command shows information for service groups (multiple servers):</t>
    </r>
    <r>
      <rPr>
        <sz val="11"/>
        <color rgb="FF000000"/>
        <rFont val="Calibri"/>
      </rPr>
      <t xml:space="preserve">
</t>
    </r>
    <r>
      <rPr>
        <sz val="11"/>
        <color rgb="FF000000"/>
        <rFont val="Calibri"/>
      </rPr>
      <t>show slb service-group</t>
    </r>
    <r>
      <rPr>
        <sz val="11"/>
        <color rgb="FF000000"/>
        <rFont val="Calibri"/>
      </rPr>
      <t xml:space="preserve">
</t>
    </r>
    <r>
      <rPr>
        <sz val="11"/>
        <color rgb="FF000000"/>
        <rFont val="Calibri"/>
      </rPr>
      <t>The following command shows information for virtual servers (the services visible to outside hosts):</t>
    </r>
    <r>
      <rPr>
        <sz val="11"/>
        <color rgb="FF000000"/>
        <rFont val="Calibri"/>
      </rPr>
      <t xml:space="preserve">
</t>
    </r>
    <r>
      <rPr>
        <sz val="11"/>
        <color rgb="FF000000"/>
        <rFont val="Calibri"/>
      </rPr>
      <t>show slb virtual-server</t>
    </r>
    <r>
      <rPr>
        <sz val="11"/>
        <color rgb="FF000000"/>
        <rFont val="Calibri"/>
      </rPr>
      <t xml:space="preserve">
</t>
    </r>
    <r>
      <rPr>
        <sz val="11"/>
        <color rgb="FF000000"/>
        <rFont val="Calibri"/>
      </rPr>
      <t xml:space="preserve">Ask the Administrator for the list of approved services being provided by the device and compare this against the output of the command listed above. </t>
    </r>
    <r>
      <rPr>
        <sz val="11"/>
        <color rgb="FF000000"/>
        <rFont val="Calibri"/>
      </rPr>
      <t xml:space="preserve">
</t>
    </r>
    <r>
      <rPr>
        <sz val="11"/>
        <color rgb="FF000000"/>
        <rFont val="Calibri"/>
      </rPr>
      <t>If there are more configured virtual servers than are approved, this is a finding.</t>
    </r>
  </si>
  <si>
    <t>V-237040</t>
  </si>
  <si>
    <r>
      <rPr>
        <sz val="11"/>
        <rFont val="Calibri"/>
      </rPr>
      <t>The A10 Networks ADC, when used to load balance web applications, must strip HTTP response headers.</t>
    </r>
  </si>
  <si>
    <r>
      <rPr>
        <sz val="11"/>
        <color rgb="FF000000"/>
        <rFont val="Calibri"/>
      </rPr>
      <t>If the device is used to load balance web servers, configure the device to strip HTTP response headers.</t>
    </r>
    <r>
      <rPr>
        <sz val="11"/>
        <color rgb="FF000000"/>
        <rFont val="Calibri"/>
      </rPr>
      <t xml:space="preserve">
</t>
    </r>
    <r>
      <rPr>
        <sz val="11"/>
        <color rgb="FF000000"/>
        <rFont val="Calibri"/>
      </rPr>
      <t>The following command configures a WAF template and includes the option to strip HTTP response headers:</t>
    </r>
    <r>
      <rPr>
        <sz val="11"/>
        <color rgb="FF000000"/>
        <rFont val="Calibri"/>
      </rPr>
      <t xml:space="preserve">
</t>
    </r>
    <r>
      <rPr>
        <sz val="11"/>
        <color rgb="FF000000"/>
        <rFont val="Calibri"/>
      </rPr>
      <t>slb template waf</t>
    </r>
    <r>
      <rPr>
        <sz val="11"/>
        <color rgb="FF000000"/>
        <rFont val="Calibri"/>
      </rPr>
      <t xml:space="preserve">
</t>
    </r>
    <r>
      <rPr>
        <sz val="11"/>
        <color rgb="FF000000"/>
        <rFont val="Calibri"/>
      </rPr>
      <t>filter-resp-hdrs</t>
    </r>
  </si>
  <si>
    <r>
      <rPr>
        <sz val="11"/>
        <color rgb="FF000000"/>
        <rFont val="Calibri"/>
      </rPr>
      <t>Providing too much information in error messages risks compromising the data and security of the application and system. HTTP response headers can disclose vulnerabilities about a web server. This information can be used by an attacker. The A10 Networks ADC can filter response headers; this removes the web server’s identifying headers in outgoing responses (such as Server, X-Powered-By, and X-AspNet-Version).</t>
    </r>
  </si>
  <si>
    <r>
      <rPr>
        <sz val="11"/>
        <color rgb="FF000000"/>
        <rFont val="Calibri"/>
      </rPr>
      <t xml:space="preserve">If the device is not used to load balance web servers, this is not applicable. If the device is used to load balance web servers, verify that the A10 Networks ADC strips HTTP response headers. </t>
    </r>
    <r>
      <rPr>
        <sz val="11"/>
        <color rgb="FF000000"/>
        <rFont val="Calibri"/>
      </rPr>
      <t xml:space="preserve">
</t>
    </r>
    <r>
      <rPr>
        <sz val="11"/>
        <color rgb="FF000000"/>
        <rFont val="Calibri"/>
      </rPr>
      <t>The following command displays WAF templates:</t>
    </r>
    <r>
      <rPr>
        <sz val="11"/>
        <color rgb="FF000000"/>
        <rFont val="Calibri"/>
      </rPr>
      <t xml:space="preserve">
</t>
    </r>
    <r>
      <rPr>
        <sz val="11"/>
        <color rgb="FF000000"/>
        <rFont val="Calibri"/>
      </rPr>
      <t>show slb template waf</t>
    </r>
    <r>
      <rPr>
        <sz val="11"/>
        <color rgb="FF000000"/>
        <rFont val="Calibri"/>
      </rPr>
      <t xml:space="preserve">
</t>
    </r>
    <r>
      <rPr>
        <sz val="11"/>
        <color rgb="FF000000"/>
        <rFont val="Calibri"/>
      </rPr>
      <t>If the configured WAF templates do not have the "filter-resp-hdrs" option configured, this is a finding.</t>
    </r>
  </si>
  <si>
    <t>V-237041</t>
  </si>
  <si>
    <r>
      <rPr>
        <sz val="11"/>
        <rFont val="Calibri"/>
      </rPr>
      <t>The A10 Networks ADC, when used to load balance web applications, must replace response codes.</t>
    </r>
  </si>
  <si>
    <r>
      <rPr>
        <sz val="11"/>
        <color rgb="FF000000"/>
        <rFont val="Calibri"/>
      </rPr>
      <t>If the device is used to load balance web servers, configure the device to replace error response codes.</t>
    </r>
    <r>
      <rPr>
        <sz val="11"/>
        <color rgb="FF000000"/>
        <rFont val="Calibri"/>
      </rPr>
      <t xml:space="preserve">
</t>
    </r>
    <r>
      <rPr>
        <sz val="11"/>
        <color rgb="FF000000"/>
        <rFont val="Calibri"/>
      </rPr>
      <t>The following command configures a WAF template and includes the option to cloak response codes:</t>
    </r>
    <r>
      <rPr>
        <sz val="11"/>
        <color rgb="FF000000"/>
        <rFont val="Calibri"/>
      </rPr>
      <t xml:space="preserve">
</t>
    </r>
    <r>
      <rPr>
        <sz val="11"/>
        <color rgb="FF000000"/>
        <rFont val="Calibri"/>
      </rPr>
      <t>slb template waf</t>
    </r>
    <r>
      <rPr>
        <sz val="11"/>
        <color rgb="FF000000"/>
        <rFont val="Calibri"/>
      </rPr>
      <t xml:space="preserve">
</t>
    </r>
    <r>
      <rPr>
        <sz val="11"/>
        <color rgb="FF000000"/>
        <rFont val="Calibri"/>
      </rPr>
      <t>hide-resp-codes</t>
    </r>
  </si>
  <si>
    <r>
      <rPr>
        <sz val="11"/>
        <color rgb="FF000000"/>
        <rFont val="Calibri"/>
      </rPr>
      <t>Providing too much information in error messages risks compromising the data and security of the application and system. HTTP response codes can be used by an attacker to learn how a web server responds to particular inputs. Certain codes reveal that a security device or the web server defended against a particular attack, which enables the attacker to eliminate that attack as an option. Using ambiguous response codes makes it more difficult for an attacker to determine what defenses are in place. The A10 Networks ADC can be configured to cloak 4xx and 5xx response codes for outbound responses from a web server. The acceptable HTTP response codes are contained in the preconfigured WAF policy file named "allowed_resp_codes".</t>
    </r>
  </si>
  <si>
    <r>
      <rPr>
        <sz val="11"/>
        <color rgb="FF000000"/>
        <rFont val="Calibri"/>
      </rPr>
      <t>If the device is not used to load balance web servers, this is not applicable. If the device is used to load balance web servers, verify that the A10 Networks ADC replaces error response codes.</t>
    </r>
    <r>
      <rPr>
        <sz val="11"/>
        <color rgb="FF000000"/>
        <rFont val="Calibri"/>
      </rPr>
      <t xml:space="preserve">
</t>
    </r>
    <r>
      <rPr>
        <sz val="11"/>
        <color rgb="FF000000"/>
        <rFont val="Calibri"/>
      </rPr>
      <t>The following command displays WAF templates:</t>
    </r>
    <r>
      <rPr>
        <sz val="11"/>
        <color rgb="FF000000"/>
        <rFont val="Calibri"/>
      </rPr>
      <t xml:space="preserve">
</t>
    </r>
    <r>
      <rPr>
        <sz val="11"/>
        <color rgb="FF000000"/>
        <rFont val="Calibri"/>
      </rPr>
      <t>show slb template waf</t>
    </r>
    <r>
      <rPr>
        <sz val="11"/>
        <color rgb="FF000000"/>
        <rFont val="Calibri"/>
      </rPr>
      <t xml:space="preserve">
</t>
    </r>
    <r>
      <rPr>
        <sz val="11"/>
        <color rgb="FF000000"/>
        <rFont val="Calibri"/>
      </rPr>
      <t>If the configured WAF templates do not have the "hide-resp-codes" option configured, this is a finding.</t>
    </r>
  </si>
  <si>
    <t>V-237042</t>
  </si>
  <si>
    <r>
      <rPr>
        <sz val="11"/>
        <rFont val="Calibri"/>
      </rPr>
      <t>To protect against data mining, the A10 Networks ADC must detect and prevent SQL and other code injection attacks launched against data storage objects, including, at a minimum, databases, database records, queries, and fields.</t>
    </r>
  </si>
  <si>
    <r>
      <rPr>
        <sz val="11"/>
        <color rgb="FF000000"/>
        <rFont val="Calibri"/>
      </rPr>
      <t>If the ADC is used to load balance web servers where data can be entered and used in databases or other applications, configure the ADC to prevent code injection attacks.</t>
    </r>
    <r>
      <rPr>
        <sz val="11"/>
        <color rgb="FF000000"/>
        <rFont val="Calibri"/>
      </rPr>
      <t xml:space="preserve">
</t>
    </r>
    <r>
      <rPr>
        <sz val="11"/>
        <color rgb="FF000000"/>
        <rFont val="Calibri"/>
      </rPr>
      <t>A Web Application Firewall (WAF) template is configured and bound to a virtual port.</t>
    </r>
    <r>
      <rPr>
        <sz val="11"/>
        <color rgb="FF000000"/>
        <rFont val="Calibri"/>
      </rPr>
      <t xml:space="preserve">
</t>
    </r>
    <r>
      <rPr>
        <sz val="11"/>
        <color rgb="FF000000"/>
        <rFont val="Calibri"/>
      </rPr>
      <t>The following command configures a WAF template with the SQLIA Check option:</t>
    </r>
    <r>
      <rPr>
        <sz val="11"/>
        <color rgb="FF000000"/>
        <rFont val="Calibri"/>
      </rPr>
      <t xml:space="preserve">
</t>
    </r>
    <r>
      <rPr>
        <sz val="11"/>
        <color rgb="FF000000"/>
        <rFont val="Calibri"/>
      </rPr>
      <t>slb template waf &lt;template name&gt;</t>
    </r>
    <r>
      <rPr>
        <sz val="11"/>
        <color rgb="FF000000"/>
        <rFont val="Calibri"/>
      </rPr>
      <t xml:space="preserve">
</t>
    </r>
    <r>
      <rPr>
        <sz val="11"/>
        <color rgb="FF000000"/>
        <rFont val="Calibri"/>
      </rPr>
      <t>sqlia-check [reject | sanitize]</t>
    </r>
    <r>
      <rPr>
        <sz val="11"/>
        <color rgb="FF000000"/>
        <rFont val="Calibri"/>
      </rPr>
      <t xml:space="preserve">
</t>
    </r>
    <r>
      <rPr>
        <sz val="11"/>
        <color rgb="FF000000"/>
        <rFont val="Calibri"/>
      </rPr>
      <t>Note: The "sanitize" option is allowed but is not preferred due to the increased CPU load.</t>
    </r>
  </si>
  <si>
    <r>
      <rPr>
        <sz val="11"/>
        <color rgb="FF000000"/>
        <rFont val="Calibri"/>
      </rPr>
      <t>Data mining is the analysis of large quantities of data to discover patterns and is used in intelligence gathering. Failure to prevent attacks launched against organizational information from unauthorized data mining may result in the compromise of information.</t>
    </r>
    <r>
      <rPr>
        <sz val="11"/>
        <color rgb="FF000000"/>
        <rFont val="Calibri"/>
      </rPr>
      <t xml:space="preserve">
</t>
    </r>
    <r>
      <rPr>
        <sz val="11"/>
        <color rgb="FF000000"/>
        <rFont val="Calibri"/>
      </rPr>
      <t>Injection attacks allow an attacker to inject code into a program or query or inject malware onto a computer to execute remote commands that can read or modify a database, or change data on a website. Web applications frequently access databases to store, retrieve, and update information. An attacker can construct inputs that the database will execute. This is most commonly referred to as a code injection attack. This type of attack includes XPath and LDAP injections.</t>
    </r>
    <r>
      <rPr>
        <sz val="11"/>
        <color rgb="FF000000"/>
        <rFont val="Calibri"/>
      </rPr>
      <t xml:space="preserve">
</t>
    </r>
    <r>
      <rPr>
        <sz val="11"/>
        <color rgb="FF000000"/>
        <rFont val="Calibri"/>
      </rPr>
      <t>The A10 Networks ADC contains a WAF policy file that provides a basic collection of SQL special characters and keywords that are common to SQL injection attacks. The terms in this policy file can trigger commands in the back-end SQL database and allow unauthorized users to obtain sensitive information. If a request contains a term that matches a search definition in the “sqlia_defs” policy file, the device can be configured to sanitize the request of the SQL command or deny the request entirely. The "sanitize" option uses more processor cycles than the preferred option of “drop”.</t>
    </r>
  </si>
  <si>
    <r>
      <rPr>
        <sz val="11"/>
        <color rgb="FF000000"/>
        <rFont val="Calibri"/>
      </rPr>
      <t>If the ADC is not used to load balance web servers where data can be entered and used in databases or other applications, this is not applicable.</t>
    </r>
    <r>
      <rPr>
        <sz val="11"/>
        <color rgb="FF000000"/>
        <rFont val="Calibri"/>
      </rPr>
      <t xml:space="preserve">
</t>
    </r>
    <r>
      <rPr>
        <sz val="11"/>
        <color rgb="FF000000"/>
        <rFont val="Calibri"/>
      </rPr>
      <t>Interview the device administrator to determine which WAF template is used for web servers where data can be entered and used in databases or other applications. Review the device configuration.</t>
    </r>
    <r>
      <rPr>
        <sz val="11"/>
        <color rgb="FF000000"/>
        <rFont val="Calibri"/>
      </rPr>
      <t xml:space="preserve">
</t>
    </r>
    <r>
      <rPr>
        <sz val="11"/>
        <color rgb="FF000000"/>
        <rFont val="Calibri"/>
      </rPr>
      <t>The following command displays WAF templates:</t>
    </r>
    <r>
      <rPr>
        <sz val="11"/>
        <color rgb="FF000000"/>
        <rFont val="Calibri"/>
      </rPr>
      <t xml:space="preserve">
</t>
    </r>
    <r>
      <rPr>
        <sz val="11"/>
        <color rgb="FF000000"/>
        <rFont val="Calibri"/>
      </rPr>
      <t>show slb template waf</t>
    </r>
    <r>
      <rPr>
        <sz val="11"/>
        <color rgb="FF000000"/>
        <rFont val="Calibri"/>
      </rPr>
      <t xml:space="preserve">
</t>
    </r>
    <r>
      <rPr>
        <sz val="11"/>
        <color rgb="FF000000"/>
        <rFont val="Calibri"/>
      </rPr>
      <t>If the configured WAF template does not have the "sqlia-check" option configured, this is a finding.</t>
    </r>
  </si>
  <si>
    <t>V-237043</t>
  </si>
  <si>
    <r>
      <rPr>
        <sz val="11"/>
        <rFont val="Calibri"/>
      </rPr>
      <t>To protect against data mining, the A10 Networks ADC must detect and prevent code injection attacks launched against application objects including, at a minimum, application URLs and application code.</t>
    </r>
  </si>
  <si>
    <r>
      <rPr>
        <sz val="11"/>
        <color rgb="FF000000"/>
        <rFont val="Calibri"/>
      </rPr>
      <t>If the ADC is used to load balance web servers where data can be entered and used in databases or other applications, configure the ADC to prevent code injection attacks.</t>
    </r>
    <r>
      <rPr>
        <sz val="11"/>
        <color rgb="FF000000"/>
        <rFont val="Calibri"/>
      </rPr>
      <t xml:space="preserve">
</t>
    </r>
    <r>
      <rPr>
        <sz val="11"/>
        <color rgb="FF000000"/>
        <rFont val="Calibri"/>
      </rPr>
      <t>A Web Application Firewall (WAF) template is configured and bound to a virtual port.</t>
    </r>
    <r>
      <rPr>
        <sz val="11"/>
        <color rgb="FF000000"/>
        <rFont val="Calibri"/>
      </rPr>
      <t xml:space="preserve">
</t>
    </r>
    <r>
      <rPr>
        <sz val="11"/>
        <color rgb="FF000000"/>
        <rFont val="Calibri"/>
      </rPr>
      <t xml:space="preserve">The following command configures a WAF template with the SQLIA Check option: </t>
    </r>
    <r>
      <rPr>
        <sz val="11"/>
        <color rgb="FF000000"/>
        <rFont val="Calibri"/>
      </rPr>
      <t xml:space="preserve">
</t>
    </r>
    <r>
      <rPr>
        <sz val="11"/>
        <color rgb="FF000000"/>
        <rFont val="Calibri"/>
      </rPr>
      <t>slb template waf &lt;template name&gt;</t>
    </r>
    <r>
      <rPr>
        <sz val="11"/>
        <color rgb="FF000000"/>
        <rFont val="Calibri"/>
      </rPr>
      <t xml:space="preserve">
</t>
    </r>
    <r>
      <rPr>
        <sz val="11"/>
        <color rgb="FF000000"/>
        <rFont val="Calibri"/>
      </rPr>
      <t>sqlia-check [reject | sanitize]</t>
    </r>
    <r>
      <rPr>
        <sz val="11"/>
        <color rgb="FF000000"/>
        <rFont val="Calibri"/>
      </rPr>
      <t xml:space="preserve">
</t>
    </r>
    <r>
      <rPr>
        <sz val="11"/>
        <color rgb="FF000000"/>
        <rFont val="Calibri"/>
      </rPr>
      <t>Note: The "sanitize" option is allowed but is not preferred due to the increased CPU load.</t>
    </r>
  </si>
  <si>
    <r>
      <rPr>
        <sz val="11"/>
        <color rgb="FF000000"/>
        <rFont val="Calibri"/>
      </rPr>
      <t>Data mining is the analysis of large quantities of data to discover patterns and is used in intelligence gathering. Failure to prevent attacks launched against organizational information from unauthorized data mining may result in the compromise of information.</t>
    </r>
    <r>
      <rPr>
        <sz val="11"/>
        <color rgb="FF000000"/>
        <rFont val="Calibri"/>
      </rPr>
      <t xml:space="preserve">
</t>
    </r>
    <r>
      <rPr>
        <sz val="11"/>
        <color rgb="FF000000"/>
        <rFont val="Calibri"/>
      </rPr>
      <t>Injection attacks allow an attacker to inject code into a program or query or inject malware onto a computer to execute remote commands that can read or modify a database, or change data on a website. These attacks include buffer overrun, XML, JavaScript, and HTML injections.</t>
    </r>
  </si>
  <si>
    <t>V-237044</t>
  </si>
  <si>
    <r>
      <rPr>
        <sz val="11"/>
        <rFont val="Calibri"/>
      </rPr>
      <t>To protect against data mining, the A10 Networks ADC providing content filtering must prevent SQL injection attacks launched against data storage objects, including, at a minimum, databases, database records, and database fields.</t>
    </r>
  </si>
  <si>
    <r>
      <rPr>
        <sz val="11"/>
        <color rgb="FF000000"/>
        <rFont val="Calibri"/>
      </rPr>
      <t>Data mining is the analysis of large quantities of data to discover patterns and is used in intelligence gathering. Failure to prevent attacks launched against organizational information from unauthorized data mining may result in the compromise of information.</t>
    </r>
    <r>
      <rPr>
        <sz val="11"/>
        <color rgb="FF000000"/>
        <rFont val="Calibri"/>
      </rPr>
      <t xml:space="preserve">
</t>
    </r>
    <r>
      <rPr>
        <sz val="11"/>
        <color rgb="FF000000"/>
        <rFont val="Calibri"/>
      </rPr>
      <t>SQL injection attacks are the most prevalent attacks against web applications and databases. These attacks inject SQL commands that can read, modify, or compromise the meaning of the original SQL query. An attacker can spoof identity; expose, tamper, destroy, or make existing data unavailable; or gain unauthorized privileges on the database server.</t>
    </r>
  </si>
  <si>
    <t>V-237045</t>
  </si>
  <si>
    <r>
      <rPr>
        <sz val="11"/>
        <rFont val="Calibri"/>
      </rPr>
      <t>To protect against data mining, the A10 Networks ADC providing content filtering must detect code injection attacks from being launched against data storage objects, including, at a minimum, databases, database records, queries, and fields.</t>
    </r>
  </si>
  <si>
    <r>
      <rPr>
        <sz val="11"/>
        <color rgb="FF000000"/>
        <rFont val="Calibri"/>
      </rPr>
      <t>Data mining is the analysis of large quantities of data to discover patterns and is used in intelligence gathering. Failure to detect attacks launched against organizational databases may result in the compromise of information.</t>
    </r>
    <r>
      <rPr>
        <sz val="11"/>
        <color rgb="FF000000"/>
        <rFont val="Calibri"/>
      </rPr>
      <t xml:space="preserve">
</t>
    </r>
    <r>
      <rPr>
        <sz val="11"/>
        <color rgb="FF000000"/>
        <rFont val="Calibri"/>
      </rPr>
      <t>Injection attacks allow an attacker to inject code into a program or query or inject malware onto a computer to execute remote commands that can read or modify a database, or change data on a website. Web applications frequently access databases to store, retrieve, and update information. An attacker can construct inputs that the database will execute. This is most commonly referred to as a code injection attack. This type of attack includes XPath and LDAP injections.</t>
    </r>
  </si>
  <si>
    <t>V-237046</t>
  </si>
  <si>
    <r>
      <rPr>
        <sz val="11"/>
        <rFont val="Calibri"/>
      </rPr>
      <t>To protect against data mining, the A10 Networks ADC providing content filtering must detect SQL injection attacks launched against data storage objects, including, at a minimum, databases, database records, and database fields.</t>
    </r>
  </si>
  <si>
    <r>
      <rPr>
        <sz val="11"/>
        <color rgb="FF000000"/>
        <rFont val="Calibri"/>
      </rPr>
      <t>Data mining is the analysis of large quantities of data to discover patterns and is used in intelligence gathering. Failure to detect attacks launched against organizational databases may result in the compromise of information.</t>
    </r>
    <r>
      <rPr>
        <sz val="11"/>
        <color rgb="FF000000"/>
        <rFont val="Calibri"/>
      </rPr>
      <t xml:space="preserve">
</t>
    </r>
    <r>
      <rPr>
        <sz val="11"/>
        <color rgb="FF000000"/>
        <rFont val="Calibri"/>
      </rPr>
      <t>SQL injection attacks are the most prevalent attacks against web applications and databases. These attacks inject SQL commands that can read, modify, or compromise the meaning of the original SQL query. An attacker can spoof identity; expose, tamper, destroy, or make existing data unavailable; or gain unauthorized privileges on the database server.</t>
    </r>
  </si>
  <si>
    <t>V-237047</t>
  </si>
  <si>
    <r>
      <rPr>
        <sz val="11"/>
        <rFont val="Calibri"/>
      </rPr>
      <t>To protect against data mining, the A10 Networks ADC providing content filtering as part of its intermediary services must detect code injection attacks launched against application objects including, at a minimum, application URLs and application code.</t>
    </r>
  </si>
  <si>
    <r>
      <rPr>
        <sz val="11"/>
        <color rgb="FF000000"/>
        <rFont val="Calibri"/>
      </rPr>
      <t>Data mining is the analysis of large quantities of data to discover patterns and is used in intelligence gathering. Failure to detect attacks launched against organizational applications may result in the compromise of information.</t>
    </r>
    <r>
      <rPr>
        <sz val="11"/>
        <color rgb="FF000000"/>
        <rFont val="Calibri"/>
      </rPr>
      <t xml:space="preserve">
</t>
    </r>
    <r>
      <rPr>
        <sz val="11"/>
        <color rgb="FF000000"/>
        <rFont val="Calibri"/>
      </rPr>
      <t>Injection attacks allow an attacker to inject code into a program or query or inject malware onto a computer to execute remote commands that can read or modify a database, or change data on a website. These attacks include buffer overrun, XML, JavaScript, and HTML injections.</t>
    </r>
  </si>
  <si>
    <t>V-237048</t>
  </si>
  <si>
    <r>
      <rPr>
        <sz val="11"/>
        <rFont val="Calibri"/>
      </rPr>
      <t>The A10 Networks ADC being used for TLS encryption and decryption using PKI-based user authentication must only accept end entity certificates issued by DoD PKI or DoD-approved PKI Certificate Authorities (CAs) for the establishment of protected sessions.</t>
    </r>
  </si>
  <si>
    <r>
      <rPr>
        <sz val="11"/>
        <color rgb="FF000000"/>
        <rFont val="Calibri"/>
      </rPr>
      <t>If the A10 Networks ADC is used for TLS/SSL decryption for application traffic, import the root and intermediate CA certificates. The certificates can be imported onto the device using FTP or SCP.</t>
    </r>
  </si>
  <si>
    <r>
      <rPr>
        <sz val="11"/>
        <color rgb="FF000000"/>
        <rFont val="Calibri"/>
      </rPr>
      <t>Non-DoD approved PKIs have not been evaluated to ensure that they have security controls and identity vetting procedures in place which are sufficient for DoD systems to rely on the identity asserted in the certificate. PKIs lacking sufficient security controls and identity vetting procedures risk being compromised and issuing certificates that enable adversaries to impersonate legitimate users.</t>
    </r>
    <r>
      <rPr>
        <sz val="11"/>
        <color rgb="FF000000"/>
        <rFont val="Calibri"/>
      </rPr>
      <t xml:space="preserve">
</t>
    </r>
    <r>
      <rPr>
        <sz val="11"/>
        <color rgb="FF000000"/>
        <rFont val="Calibri"/>
      </rPr>
      <t>The authoritative list of DoD-approved PKIs is published at http://iase.disa.mil/pki-pke/interoperability. DoD-approved PKI CAs may include Category I, II, and III certificates. Category I DoD-Approved External PKIs are PIV issuers. Category II DoD-Approved External PKIs are Non-Federal Agency PKIs cross certified with the Federal Bridge Certification Authority (FBCA). Category III DoD-Approved External PKIs are Foreign, Allied, or Coalition Partner PKIs.</t>
    </r>
    <r>
      <rPr>
        <sz val="11"/>
        <color rgb="FF000000"/>
        <rFont val="Calibri"/>
      </rPr>
      <t xml:space="preserve">
</t>
    </r>
    <r>
      <rPr>
        <sz val="11"/>
        <color rgb="FF000000"/>
        <rFont val="Calibri"/>
      </rPr>
      <t>Deploying the device with TLS enabled will require the installation of DoD and/or DoD-Approved CA certificates in the trusted root certificate store of each proxy to be used for TLS traffic.</t>
    </r>
    <r>
      <rPr>
        <sz val="11"/>
        <color rgb="FF000000"/>
        <rFont val="Calibri"/>
      </rPr>
      <t xml:space="preserve">
</t>
    </r>
    <r>
      <rPr>
        <sz val="11"/>
        <color rgb="FF000000"/>
        <rFont val="Calibri"/>
      </rPr>
      <t>This requirement focuses on communications protection for the application session rather than for the network packet.</t>
    </r>
  </si>
  <si>
    <r>
      <rPr>
        <sz val="11"/>
        <color rgb="FF000000"/>
        <rFont val="Calibri"/>
      </rPr>
      <t>If the A10 Networks ADC is not used for TLS/SSL decryption for application traffic, this is not applicable.</t>
    </r>
    <r>
      <rPr>
        <sz val="11"/>
        <color rgb="FF000000"/>
        <rFont val="Calibri"/>
      </rPr>
      <t xml:space="preserve">
</t>
    </r>
    <r>
      <rPr>
        <sz val="11"/>
        <color rgb="FF000000"/>
        <rFont val="Calibri"/>
      </rPr>
      <t>If the A10 Networks ADC is used for TLS/SSL decryption for application traffic, verify the A10 Networks ADC only accepts end entity certificates issued by DoD PKI or DoD-approved PKI CAs for the establishment of protected sessions.</t>
    </r>
    <r>
      <rPr>
        <sz val="11"/>
        <color rgb="FF000000"/>
        <rFont val="Calibri"/>
      </rPr>
      <t xml:space="preserve">
</t>
    </r>
    <r>
      <rPr>
        <sz val="11"/>
        <color rgb="FF000000"/>
        <rFont val="Calibri"/>
      </rPr>
      <t>If the A10 Networks ADC accepts non-DoD-approved PKI end entity certificates, this is a finding.</t>
    </r>
  </si>
  <si>
    <t>V-237049</t>
  </si>
  <si>
    <r>
      <rPr>
        <sz val="11"/>
        <rFont val="Calibri"/>
      </rPr>
      <t>The A10 Networks ADC must protect against TCP and UDP Denial of Service (DoS) attacks by employing Source-IP based connection-rate limiting.</t>
    </r>
  </si>
  <si>
    <t>CAT I (High)</t>
  </si>
  <si>
    <r>
      <rPr>
        <sz val="11"/>
        <color rgb="FF000000"/>
        <rFont val="Calibri"/>
      </rPr>
      <t>The following command configures Source-IP based connection rate limiting:</t>
    </r>
    <r>
      <rPr>
        <sz val="11"/>
        <color rgb="FF000000"/>
        <rFont val="Calibri"/>
      </rPr>
      <t xml:space="preserve">
</t>
    </r>
    <r>
      <rPr>
        <sz val="11"/>
        <color rgb="FF000000"/>
        <rFont val="Calibri"/>
      </rPr>
      <t>slb conn-rate-limit src-ip [tcp | udp] conn-limit per [100 | 1000] [exceed-action [log] [lock-out lockout-period]]</t>
    </r>
    <r>
      <rPr>
        <sz val="11"/>
        <color rgb="FF000000"/>
        <rFont val="Calibri"/>
      </rPr>
      <t xml:space="preserve">
</t>
    </r>
    <r>
      <rPr>
        <sz val="11"/>
        <color rgb="FF000000"/>
        <rFont val="Calibri"/>
      </rPr>
      <t>Note: Thresholds are specific to the expected traffic for the system or enclave.</t>
    </r>
  </si>
  <si>
    <r>
      <rPr>
        <sz val="11"/>
        <color rgb="FF000000"/>
        <rFont val="Calibri"/>
      </rPr>
      <t>If the network does not provide safeguards against DoS attacks, network resources will be unavailable to users. Installation of content filtering gateways and application layer firewalls at key boundaries in the architecture mitigates the risk of DoS attacks. These attacks can be detected by matching observed communications traffic with patterns of known attacks and monitoring for anomalies in traffic volume/type.</t>
    </r>
    <r>
      <rPr>
        <sz val="11"/>
        <color rgb="FF000000"/>
        <rFont val="Calibri"/>
      </rPr>
      <t xml:space="preserve">
</t>
    </r>
    <r>
      <rPr>
        <sz val="11"/>
        <color rgb="FF000000"/>
        <rFont val="Calibri"/>
      </rPr>
      <t>Detection components that use rate-based behavior analysis can detect attacks when signatures for the attack do not exist or are not installed. These attacks include zero-day attacks which are new attacks for which vendors have not yet developed signatures. Rate-based behavior analysis can detect sophisticated, Distributed DoS (DDoS) attacks by correlating traffic information from multiple network segments or components. This requirement applies to the communications traffic functionality of the device as it pertains to handling communications traffic, rather than to the device itself.</t>
    </r>
    <r>
      <rPr>
        <sz val="11"/>
        <color rgb="FF000000"/>
        <rFont val="Calibri"/>
      </rPr>
      <t xml:space="preserve">
</t>
    </r>
    <r>
      <rPr>
        <sz val="11"/>
        <color rgb="FF000000"/>
        <rFont val="Calibri"/>
      </rPr>
      <t>The A10 Networks ADC provides Source-IP based connection-rate limiting to mitigate UDP floods and similar attacks. Source-IP based connection-rate limiting protects the system from excessive connection requests from individual clients. If traffic from a client exceeds the configured threshold, the device should be configured to lock out the client for a specified number of seconds. During the lockout period, all connection requests from the client are dropped. The lockout period ranges from 1-3600 seconds (1 hour); there is no default value.</t>
    </r>
  </si>
  <si>
    <r>
      <rPr>
        <sz val="11"/>
        <color rgb="FF000000"/>
        <rFont val="Calibri"/>
      </rPr>
      <t>Review the device configuration.</t>
    </r>
    <r>
      <rPr>
        <sz val="11"/>
        <color rgb="FF000000"/>
        <rFont val="Calibri"/>
      </rPr>
      <t xml:space="preserve">
</t>
    </r>
    <r>
      <rPr>
        <sz val="11"/>
        <color rgb="FF000000"/>
        <rFont val="Calibri"/>
      </rPr>
      <t>The following command displays the device configuration and filters the output on the string "slb conn-rate-limit":</t>
    </r>
    <r>
      <rPr>
        <sz val="11"/>
        <color rgb="FF000000"/>
        <rFont val="Calibri"/>
      </rPr>
      <t xml:space="preserve">
</t>
    </r>
    <r>
      <rPr>
        <sz val="11"/>
        <color rgb="FF000000"/>
        <rFont val="Calibri"/>
      </rPr>
      <t>show run | inc slb conn-rate-limit</t>
    </r>
    <r>
      <rPr>
        <sz val="11"/>
        <color rgb="FF000000"/>
        <rFont val="Calibri"/>
      </rPr>
      <t xml:space="preserve">
</t>
    </r>
    <r>
      <rPr>
        <sz val="11"/>
        <color rgb="FF000000"/>
        <rFont val="Calibri"/>
      </rPr>
      <t>If Source-IP based connection rate limiting is not configured, this is a finding.</t>
    </r>
    <r>
      <rPr>
        <sz val="11"/>
        <color rgb="FF000000"/>
        <rFont val="Calibri"/>
      </rPr>
      <t xml:space="preserve">
</t>
    </r>
    <r>
      <rPr>
        <sz val="11"/>
        <color rgb="FF000000"/>
        <rFont val="Calibri"/>
      </rPr>
      <t>If no lockout period is configured as an action, this is a finding.</t>
    </r>
  </si>
  <si>
    <t>V-237050</t>
  </si>
  <si>
    <r>
      <rPr>
        <sz val="11"/>
        <rFont val="Calibri"/>
      </rPr>
      <t>The A10 Networks ADC must implement load balancing to limit the effects of known and unknown types of Denial of Service (DoS) attacks.</t>
    </r>
  </si>
  <si>
    <r>
      <rPr>
        <sz val="11"/>
        <color rgb="FF000000"/>
        <rFont val="Calibri"/>
      </rPr>
      <t>Configure the device to balance the traffic load of provided services. This will require configuring Server Load Balancing.</t>
    </r>
  </si>
  <si>
    <r>
      <rPr>
        <sz val="11"/>
        <color rgb="FF000000"/>
        <rFont val="Calibri"/>
      </rPr>
      <t>Although maintaining high availability is normally an operational consideration, load balancing is also a useful strategy in mitigating network-based DoS attacks. If the network does not provide safeguards against DoS attacks, network resources will be unavailable to users. Load balancing provides service redundancy which reduces the susceptibility of the enclave to many DoS attacks. Since one of the primary purposes of the Application Delivery Controller is to balance loads across multiple servers, it would be extremely unusual for it to not be configured to perform this function.</t>
    </r>
  </si>
  <si>
    <r>
      <rPr>
        <sz val="11"/>
        <color rgb="FF000000"/>
        <rFont val="Calibri"/>
      </rPr>
      <t>Review the device configuration.</t>
    </r>
    <r>
      <rPr>
        <sz val="11"/>
        <color rgb="FF000000"/>
        <rFont val="Calibri"/>
      </rPr>
      <t xml:space="preserve">
</t>
    </r>
    <r>
      <rPr>
        <sz val="11"/>
        <color rgb="FF000000"/>
        <rFont val="Calibri"/>
      </rPr>
      <t>Ask the Administrator which Application Delivery Services are being provided by the device.</t>
    </r>
    <r>
      <rPr>
        <sz val="11"/>
        <color rgb="FF000000"/>
        <rFont val="Calibri"/>
      </rPr>
      <t xml:space="preserve">
</t>
    </r>
    <r>
      <rPr>
        <sz val="11"/>
        <color rgb="FF000000"/>
        <rFont val="Calibri"/>
      </rPr>
      <t>The following command displays information for Server Load Balancing:</t>
    </r>
    <r>
      <rPr>
        <sz val="11"/>
        <color rgb="FF000000"/>
        <rFont val="Calibri"/>
      </rPr>
      <t xml:space="preserve">
</t>
    </r>
    <r>
      <rPr>
        <sz val="11"/>
        <color rgb="FF000000"/>
        <rFont val="Calibri"/>
      </rPr>
      <t>show slb</t>
    </r>
    <r>
      <rPr>
        <sz val="11"/>
        <color rgb="FF000000"/>
        <rFont val="Calibri"/>
      </rPr>
      <t xml:space="preserve">
</t>
    </r>
    <r>
      <rPr>
        <sz val="11"/>
        <color rgb="FF000000"/>
        <rFont val="Calibri"/>
      </rPr>
      <t>If no Server Load Balancing sessions exist, this is a finding.</t>
    </r>
  </si>
  <si>
    <t>V-237051</t>
  </si>
  <si>
    <r>
      <rPr>
        <sz val="11"/>
        <rFont val="Calibri"/>
      </rPr>
      <t>The A10 Networks ADC must enable DDoS filters.</t>
    </r>
  </si>
  <si>
    <r>
      <rPr>
        <sz val="11"/>
        <color rgb="FF000000"/>
        <rFont val="Calibri"/>
      </rPr>
      <t>The following commands configure DDoS filters:</t>
    </r>
    <r>
      <rPr>
        <sz val="11"/>
        <color rgb="FF000000"/>
        <rFont val="Calibri"/>
      </rPr>
      <t xml:space="preserve">
</t>
    </r>
    <r>
      <rPr>
        <sz val="11"/>
        <color rgb="FF000000"/>
        <rFont val="Calibri"/>
      </rPr>
      <t>ip anomaly-drop ip-option</t>
    </r>
    <r>
      <rPr>
        <sz val="11"/>
        <color rgb="FF000000"/>
        <rFont val="Calibri"/>
      </rPr>
      <t xml:space="preserve">
</t>
    </r>
    <r>
      <rPr>
        <sz val="11"/>
        <color rgb="FF000000"/>
        <rFont val="Calibri"/>
      </rPr>
      <t>ip anomaly-drop land-attack</t>
    </r>
    <r>
      <rPr>
        <sz val="11"/>
        <color rgb="FF000000"/>
        <rFont val="Calibri"/>
      </rPr>
      <t xml:space="preserve">
</t>
    </r>
    <r>
      <rPr>
        <sz val="11"/>
        <color rgb="FF000000"/>
        <rFont val="Calibri"/>
      </rPr>
      <t>ip anomaly-drop ping-of-death</t>
    </r>
    <r>
      <rPr>
        <sz val="11"/>
        <color rgb="FF000000"/>
        <rFont val="Calibri"/>
      </rPr>
      <t xml:space="preserve">
</t>
    </r>
    <r>
      <rPr>
        <sz val="11"/>
        <color rgb="FF000000"/>
        <rFont val="Calibri"/>
      </rPr>
      <t>ip anomaly-drop frag</t>
    </r>
    <r>
      <rPr>
        <sz val="11"/>
        <color rgb="FF000000"/>
        <rFont val="Calibri"/>
      </rPr>
      <t xml:space="preserve">
</t>
    </r>
    <r>
      <rPr>
        <sz val="11"/>
        <color rgb="FF000000"/>
        <rFont val="Calibri"/>
      </rPr>
      <t>ip anomaly-drop tcp-no-flag</t>
    </r>
    <r>
      <rPr>
        <sz val="11"/>
        <color rgb="FF000000"/>
        <rFont val="Calibri"/>
      </rPr>
      <t xml:space="preserve">
</t>
    </r>
    <r>
      <rPr>
        <sz val="11"/>
        <color rgb="FF000000"/>
        <rFont val="Calibri"/>
      </rPr>
      <t>ip anomaly-drop tcp-syn-fin</t>
    </r>
    <r>
      <rPr>
        <sz val="11"/>
        <color rgb="FF000000"/>
        <rFont val="Calibri"/>
      </rPr>
      <t xml:space="preserve">
</t>
    </r>
    <r>
      <rPr>
        <sz val="11"/>
        <color rgb="FF000000"/>
        <rFont val="Calibri"/>
      </rPr>
      <t>ip anomaly-drop tcp-syn-frag</t>
    </r>
    <r>
      <rPr>
        <sz val="11"/>
        <color rgb="FF000000"/>
        <rFont val="Calibri"/>
      </rPr>
      <t xml:space="preserve">
</t>
    </r>
    <r>
      <rPr>
        <sz val="11"/>
        <color rgb="FF000000"/>
        <rFont val="Calibri"/>
      </rPr>
      <t>ip anomaly-drop out-of-sequence [threshold]</t>
    </r>
    <r>
      <rPr>
        <sz val="11"/>
        <color rgb="FF000000"/>
        <rFont val="Calibri"/>
      </rPr>
      <t xml:space="preserve">
</t>
    </r>
    <r>
      <rPr>
        <sz val="11"/>
        <color rgb="FF000000"/>
        <rFont val="Calibri"/>
      </rPr>
      <t>ip anomaly-drop ping-of-death</t>
    </r>
    <r>
      <rPr>
        <sz val="11"/>
        <color rgb="FF000000"/>
        <rFont val="Calibri"/>
      </rPr>
      <t xml:space="preserve">
</t>
    </r>
    <r>
      <rPr>
        <sz val="11"/>
        <color rgb="FF000000"/>
        <rFont val="Calibri"/>
      </rPr>
      <t>ip anomaly-drop zero-window [threshold]</t>
    </r>
    <r>
      <rPr>
        <sz val="11"/>
        <color rgb="FF000000"/>
        <rFont val="Calibri"/>
      </rPr>
      <t xml:space="preserve">
</t>
    </r>
    <r>
      <rPr>
        <sz val="11"/>
        <color rgb="FF000000"/>
        <rFont val="Calibri"/>
      </rPr>
      <t>ip anomaly-drop bad-content</t>
    </r>
    <r>
      <rPr>
        <sz val="11"/>
        <color rgb="FF000000"/>
        <rFont val="Calibri"/>
      </rPr>
      <t xml:space="preserve">
</t>
    </r>
    <r>
      <rPr>
        <sz val="11"/>
        <color rgb="FF000000"/>
        <rFont val="Calibri"/>
      </rPr>
      <t>Note: Thresholds are specific to the expected traffic for the system or enclave.</t>
    </r>
  </si>
  <si>
    <r>
      <rPr>
        <sz val="11"/>
        <color rgb="FF000000"/>
        <rFont val="Calibri"/>
      </rPr>
      <t>If the network does not provide safeguards against DoS attacks, network resources will be unavailable to users. Installation of content filtering gateways and application layer firewalls at key boundaries in the architecture mitigates the risk of DoS attacks. These attacks can be detected by matching observed communications traffic with patterns of known attacks and monitoring for anomalies in traffic volume, type, or protocol usage. Detection components that use signatures can detect known attacks by using known attack signatures. Signatures are usually obtained from and updated by the vendor.</t>
    </r>
  </si>
  <si>
    <r>
      <rPr>
        <sz val="11"/>
        <color rgb="FF000000"/>
        <rFont val="Calibri"/>
      </rPr>
      <t>Review the device configuration.</t>
    </r>
    <r>
      <rPr>
        <sz val="11"/>
        <color rgb="FF000000"/>
        <rFont val="Calibri"/>
      </rPr>
      <t xml:space="preserve">
</t>
    </r>
    <r>
      <rPr>
        <sz val="11"/>
        <color rgb="FF000000"/>
        <rFont val="Calibri"/>
      </rPr>
      <t>The following command displays the device configuration and filters the output on the string "anomaly-drop":</t>
    </r>
    <r>
      <rPr>
        <sz val="11"/>
        <color rgb="FF000000"/>
        <rFont val="Calibri"/>
      </rPr>
      <t xml:space="preserve">
</t>
    </r>
    <r>
      <rPr>
        <sz val="11"/>
        <color rgb="FF000000"/>
        <rFont val="Calibri"/>
      </rPr>
      <t>show run | inc anomaly-drop</t>
    </r>
    <r>
      <rPr>
        <sz val="11"/>
        <color rgb="FF000000"/>
        <rFont val="Calibri"/>
      </rPr>
      <t xml:space="preserve">
</t>
    </r>
    <r>
      <rPr>
        <sz val="11"/>
        <color rgb="FF000000"/>
        <rFont val="Calibri"/>
      </rPr>
      <t>The output should display the following commands:</t>
    </r>
    <r>
      <rPr>
        <sz val="11"/>
        <color rgb="FF000000"/>
        <rFont val="Calibri"/>
      </rPr>
      <t xml:space="preserve">
</t>
    </r>
    <r>
      <rPr>
        <sz val="11"/>
        <color rgb="FF000000"/>
        <rFont val="Calibri"/>
      </rPr>
      <t>ip anomaly-drop ip-option</t>
    </r>
    <r>
      <rPr>
        <sz val="11"/>
        <color rgb="FF000000"/>
        <rFont val="Calibri"/>
      </rPr>
      <t xml:space="preserve">
</t>
    </r>
    <r>
      <rPr>
        <sz val="11"/>
        <color rgb="FF000000"/>
        <rFont val="Calibri"/>
      </rPr>
      <t>ip anomaly-drop land-attack</t>
    </r>
    <r>
      <rPr>
        <sz val="11"/>
        <color rgb="FF000000"/>
        <rFont val="Calibri"/>
      </rPr>
      <t xml:space="preserve">
</t>
    </r>
    <r>
      <rPr>
        <sz val="11"/>
        <color rgb="FF000000"/>
        <rFont val="Calibri"/>
      </rPr>
      <t>ip anomaly-drop ping-of-death</t>
    </r>
    <r>
      <rPr>
        <sz val="11"/>
        <color rgb="FF000000"/>
        <rFont val="Calibri"/>
      </rPr>
      <t xml:space="preserve">
</t>
    </r>
    <r>
      <rPr>
        <sz val="11"/>
        <color rgb="FF000000"/>
        <rFont val="Calibri"/>
      </rPr>
      <t>ip anomaly-drop frag</t>
    </r>
    <r>
      <rPr>
        <sz val="11"/>
        <color rgb="FF000000"/>
        <rFont val="Calibri"/>
      </rPr>
      <t xml:space="preserve">
</t>
    </r>
    <r>
      <rPr>
        <sz val="11"/>
        <color rgb="FF000000"/>
        <rFont val="Calibri"/>
      </rPr>
      <t>ip anomaly-drop tcp-no-flag</t>
    </r>
    <r>
      <rPr>
        <sz val="11"/>
        <color rgb="FF000000"/>
        <rFont val="Calibri"/>
      </rPr>
      <t xml:space="preserve">
</t>
    </r>
    <r>
      <rPr>
        <sz val="11"/>
        <color rgb="FF000000"/>
        <rFont val="Calibri"/>
      </rPr>
      <t>ip anomaly-drop tcp-syn-fin</t>
    </r>
    <r>
      <rPr>
        <sz val="11"/>
        <color rgb="FF000000"/>
        <rFont val="Calibri"/>
      </rPr>
      <t xml:space="preserve">
</t>
    </r>
    <r>
      <rPr>
        <sz val="11"/>
        <color rgb="FF000000"/>
        <rFont val="Calibri"/>
      </rPr>
      <t>ip anomaly-drop tcp-syn-frag</t>
    </r>
    <r>
      <rPr>
        <sz val="11"/>
        <color rgb="FF000000"/>
        <rFont val="Calibri"/>
      </rPr>
      <t xml:space="preserve">
</t>
    </r>
    <r>
      <rPr>
        <sz val="11"/>
        <color rgb="FF000000"/>
        <rFont val="Calibri"/>
      </rPr>
      <t>ip anomaly-drop out-of-sequence [threshold]</t>
    </r>
    <r>
      <rPr>
        <sz val="11"/>
        <color rgb="FF000000"/>
        <rFont val="Calibri"/>
      </rPr>
      <t xml:space="preserve">
</t>
    </r>
    <r>
      <rPr>
        <sz val="11"/>
        <color rgb="FF000000"/>
        <rFont val="Calibri"/>
      </rPr>
      <t>ip anomaly-drop ping-of-death</t>
    </r>
    <r>
      <rPr>
        <sz val="11"/>
        <color rgb="FF000000"/>
        <rFont val="Calibri"/>
      </rPr>
      <t xml:space="preserve">
</t>
    </r>
    <r>
      <rPr>
        <sz val="11"/>
        <color rgb="FF000000"/>
        <rFont val="Calibri"/>
      </rPr>
      <t>ip anomaly-drop zero-window [threshold]</t>
    </r>
    <r>
      <rPr>
        <sz val="11"/>
        <color rgb="FF000000"/>
        <rFont val="Calibri"/>
      </rPr>
      <t xml:space="preserve">
</t>
    </r>
    <r>
      <rPr>
        <sz val="11"/>
        <color rgb="FF000000"/>
        <rFont val="Calibri"/>
      </rPr>
      <t>ip anomaly-drop bad-content</t>
    </r>
    <r>
      <rPr>
        <sz val="11"/>
        <color rgb="FF000000"/>
        <rFont val="Calibri"/>
      </rPr>
      <t xml:space="preserve">
</t>
    </r>
    <r>
      <rPr>
        <sz val="11"/>
        <color rgb="FF000000"/>
        <rFont val="Calibri"/>
      </rPr>
      <t>If the output does not show these commands, this is a finding.</t>
    </r>
  </si>
  <si>
    <t>V-237052</t>
  </si>
  <si>
    <r>
      <rPr>
        <sz val="11"/>
        <rFont val="Calibri"/>
      </rPr>
      <t>The A10 Networks ADC, when used to load balance web applications, must examine incoming user requests against the URI White Lists.</t>
    </r>
  </si>
  <si>
    <r>
      <rPr>
        <sz val="11"/>
        <color rgb="FF000000"/>
        <rFont val="Calibri"/>
      </rPr>
      <t>If the device is used to load balance web servers, configure the URI White List.</t>
    </r>
    <r>
      <rPr>
        <sz val="11"/>
        <color rgb="FF000000"/>
        <rFont val="Calibri"/>
      </rPr>
      <t xml:space="preserve">
</t>
    </r>
    <r>
      <rPr>
        <sz val="11"/>
        <color rgb="FF000000"/>
        <rFont val="Calibri"/>
      </rPr>
      <t>The following commands configure the ADC to compare incoming traffic against the URI White List:</t>
    </r>
    <r>
      <rPr>
        <sz val="11"/>
        <color rgb="FF000000"/>
        <rFont val="Calibri"/>
      </rPr>
      <t xml:space="preserve">
</t>
    </r>
    <r>
      <rPr>
        <sz val="11"/>
        <color rgb="FF000000"/>
        <rFont val="Calibri"/>
      </rPr>
      <t>slb template waf [template-name]</t>
    </r>
    <r>
      <rPr>
        <sz val="11"/>
        <color rgb="FF000000"/>
        <rFont val="Calibri"/>
      </rPr>
      <t xml:space="preserve">
</t>
    </r>
    <r>
      <rPr>
        <sz val="11"/>
        <color rgb="FF000000"/>
        <rFont val="Calibri"/>
      </rPr>
      <t>uri-wlistcheck [file-name]</t>
    </r>
  </si>
  <si>
    <r>
      <rPr>
        <sz val="11"/>
        <color rgb="FF000000"/>
        <rFont val="Calibri"/>
      </rPr>
      <t>Unrestricted traffic may contain malicious traffic, which poses a threat to an enclave or to other connected networks. Additionally, unrestricted traffic may transit a network, which uses bandwidth and other resources.</t>
    </r>
    <r>
      <rPr>
        <sz val="11"/>
        <color rgb="FF000000"/>
        <rFont val="Calibri"/>
      </rPr>
      <t xml:space="preserve">
</t>
    </r>
    <r>
      <rPr>
        <sz val="11"/>
        <color rgb="FF000000"/>
        <rFont val="Calibri"/>
      </rPr>
      <t>Access control policies and access control lists implemented on devices that control the flow of network traffic (e.g., application level firewalls and Web content filters), ensure the flow of traffic is only allowed from authorized sources to authorized destinations. Networks with different levels of trust (e.g., the Internet or CDS) must be kept separate.</t>
    </r>
    <r>
      <rPr>
        <sz val="11"/>
        <color rgb="FF000000"/>
        <rFont val="Calibri"/>
      </rPr>
      <t xml:space="preserve">
</t>
    </r>
    <r>
      <rPr>
        <sz val="11"/>
        <color rgb="FF000000"/>
        <rFont val="Calibri"/>
      </rPr>
      <t>The URI White List defines acceptable destination URIs allowed for incoming requests. The White List Check compares the URI of an incoming request against the rules contained in the URI White List policy file. Connection requests are accepted only if the URI matches a rule in the URI White List. Note: A URI Black List can also be configured, which takes priority over a URI White List. However, since deny-all, permit by exception is a fundamental principle, a URI White List is necessary.</t>
    </r>
  </si>
  <si>
    <r>
      <rPr>
        <sz val="11"/>
        <color rgb="FF000000"/>
        <rFont val="Calibri"/>
      </rPr>
      <t>If the device is not used to load balance web servers, this is not applicable.</t>
    </r>
    <r>
      <rPr>
        <sz val="11"/>
        <color rgb="FF000000"/>
        <rFont val="Calibri"/>
      </rPr>
      <t xml:space="preserve">
</t>
    </r>
    <r>
      <rPr>
        <sz val="11"/>
        <color rgb="FF000000"/>
        <rFont val="Calibri"/>
      </rPr>
      <t>Review the device configuration.</t>
    </r>
    <r>
      <rPr>
        <sz val="11"/>
        <color rgb="FF000000"/>
        <rFont val="Calibri"/>
      </rPr>
      <t xml:space="preserve">
</t>
    </r>
    <r>
      <rPr>
        <sz val="11"/>
        <color rgb="FF000000"/>
        <rFont val="Calibri"/>
      </rPr>
      <t>The following command displays WAF templates:</t>
    </r>
    <r>
      <rPr>
        <sz val="11"/>
        <color rgb="FF000000"/>
        <rFont val="Calibri"/>
      </rPr>
      <t xml:space="preserve">
</t>
    </r>
    <r>
      <rPr>
        <sz val="11"/>
        <color rgb="FF000000"/>
        <rFont val="Calibri"/>
      </rPr>
      <t>show slb template waf</t>
    </r>
    <r>
      <rPr>
        <sz val="11"/>
        <color rgb="FF000000"/>
        <rFont val="Calibri"/>
      </rPr>
      <t xml:space="preserve">
</t>
    </r>
    <r>
      <rPr>
        <sz val="11"/>
        <color rgb="FF000000"/>
        <rFont val="Calibri"/>
      </rPr>
      <t>If the configured WAF template does not have the "uri-wlistcheck" option configured, this is a finding.</t>
    </r>
  </si>
  <si>
    <t>V-237053</t>
  </si>
  <si>
    <r>
      <rPr>
        <sz val="11"/>
        <rFont val="Calibri"/>
      </rPr>
      <t>The A10 Networks ADC, when used to load balance web applications, must enable external logging for WAF data event messages.</t>
    </r>
  </si>
  <si>
    <r>
      <rPr>
        <sz val="11"/>
        <color rgb="FF000000"/>
        <rFont val="Calibri"/>
      </rPr>
      <t>Without coordinated reporting between separate devices, it is not possible to identify the true scale and possible target of an attack.</t>
    </r>
    <r>
      <rPr>
        <sz val="11"/>
        <color rgb="FF000000"/>
        <rFont val="Calibri"/>
      </rPr>
      <t xml:space="preserve">
</t>
    </r>
    <r>
      <rPr>
        <sz val="11"/>
        <color rgb="FF000000"/>
        <rFont val="Calibri"/>
      </rPr>
      <t>External logging must be enabled for WAF data event messages. External logging is activated once the WAF template that uses the logging template is bound to an HTTP/HTTPS virtual port.</t>
    </r>
  </si>
  <si>
    <t>V-237054</t>
  </si>
  <si>
    <r>
      <rPr>
        <sz val="11"/>
        <rFont val="Calibri"/>
      </rPr>
      <t>The A10 Networks ADC must enable logging for packet anomaly events.</t>
    </r>
  </si>
  <si>
    <r>
      <rPr>
        <sz val="11"/>
        <color rgb="FF000000"/>
        <rFont val="Calibri"/>
      </rPr>
      <t>The following command enables logging of packet anomaly events:</t>
    </r>
    <r>
      <rPr>
        <sz val="11"/>
        <color rgb="FF000000"/>
        <rFont val="Calibri"/>
      </rPr>
      <t xml:space="preserve">
</t>
    </r>
    <r>
      <rPr>
        <sz val="11"/>
        <color rgb="FF000000"/>
        <rFont val="Calibri"/>
      </rPr>
      <t>system anomaly log</t>
    </r>
  </si>
  <si>
    <r>
      <rPr>
        <sz val="11"/>
        <color rgb="FF000000"/>
        <rFont val="Calibri"/>
      </rPr>
      <t>Without an alert, security personnel may be unaware of major detection incidents that require immediate action and this delay may result in the loss or compromise of information. Since these incidents require immediate action, these messages are assigned a critical or level 1 priority/severity, depending on the system's priority schema.</t>
    </r>
    <r>
      <rPr>
        <sz val="11"/>
        <color rgb="FF000000"/>
        <rFont val="Calibri"/>
      </rPr>
      <t xml:space="preserve">
</t>
    </r>
    <r>
      <rPr>
        <sz val="11"/>
        <color rgb="FF000000"/>
        <rFont val="Calibri"/>
      </rPr>
      <t>These systems must generate an alert when detection events from real-time monitoring occur. Alerts may be transmitted, for example, telephonically, by electronic mail messages, or by text messaging. The device must either send the alert to a management console that is actively monitored by authorized personnel or use a messaging capability to send the alert directly to designated personnel.</t>
    </r>
    <r>
      <rPr>
        <sz val="11"/>
        <color rgb="FF000000"/>
        <rFont val="Calibri"/>
      </rPr>
      <t xml:space="preserve">
</t>
    </r>
    <r>
      <rPr>
        <sz val="11"/>
        <color rgb="FF000000"/>
        <rFont val="Calibri"/>
      </rPr>
      <t>The A10 Networks ADC must be configured to generate a log message when IP anomalies are detected.</t>
    </r>
  </si>
  <si>
    <r>
      <rPr>
        <sz val="11"/>
        <color rgb="FF000000"/>
        <rFont val="Calibri"/>
      </rPr>
      <t>Review the device configuration.</t>
    </r>
    <r>
      <rPr>
        <sz val="11"/>
        <color rgb="FF000000"/>
        <rFont val="Calibri"/>
      </rPr>
      <t xml:space="preserve">
</t>
    </r>
    <r>
      <rPr>
        <sz val="11"/>
        <color rgb="FF000000"/>
        <rFont val="Calibri"/>
      </rPr>
      <t>The following command displays the device configuration and filters the output on the string "log":</t>
    </r>
    <r>
      <rPr>
        <sz val="11"/>
        <color rgb="FF000000"/>
        <rFont val="Calibri"/>
      </rPr>
      <t xml:space="preserve">
</t>
    </r>
    <r>
      <rPr>
        <sz val="11"/>
        <color rgb="FF000000"/>
        <rFont val="Calibri"/>
      </rPr>
      <t>show run | inc log</t>
    </r>
    <r>
      <rPr>
        <sz val="11"/>
        <color rgb="FF000000"/>
        <rFont val="Calibri"/>
      </rPr>
      <t xml:space="preserve">
</t>
    </r>
    <r>
      <rPr>
        <sz val="11"/>
        <color rgb="FF000000"/>
        <rFont val="Calibri"/>
      </rPr>
      <t>If the output does not include the command "system anomaly log", this is a finding.</t>
    </r>
  </si>
  <si>
    <t>V-237055</t>
  </si>
  <si>
    <r>
      <rPr>
        <sz val="11"/>
        <rFont val="Calibri"/>
      </rPr>
      <t>The A10 Networks ADC must generate an alert to, at a minimum, the ISSO and ISSM when threats identified by authoritative sources (e.g., IAVMs or CTOs) are detected.</t>
    </r>
  </si>
  <si>
    <r>
      <rPr>
        <sz val="11"/>
        <color rgb="FF000000"/>
        <rFont val="Calibri"/>
      </rPr>
      <t>These are two of the three possible methods of notification that can be configured.</t>
    </r>
    <r>
      <rPr>
        <sz val="11"/>
        <color rgb="FF000000"/>
        <rFont val="Calibri"/>
      </rPr>
      <t xml:space="preserve">
</t>
    </r>
    <r>
      <rPr>
        <sz val="11"/>
        <color rgb="FF000000"/>
        <rFont val="Calibri"/>
      </rPr>
      <t>The following command enables SNMP traps:</t>
    </r>
    <r>
      <rPr>
        <sz val="11"/>
        <color rgb="FF000000"/>
        <rFont val="Calibri"/>
      </rPr>
      <t xml:space="preserve">
</t>
    </r>
    <r>
      <rPr>
        <sz val="11"/>
        <color rgb="FF000000"/>
        <rFont val="Calibri"/>
      </rPr>
      <t>snmp-server enable traps</t>
    </r>
    <r>
      <rPr>
        <sz val="11"/>
        <color rgb="FF000000"/>
        <rFont val="Calibri"/>
      </rPr>
      <t xml:space="preserve">
</t>
    </r>
    <r>
      <rPr>
        <sz val="11"/>
        <color rgb="FF000000"/>
        <rFont val="Calibri"/>
      </rPr>
      <t xml:space="preserve">Note: This will enable sending all traps. </t>
    </r>
    <r>
      <rPr>
        <sz val="11"/>
        <color rgb="FF000000"/>
        <rFont val="Calibri"/>
      </rPr>
      <t xml:space="preserve">
</t>
    </r>
    <r>
      <rPr>
        <sz val="11"/>
        <color rgb="FF000000"/>
        <rFont val="Calibri"/>
      </rPr>
      <t>The following command configures the SNMPv3 trap receiver (target):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snmp-server host trap-receiver version v3</t>
    </r>
    <r>
      <rPr>
        <sz val="11"/>
        <color rgb="FF000000"/>
        <rFont val="Calibri"/>
      </rPr>
      <t xml:space="preserve">
</t>
    </r>
    <r>
      <rPr>
        <sz val="11"/>
        <color rgb="FF000000"/>
        <rFont val="Calibri"/>
      </rPr>
      <t>Up to 16 trap receivers can be configured.</t>
    </r>
    <r>
      <rPr>
        <sz val="11"/>
        <color rgb="FF000000"/>
        <rFont val="Calibri"/>
      </rPr>
      <t xml:space="preserve">
</t>
    </r>
    <r>
      <rPr>
        <sz val="11"/>
        <color rgb="FF000000"/>
        <rFont val="Calibri"/>
      </rPr>
      <t>For security, SNMP and SNMP trap are disabled on all data interfaces. Use the enable-management command to enable SNMP on the management interface.</t>
    </r>
    <r>
      <rPr>
        <sz val="11"/>
        <color rgb="FF000000"/>
        <rFont val="Calibri"/>
      </rPr>
      <t xml:space="preserve">
</t>
    </r>
    <r>
      <rPr>
        <sz val="11"/>
        <color rgb="FF000000"/>
        <rFont val="Calibri"/>
      </rPr>
      <t>The following command configures log email settings:</t>
    </r>
    <r>
      <rPr>
        <sz val="11"/>
        <color rgb="FF000000"/>
        <rFont val="Calibri"/>
      </rPr>
      <t xml:space="preserve">
</t>
    </r>
    <r>
      <rPr>
        <sz val="11"/>
        <color rgb="FF000000"/>
        <rFont val="Calibri"/>
      </rPr>
      <t>logging email buffer number [num] time [minutes]</t>
    </r>
    <r>
      <rPr>
        <sz val="11"/>
        <color rgb="FF000000"/>
        <rFont val="Calibri"/>
      </rPr>
      <t xml:space="preserve">
</t>
    </r>
    <r>
      <rPr>
        <sz val="11"/>
        <color rgb="FF000000"/>
        <rFont val="Calibri"/>
      </rPr>
      <t>By default, emailing of log messages is disabled. If this is enabled, the buffer options have the following default values: number – 50, time – 10.</t>
    </r>
    <r>
      <rPr>
        <sz val="11"/>
        <color rgb="FF000000"/>
        <rFont val="Calibri"/>
      </rPr>
      <t xml:space="preserve">
</t>
    </r>
    <r>
      <rPr>
        <sz val="11"/>
        <color rgb="FF000000"/>
        <rFont val="Calibri"/>
      </rPr>
      <t>The following command configures an email filter:</t>
    </r>
    <r>
      <rPr>
        <sz val="11"/>
        <color rgb="FF000000"/>
        <rFont val="Calibri"/>
      </rPr>
      <t xml:space="preserve">
</t>
    </r>
    <r>
      <rPr>
        <sz val="11"/>
        <color rgb="FF000000"/>
        <rFont val="Calibri"/>
      </rPr>
      <t>logging email filter filter-num conditions operators [trigger]</t>
    </r>
    <r>
      <rPr>
        <sz val="11"/>
        <color rgb="FF000000"/>
        <rFont val="Calibri"/>
      </rPr>
      <t xml:space="preserve">
</t>
    </r>
    <r>
      <rPr>
        <sz val="11"/>
        <color rgb="FF000000"/>
        <rFont val="Calibri"/>
      </rPr>
      <t xml:space="preserve">Since there are alerts that require immediate action, use the "trigger" option. This immediately sends the messages rather than buffering them. </t>
    </r>
    <r>
      <rPr>
        <sz val="11"/>
        <color rgb="FF000000"/>
        <rFont val="Calibri"/>
      </rPr>
      <t xml:space="preserve">
</t>
    </r>
    <r>
      <rPr>
        <sz val="11"/>
        <color rgb="FF000000"/>
        <rFont val="Calibri"/>
      </rPr>
      <t>The following command specifies the email address to which to email the log messages:</t>
    </r>
    <r>
      <rPr>
        <sz val="11"/>
        <color rgb="FF000000"/>
        <rFont val="Calibri"/>
      </rPr>
      <t xml:space="preserve">
</t>
    </r>
    <r>
      <rPr>
        <sz val="11"/>
        <color rgb="FF000000"/>
        <rFont val="Calibri"/>
      </rPr>
      <t>logging email-address [address]</t>
    </r>
    <r>
      <rPr>
        <sz val="11"/>
        <color rgb="FF000000"/>
        <rFont val="Calibri"/>
      </rPr>
      <t xml:space="preserve">
</t>
    </r>
    <r>
      <rPr>
        <sz val="11"/>
        <color rgb="FF000000"/>
        <rFont val="Calibri"/>
      </rPr>
      <t>More than one email address can be set.</t>
    </r>
  </si>
  <si>
    <r>
      <rPr>
        <sz val="11"/>
        <color rgb="FF000000"/>
        <rFont val="Calibri"/>
      </rPr>
      <t>Without an alert, security personnel may be unaware of major detection incidents that require immediate action and this delay may result in the loss or compromise of information.</t>
    </r>
    <r>
      <rPr>
        <sz val="11"/>
        <color rgb="FF000000"/>
        <rFont val="Calibri"/>
      </rPr>
      <t xml:space="preserve">
</t>
    </r>
    <r>
      <rPr>
        <sz val="11"/>
        <color rgb="FF000000"/>
        <rFont val="Calibri"/>
      </rPr>
      <t>The device generates an alert which notifies designated personnel of the Indicators of Compromise (IOCs) which require real-time alerts. These messages should include a severity level indicator or code as an indicator of the criticality of the incident. These indicators reflect the occurrence of a compromise or a potential compromise.</t>
    </r>
    <r>
      <rPr>
        <sz val="11"/>
        <color rgb="FF000000"/>
        <rFont val="Calibri"/>
      </rPr>
      <t xml:space="preserve">
</t>
    </r>
    <r>
      <rPr>
        <sz val="11"/>
        <color rgb="FF000000"/>
        <rFont val="Calibri"/>
      </rPr>
      <t>Since these incidents require immediate action, these messages are assigned a critical or level 1 priority/severity, depending on the system's priority schema.</t>
    </r>
    <r>
      <rPr>
        <sz val="11"/>
        <color rgb="FF000000"/>
        <rFont val="Calibri"/>
      </rPr>
      <t xml:space="preserve">
</t>
    </r>
    <r>
      <rPr>
        <sz val="11"/>
        <color rgb="FF000000"/>
        <rFont val="Calibri"/>
      </rPr>
      <t>Alerts may be transmitted, for example, telephonically, by electronic mail messages, or by text messaging. The device must either send the alert to a management console that is actively monitored by authorized personnel or use a messaging capability to send the alert directly to designated personnel.</t>
    </r>
  </si>
  <si>
    <r>
      <rPr>
        <sz val="11"/>
        <color rgb="FF000000"/>
        <rFont val="Calibri"/>
      </rPr>
      <t xml:space="preserve">Ask the device administrator which method is used to send messages when threats are detected. </t>
    </r>
    <r>
      <rPr>
        <sz val="11"/>
        <color rgb="FF000000"/>
        <rFont val="Calibri"/>
      </rPr>
      <t xml:space="preserve">
</t>
    </r>
    <r>
      <rPr>
        <sz val="11"/>
        <color rgb="FF000000"/>
        <rFont val="Calibri"/>
      </rPr>
      <t>Review the device configuration.</t>
    </r>
    <r>
      <rPr>
        <sz val="11"/>
        <color rgb="FF000000"/>
        <rFont val="Calibri"/>
      </rPr>
      <t xml:space="preserve">
</t>
    </r>
    <r>
      <rPr>
        <sz val="11"/>
        <color rgb="FF000000"/>
        <rFont val="Calibri"/>
      </rPr>
      <t>If there is no method and target configured, this is a finding.</t>
    </r>
  </si>
  <si>
    <t>V-237056</t>
  </si>
  <si>
    <r>
      <rPr>
        <sz val="11"/>
        <rFont val="Calibri"/>
      </rPr>
      <t>The A10 Networks ADC must enable logging of Denial of Service (DoS) attacks.</t>
    </r>
  </si>
  <si>
    <r>
      <rPr>
        <sz val="11"/>
        <color rgb="FF000000"/>
        <rFont val="Calibri"/>
      </rPr>
      <t>The following command enables logging of DDoS attacks:</t>
    </r>
    <r>
      <rPr>
        <sz val="11"/>
        <color rgb="FF000000"/>
        <rFont val="Calibri"/>
      </rPr>
      <t xml:space="preserve">
</t>
    </r>
    <r>
      <rPr>
        <sz val="11"/>
        <color rgb="FF000000"/>
        <rFont val="Calibri"/>
      </rPr>
      <t>system attack log</t>
    </r>
  </si>
  <si>
    <r>
      <rPr>
        <sz val="11"/>
        <color rgb="FF000000"/>
        <rFont val="Calibri"/>
      </rPr>
      <t>Without an alert, security personnel may be unaware of major detection incidents that require immediate action, and this delay may result in the loss or compromise of information. CJCSM 6510.01B, "Cyber Incident Handling Program", lists nine Cyber Incident and Reportable Event Categories. DoD has determined that categories identified by CJCSM 6510.01B Major Indicators (category 1, 2, 4, or 7 detection events) will require an alert when an event is detected. Alerts may be transmitted, for example, telephonically, by electronic mail messages, or by text messaging. The device must either send the alert to a management console that is actively monitored by authorized personnel or use a messaging capability to send the alert directly to designated personnel.</t>
    </r>
    <r>
      <rPr>
        <sz val="11"/>
        <color rgb="FF000000"/>
        <rFont val="Calibri"/>
      </rPr>
      <t xml:space="preserve">
</t>
    </r>
    <r>
      <rPr>
        <sz val="11"/>
        <color rgb="FF000000"/>
        <rFont val="Calibri"/>
      </rPr>
      <t>The A10 Networks ADC must be configured to generate a log message when IP anomalies and DoS attacks are detected.</t>
    </r>
  </si>
  <si>
    <r>
      <rPr>
        <sz val="11"/>
        <color rgb="FF000000"/>
        <rFont val="Calibri"/>
      </rPr>
      <t>Review the device configuration.</t>
    </r>
    <r>
      <rPr>
        <sz val="11"/>
        <color rgb="FF000000"/>
        <rFont val="Calibri"/>
      </rPr>
      <t xml:space="preserve">
</t>
    </r>
    <r>
      <rPr>
        <sz val="11"/>
        <color rgb="FF000000"/>
        <rFont val="Calibri"/>
      </rPr>
      <t>The following command displays the device configuration and filters the output on the string "log":</t>
    </r>
    <r>
      <rPr>
        <sz val="11"/>
        <color rgb="FF000000"/>
        <rFont val="Calibri"/>
      </rPr>
      <t xml:space="preserve">
</t>
    </r>
    <r>
      <rPr>
        <sz val="11"/>
        <color rgb="FF000000"/>
        <rFont val="Calibri"/>
      </rPr>
      <t>show run | inc log</t>
    </r>
    <r>
      <rPr>
        <sz val="11"/>
        <color rgb="FF000000"/>
        <rFont val="Calibri"/>
      </rPr>
      <t xml:space="preserve">
</t>
    </r>
    <r>
      <rPr>
        <sz val="11"/>
        <color rgb="FF000000"/>
        <rFont val="Calibri"/>
      </rPr>
      <t>If the output does not include the command "system attack log", this is a finding.</t>
    </r>
  </si>
  <si>
    <t>V-237057</t>
  </si>
  <si>
    <r>
      <rPr>
        <sz val="11"/>
        <rFont val="Calibri"/>
      </rPr>
      <t>The A10 Networks ADC, when used for load-balancing web servers, must not allow the HTTP TRACE and OPTIONS methods.</t>
    </r>
  </si>
  <si>
    <r>
      <rPr>
        <sz val="11"/>
        <color rgb="FF000000"/>
        <rFont val="Calibri"/>
      </rPr>
      <t>The following commands configure the ADC to restrict the HTTP methods:</t>
    </r>
    <r>
      <rPr>
        <sz val="11"/>
        <color rgb="FF000000"/>
        <rFont val="Calibri"/>
      </rPr>
      <t xml:space="preserve">
</t>
    </r>
    <r>
      <rPr>
        <sz val="11"/>
        <color rgb="FF000000"/>
        <rFont val="Calibri"/>
      </rPr>
      <t>slb template waf [template-name]</t>
    </r>
    <r>
      <rPr>
        <sz val="11"/>
        <color rgb="FF000000"/>
        <rFont val="Calibri"/>
      </rPr>
      <t xml:space="preserve">
</t>
    </r>
    <r>
      <rPr>
        <sz val="11"/>
        <color rgb="FF000000"/>
        <rFont val="Calibri"/>
      </rPr>
      <t>allowed-http-methods GET POST HEAD PUT DELETE CONNECT PURGE</t>
    </r>
    <r>
      <rPr>
        <sz val="11"/>
        <color rgb="FF000000"/>
        <rFont val="Calibri"/>
      </rPr>
      <t xml:space="preserve">
</t>
    </r>
    <r>
      <rPr>
        <sz val="11"/>
        <color rgb="FF000000"/>
        <rFont val="Calibri"/>
      </rPr>
      <t>Note: GET and POST are the default values and are the safest choices. Restricting the methods to GET and POST is recommended.</t>
    </r>
  </si>
  <si>
    <r>
      <rPr>
        <sz val="11"/>
        <color rgb="FF000000"/>
        <rFont val="Calibri"/>
      </rPr>
      <t>HTTP offers a number of methods that can be used to perform actions on the web server. Some of these HTTP methods can be used for nefarious purposes if the web server is misconfigured. The two HTTP methods used for normal requests are GET and POST, so incoming requests should be limited to those methods.</t>
    </r>
    <r>
      <rPr>
        <sz val="11"/>
        <color rgb="FF000000"/>
        <rFont val="Calibri"/>
      </rPr>
      <t xml:space="preserve">
</t>
    </r>
    <r>
      <rPr>
        <sz val="11"/>
        <color rgb="FF000000"/>
        <rFont val="Calibri"/>
      </rPr>
      <t>Although the HTTP TRACE method is useful for debugging, it enables cross-site scripting attacks. By exploiting certain browser vulnerabilities, an attacker may manipulate the TRACE method. The HEAD, GET, POST, and CONNECT methods are generally regarded as safe. For a WAF template, the GET and POST are the default values and are the safest options, so restriction the methods to GET and POST is recommended.</t>
    </r>
  </si>
  <si>
    <r>
      <rPr>
        <sz val="11"/>
        <color rgb="FF000000"/>
        <rFont val="Calibri"/>
      </rPr>
      <t xml:space="preserve">If the ADC is not used to load balance web servers, this is not applicable. Interview the device administrator to determine which WAF template is used for web servers. </t>
    </r>
    <r>
      <rPr>
        <sz val="11"/>
        <color rgb="FF000000"/>
        <rFont val="Calibri"/>
      </rPr>
      <t xml:space="preserve">
</t>
    </r>
    <r>
      <rPr>
        <sz val="11"/>
        <color rgb="FF000000"/>
        <rFont val="Calibri"/>
      </rPr>
      <t>Review the device configuration.</t>
    </r>
    <r>
      <rPr>
        <sz val="11"/>
        <color rgb="FF000000"/>
        <rFont val="Calibri"/>
      </rPr>
      <t xml:space="preserve">
</t>
    </r>
    <r>
      <rPr>
        <sz val="11"/>
        <color rgb="FF000000"/>
        <rFont val="Calibri"/>
      </rPr>
      <t>The following command displays the configuration and filters the output on the WAF template section:</t>
    </r>
    <r>
      <rPr>
        <sz val="11"/>
        <color rgb="FF000000"/>
        <rFont val="Calibri"/>
      </rPr>
      <t xml:space="preserve">
</t>
    </r>
    <r>
      <rPr>
        <sz val="11"/>
        <color rgb="FF000000"/>
        <rFont val="Calibri"/>
      </rPr>
      <t>show run | sec slb template waf</t>
    </r>
    <r>
      <rPr>
        <sz val="11"/>
        <color rgb="FF000000"/>
        <rFont val="Calibri"/>
      </rPr>
      <t xml:space="preserve">
</t>
    </r>
    <r>
      <rPr>
        <sz val="11"/>
        <color rgb="FF000000"/>
        <rFont val="Calibri"/>
      </rPr>
      <t>If there is no WAF template, this is a finding.</t>
    </r>
    <r>
      <rPr>
        <sz val="11"/>
        <color rgb="FF000000"/>
        <rFont val="Calibri"/>
      </rPr>
      <t xml:space="preserve">
</t>
    </r>
    <r>
      <rPr>
        <sz val="11"/>
        <color rgb="FF000000"/>
        <rFont val="Calibri"/>
      </rPr>
      <t>If the WAF template allows the HTTP TRACE method, this is a finding.</t>
    </r>
  </si>
  <si>
    <t>V-237058</t>
  </si>
  <si>
    <r>
      <rPr>
        <sz val="11"/>
        <rFont val="Calibri"/>
      </rPr>
      <t>The A10 Networks ADC must reveal error messages only to authorized individuals (ISSO, ISSM, and SA).</t>
    </r>
  </si>
  <si>
    <r>
      <rPr>
        <sz val="11"/>
        <color rgb="FF000000"/>
        <rFont val="Calibri"/>
      </rPr>
      <t>Do not assign anyone who is not the ISSO, ISSM, and authorized System Administrators to be Administrators with Root, Read Write, or Read Only privileges. Do not configure accounts with Root, Read Write, or Read Only privileges for anyone other than the authorized individuals (ISSO, ISSM, and SA).</t>
    </r>
  </si>
  <si>
    <r>
      <rPr>
        <sz val="11"/>
        <color rgb="FF000000"/>
        <rFont val="Calibri"/>
      </rPr>
      <t>Only authorized personnel should be aware of errors and the details of the errors. Error messages are an indicator of an organization's operational state or can give configuration details about the network element. Limiting access to system logs and administrative consoles to authorized personnel will help to mitigate this risk. However, user feedback and error messages should also be restricted by type and content in accordance with security best practices (e.g., ICMP messages).</t>
    </r>
    <r>
      <rPr>
        <sz val="11"/>
        <color rgb="FF000000"/>
        <rFont val="Calibri"/>
      </rPr>
      <t xml:space="preserve">
</t>
    </r>
    <r>
      <rPr>
        <sz val="11"/>
        <color rgb="FF000000"/>
        <rFont val="Calibri"/>
      </rPr>
      <t>In the A10 Networks ADC, the audit log is maintained in a separate file separate from the system log. Access to the audit log is role-based. The audit log messages that are displayed for an admin depend upon that administrator’s role (privilege level). Administrators with Root, Read Write, or Read Only privileges who view the audit log can view all the messages, for all system partitions.</t>
    </r>
  </si>
  <si>
    <r>
      <rPr>
        <sz val="11"/>
        <color rgb="FF000000"/>
        <rFont val="Calibri"/>
      </rPr>
      <t>Review the device configuration.</t>
    </r>
    <r>
      <rPr>
        <sz val="11"/>
        <color rgb="FF000000"/>
        <rFont val="Calibri"/>
      </rPr>
      <t xml:space="preserve">
</t>
    </r>
    <r>
      <rPr>
        <sz val="11"/>
        <color rgb="FF000000"/>
        <rFont val="Calibri"/>
      </rPr>
      <t>Enter the following command to view detailed information about the administrative accounts:</t>
    </r>
    <r>
      <rPr>
        <sz val="11"/>
        <color rgb="FF000000"/>
        <rFont val="Calibri"/>
      </rPr>
      <t xml:space="preserve">
</t>
    </r>
    <r>
      <rPr>
        <sz val="11"/>
        <color rgb="FF000000"/>
        <rFont val="Calibri"/>
      </rPr>
      <t>show admin detail</t>
    </r>
    <r>
      <rPr>
        <sz val="11"/>
        <color rgb="FF000000"/>
        <rFont val="Calibri"/>
      </rPr>
      <t xml:space="preserve">
</t>
    </r>
    <r>
      <rPr>
        <sz val="11"/>
        <color rgb="FF000000"/>
        <rFont val="Calibri"/>
      </rPr>
      <t xml:space="preserve">The output of this command will show the Access type, the Privilege level, and GUI role among other parameters. </t>
    </r>
    <r>
      <rPr>
        <sz val="11"/>
        <color rgb="FF000000"/>
        <rFont val="Calibri"/>
      </rPr>
      <t xml:space="preserve">
</t>
    </r>
    <r>
      <rPr>
        <sz val="11"/>
        <color rgb="FF000000"/>
        <rFont val="Calibri"/>
      </rPr>
      <t>If persons other than other than the authorized individuals (ISSO, ISSM, and SA) have Root, Read Write, or Read Only privileges, this is a finding.</t>
    </r>
  </si>
  <si>
    <t>V-237059</t>
  </si>
  <si>
    <r>
      <rPr>
        <sz val="11"/>
        <rFont val="Calibri"/>
      </rPr>
      <t>The A10 Networks ADC must, at a minimum, off-load audit log records onto a centralized log server.</t>
    </r>
  </si>
  <si>
    <r>
      <rPr>
        <sz val="11"/>
        <color rgb="FF000000"/>
        <rFont val="Calibri"/>
      </rPr>
      <t>Since the Audit log is separate from the Event log, it must have its own target to write messages to:</t>
    </r>
    <r>
      <rPr>
        <sz val="11"/>
        <color rgb="FF000000"/>
        <rFont val="Calibri"/>
      </rPr>
      <t xml:space="preserve">
</t>
    </r>
    <r>
      <rPr>
        <sz val="11"/>
        <color rgb="FF000000"/>
        <rFont val="Calibri"/>
      </rPr>
      <t>logging auditlog host [ipaddr | hostname][facility facility-name]</t>
    </r>
    <r>
      <rPr>
        <sz val="11"/>
        <color rgb="FF000000"/>
        <rFont val="Calibri"/>
      </rPr>
      <t xml:space="preserve">
</t>
    </r>
    <r>
      <rPr>
        <sz val="11"/>
        <color rgb="FF000000"/>
        <rFont val="Calibri"/>
      </rPr>
      <t>“ipaddr | hostname” is the IP address or hostname of the server.</t>
    </r>
    <r>
      <rPr>
        <sz val="11"/>
        <color rgb="FF000000"/>
        <rFont val="Calibri"/>
      </rPr>
      <t xml:space="preserve">
</t>
    </r>
    <r>
      <rPr>
        <sz val="11"/>
        <color rgb="FF000000"/>
        <rFont val="Calibri"/>
      </rPr>
      <t>“facility-name” is the name of a log facility.</t>
    </r>
  </si>
  <si>
    <r>
      <rPr>
        <sz val="11"/>
        <color rgb="FF000000"/>
        <rFont val="Calibri"/>
      </rPr>
      <t>Off-loading ensures audit information does not get overwritten if the limited audit storage capacity is reached and also protects the audit record in case the system/component being audited is compromised.</t>
    </r>
    <r>
      <rPr>
        <sz val="11"/>
        <color rgb="FF000000"/>
        <rFont val="Calibri"/>
      </rPr>
      <t xml:space="preserve">
</t>
    </r>
    <r>
      <rPr>
        <sz val="11"/>
        <color rgb="FF000000"/>
        <rFont val="Calibri"/>
      </rPr>
      <t>Off-loading is a common process in information systems with limited audit storage capacity. The audit storage on the device is used only in a transitory fashion until the system can communicate with the centralized log server designated for storing the audit records, at which point the information is transferred. However, DoD requires that the log be transferred in real time which indicates that the time from event detection to off-loading is seconds or less.</t>
    </r>
    <r>
      <rPr>
        <sz val="11"/>
        <color rgb="FF000000"/>
        <rFont val="Calibri"/>
      </rPr>
      <t xml:space="preserve">
</t>
    </r>
    <r>
      <rPr>
        <sz val="11"/>
        <color rgb="FF000000"/>
        <rFont val="Calibri"/>
      </rPr>
      <t>This does not apply to audit logs generated on behalf of the device itself (management).</t>
    </r>
  </si>
  <si>
    <r>
      <rPr>
        <sz val="11"/>
        <color rgb="FF000000"/>
        <rFont val="Calibri"/>
      </rPr>
      <t>Review the device configuration.</t>
    </r>
    <r>
      <rPr>
        <sz val="11"/>
        <color rgb="FF000000"/>
        <rFont val="Calibri"/>
      </rPr>
      <t xml:space="preserve">
</t>
    </r>
    <r>
      <rPr>
        <sz val="11"/>
        <color rgb="FF000000"/>
        <rFont val="Calibri"/>
      </rPr>
      <t>The following command shows the portion of the device configuration that includes the string "host":</t>
    </r>
    <r>
      <rPr>
        <sz val="11"/>
        <color rgb="FF000000"/>
        <rFont val="Calibri"/>
      </rPr>
      <t xml:space="preserve">
</t>
    </r>
    <r>
      <rPr>
        <sz val="11"/>
        <color rgb="FF000000"/>
        <rFont val="Calibri"/>
      </rPr>
      <t>show run | inc host</t>
    </r>
    <r>
      <rPr>
        <sz val="11"/>
        <color rgb="FF000000"/>
        <rFont val="Calibri"/>
      </rPr>
      <t xml:space="preserve">
</t>
    </r>
    <r>
      <rPr>
        <sz val="11"/>
        <color rgb="FF000000"/>
        <rFont val="Calibri"/>
      </rPr>
      <t>If the output does not display the "logging auditlog host" commands, this is a finding.</t>
    </r>
    <r>
      <rPr>
        <sz val="11"/>
        <color rgb="FF000000"/>
        <rFont val="Calibri"/>
      </rPr>
      <t xml:space="preserve">
</t>
    </r>
    <r>
      <rPr>
        <sz val="11"/>
        <color rgb="FF000000"/>
        <rFont val="Calibri"/>
      </rPr>
      <t>The following command shows the logging policy:</t>
    </r>
    <r>
      <rPr>
        <sz val="11"/>
        <color rgb="FF000000"/>
        <rFont val="Calibri"/>
      </rPr>
      <t xml:space="preserve">
</t>
    </r>
    <r>
      <rPr>
        <sz val="11"/>
        <color rgb="FF000000"/>
        <rFont val="Calibri"/>
      </rPr>
      <t>show log policy</t>
    </r>
    <r>
      <rPr>
        <sz val="11"/>
        <color rgb="FF000000"/>
        <rFont val="Calibri"/>
      </rPr>
      <t xml:space="preserve">
</t>
    </r>
    <r>
      <rPr>
        <sz val="11"/>
        <color rgb="FF000000"/>
        <rFont val="Calibri"/>
      </rPr>
      <t>If Syslog logging is disabled, this is a finding.</t>
    </r>
  </si>
  <si>
    <t>V-237060</t>
  </si>
  <si>
    <r>
      <rPr>
        <sz val="11"/>
        <rFont val="Calibri"/>
      </rPr>
      <t>The A10 Networks ADC, when used for load balancing web servers, must deploy the WAF in active mode.</t>
    </r>
  </si>
  <si>
    <r>
      <rPr>
        <sz val="11"/>
        <color rgb="FF000000"/>
        <rFont val="Calibri"/>
      </rPr>
      <t>The following command sets the deployment mode of the WAF template:</t>
    </r>
    <r>
      <rPr>
        <sz val="11"/>
        <color rgb="FF000000"/>
        <rFont val="Calibri"/>
      </rPr>
      <t xml:space="preserve">
</t>
    </r>
    <r>
      <rPr>
        <sz val="11"/>
        <color rgb="FF000000"/>
        <rFont val="Calibri"/>
      </rPr>
      <t>slb template waf [template name]</t>
    </r>
    <r>
      <rPr>
        <sz val="11"/>
        <color rgb="FF000000"/>
        <rFont val="Calibri"/>
      </rPr>
      <t xml:space="preserve">
</t>
    </r>
    <r>
      <rPr>
        <sz val="11"/>
        <color rgb="FF000000"/>
        <rFont val="Calibri"/>
      </rPr>
      <t>deploy-mode active</t>
    </r>
  </si>
  <si>
    <r>
      <rPr>
        <sz val="11"/>
        <color rgb="FF000000"/>
        <rFont val="Calibri"/>
      </rPr>
      <t>The Web Application Firewall (WAF) supports three operational modes - Learning, Passive, and Active. Active is the standard operational mode and must be used in order to drop or sanitize traffic. Learning mode is used in lab environments to initially set thresholds for certain WAF checks and should not be used in production networks. Passive mode applies enabled WAF checks, but no action is taken upon matching traffic. This mode is useful in identifying false positives for filtering. Only Active mode filters web traffic.</t>
    </r>
  </si>
  <si>
    <r>
      <rPr>
        <sz val="11"/>
        <color rgb="FF000000"/>
        <rFont val="Calibri"/>
      </rPr>
      <t>Review the device configuration.</t>
    </r>
    <r>
      <rPr>
        <sz val="11"/>
        <color rgb="FF000000"/>
        <rFont val="Calibri"/>
      </rPr>
      <t xml:space="preserve">
</t>
    </r>
    <r>
      <rPr>
        <sz val="11"/>
        <color rgb="FF000000"/>
        <rFont val="Calibri"/>
      </rPr>
      <t>The following command displays the configuration and filters the output on the WAF template section:</t>
    </r>
    <r>
      <rPr>
        <sz val="11"/>
        <color rgb="FF000000"/>
        <rFont val="Calibri"/>
      </rPr>
      <t xml:space="preserve">
</t>
    </r>
    <r>
      <rPr>
        <sz val="11"/>
        <color rgb="FF000000"/>
        <rFont val="Calibri"/>
      </rPr>
      <t>show run | sec slb template waf</t>
    </r>
    <r>
      <rPr>
        <sz val="11"/>
        <color rgb="FF000000"/>
        <rFont val="Calibri"/>
      </rPr>
      <t xml:space="preserve">
</t>
    </r>
    <r>
      <rPr>
        <sz val="11"/>
        <color rgb="FF000000"/>
        <rFont val="Calibri"/>
      </rPr>
      <t>If the output contains either "deploy-mode passive" or "deploy-mode learning", this is a finding.</t>
    </r>
    <r>
      <rPr>
        <sz val="11"/>
        <color rgb="FF000000"/>
        <rFont val="Calibri"/>
      </rPr>
      <t xml:space="preserve">
</t>
    </r>
    <r>
      <rPr>
        <sz val="11"/>
        <color rgb="FF000000"/>
        <rFont val="Calibri"/>
      </rPr>
      <t>Note: Since deploy-mode active is the default value, it will not appear in the output.</t>
    </r>
  </si>
  <si>
    <t>V-237061</t>
  </si>
  <si>
    <r>
      <rPr>
        <sz val="11"/>
        <rFont val="Calibri"/>
      </rPr>
      <t>If the Data Owner requires it, the A10 Networks ADC must be configured to perform CCN Mask, SSN Mask, and PCRE Mask Request checks.</t>
    </r>
  </si>
  <si>
    <r>
      <rPr>
        <sz val="11"/>
        <color rgb="FF000000"/>
        <rFont val="Calibri"/>
      </rPr>
      <t xml:space="preserve">Review the system or enclave documentation and confer with the data owner(s) if necessary. If any data must be masked before it leaves the enclave (such as credit card numbers, Social Security numbers, or other sensitive information), configure the CCN Mask, SSN Mask, and PCRE Mask Request checks. </t>
    </r>
    <r>
      <rPr>
        <sz val="11"/>
        <color rgb="FF000000"/>
        <rFont val="Calibri"/>
      </rPr>
      <t xml:space="preserve">
</t>
    </r>
    <r>
      <rPr>
        <sz val="11"/>
        <color rgb="FF000000"/>
        <rFont val="Calibri"/>
      </rPr>
      <t>These checks are applied to a WAF template.</t>
    </r>
    <r>
      <rPr>
        <sz val="11"/>
        <color rgb="FF000000"/>
        <rFont val="Calibri"/>
      </rPr>
      <t xml:space="preserve">
</t>
    </r>
    <r>
      <rPr>
        <sz val="11"/>
        <color rgb="FF000000"/>
        <rFont val="Calibri"/>
      </rPr>
      <t>The following command replaces all but the last four digits of credit card numbers with an “x” character:</t>
    </r>
    <r>
      <rPr>
        <sz val="11"/>
        <color rgb="FF000000"/>
        <rFont val="Calibri"/>
      </rPr>
      <t xml:space="preserve">
</t>
    </r>
    <r>
      <rPr>
        <sz val="11"/>
        <color rgb="FF000000"/>
        <rFont val="Calibri"/>
      </rPr>
      <t>ccn-mask</t>
    </r>
    <r>
      <rPr>
        <sz val="11"/>
        <color rgb="FF000000"/>
        <rFont val="Calibri"/>
      </rPr>
      <t xml:space="preserve">
</t>
    </r>
    <r>
      <rPr>
        <sz val="11"/>
        <color rgb="FF000000"/>
        <rFont val="Calibri"/>
      </rPr>
      <t>The following command replaces all but the last four digits of US Social Security numbers with an “x” character:</t>
    </r>
    <r>
      <rPr>
        <sz val="11"/>
        <color rgb="FF000000"/>
        <rFont val="Calibri"/>
      </rPr>
      <t xml:space="preserve">
</t>
    </r>
    <r>
      <rPr>
        <sz val="11"/>
        <color rgb="FF000000"/>
        <rFont val="Calibri"/>
      </rPr>
      <t>ssn-mask</t>
    </r>
    <r>
      <rPr>
        <sz val="11"/>
        <color rgb="FF000000"/>
        <rFont val="Calibri"/>
      </rPr>
      <t xml:space="preserve">
</t>
    </r>
    <r>
      <rPr>
        <sz val="11"/>
        <color rgb="FF000000"/>
        <rFont val="Calibri"/>
      </rPr>
      <t>The following command cloaks patterns in a response that match the specified PCRE pattern:</t>
    </r>
    <r>
      <rPr>
        <sz val="11"/>
        <color rgb="FF000000"/>
        <rFont val="Calibri"/>
      </rPr>
      <t xml:space="preserve">
</t>
    </r>
    <r>
      <rPr>
        <sz val="11"/>
        <color rgb="FF000000"/>
        <rFont val="Calibri"/>
      </rPr>
      <t>pcre-scrub [pcre-pattern] [keep-end [num-length] |keep-start [num-length] |mask [character]]</t>
    </r>
  </si>
  <si>
    <r>
      <rPr>
        <sz val="11"/>
        <color rgb="FF000000"/>
        <rFont val="Calibri"/>
      </rPr>
      <t>If outbound communications traffic is not continuously monitored, hostile activity may not be detected and prevented. Output from application and traffic monitoring serves as input to continuous monitoring and incident response programs.</t>
    </r>
    <r>
      <rPr>
        <sz val="11"/>
        <color rgb="FF000000"/>
        <rFont val="Calibri"/>
      </rPr>
      <t xml:space="preserve">
</t>
    </r>
    <r>
      <rPr>
        <sz val="11"/>
        <color rgb="FF000000"/>
        <rFont val="Calibri"/>
      </rPr>
      <t>The A10 Networks ADC can be configured to mask data traversing outbound through the device. This is useful in preventing data exfiltration. If any data must be masked before it leaves the enclave (such as Credit Card Numbers, Social Security Numbers, or other sensitive information), a WAF template can be configured with CCN Mask, SSN Mask, and PCRE Mask Request checks. The Mask Request check depends on what information must be masked. This includes using Perl Compatible Regular Expressions (PCRE) for custom masks.</t>
    </r>
  </si>
  <si>
    <r>
      <rPr>
        <sz val="11"/>
        <color rgb="FF000000"/>
        <rFont val="Calibri"/>
      </rPr>
      <t>Review the device configuration and ask the device Administrator which templates are used for masking sensitive data.</t>
    </r>
    <r>
      <rPr>
        <sz val="11"/>
        <color rgb="FF000000"/>
        <rFont val="Calibri"/>
      </rPr>
      <t xml:space="preserve">
</t>
    </r>
    <r>
      <rPr>
        <sz val="11"/>
        <color rgb="FF000000"/>
        <rFont val="Calibri"/>
      </rPr>
      <t>The following command displays the configuration and filters the output on the WAF template section:</t>
    </r>
    <r>
      <rPr>
        <sz val="11"/>
        <color rgb="FF000000"/>
        <rFont val="Calibri"/>
      </rPr>
      <t xml:space="preserve">
</t>
    </r>
    <r>
      <rPr>
        <sz val="11"/>
        <color rgb="FF000000"/>
        <rFont val="Calibri"/>
      </rPr>
      <t>show run | sec slb template waf</t>
    </r>
    <r>
      <rPr>
        <sz val="11"/>
        <color rgb="FF000000"/>
        <rFont val="Calibri"/>
      </rPr>
      <t xml:space="preserve">
</t>
    </r>
    <r>
      <rPr>
        <sz val="11"/>
        <color rgb="FF000000"/>
        <rFont val="Calibri"/>
      </rPr>
      <t>If there is no WAF template with the required Mask Request checks, this is a finding.</t>
    </r>
  </si>
  <si>
    <t>V-237062</t>
  </si>
  <si>
    <r>
      <rPr>
        <sz val="11"/>
        <rFont val="Calibri"/>
      </rPr>
      <t>The A10 Networks ADC must protect against ICMP-based Denial of Service (DoS) attacks by employing ICMP Rate Limiting.</t>
    </r>
  </si>
  <si>
    <r>
      <rPr>
        <sz val="11"/>
        <color rgb="FF000000"/>
        <rFont val="Calibri"/>
      </rPr>
      <t>The following command configures ICMP rate limiting:</t>
    </r>
    <r>
      <rPr>
        <sz val="11"/>
        <color rgb="FF000000"/>
        <rFont val="Calibri"/>
      </rPr>
      <t xml:space="preserve">
</t>
    </r>
    <r>
      <rPr>
        <sz val="11"/>
        <color rgb="FF000000"/>
        <rFont val="Calibri"/>
      </rPr>
      <t>icmp-rate-limit [normal-rate] lockup [max-rate] [lockup-time]</t>
    </r>
  </si>
  <si>
    <r>
      <rPr>
        <sz val="11"/>
        <color rgb="FF000000"/>
        <rFont val="Calibri"/>
      </rPr>
      <t>If the network does not provide safeguards against DoS attacks, network resources will be unavailable to users. Installation of content filtering gateways and application layer firewalls at key boundaries in the architecture mitigates the risk of DoS attacks. These attacks can be detected by matching observed communications traffic with patterns of known attacks and monitoring for anomalies in traffic volume/type.</t>
    </r>
    <r>
      <rPr>
        <sz val="11"/>
        <color rgb="FF000000"/>
        <rFont val="Calibri"/>
      </rPr>
      <t xml:space="preserve">
</t>
    </r>
    <r>
      <rPr>
        <sz val="11"/>
        <color rgb="FF000000"/>
        <rFont val="Calibri"/>
      </rPr>
      <t xml:space="preserve">Detection components that use rate-based behavior analysis can detect attacks when signatures for the attack do not exist or are not installed. These attacks include zero-day attacks which are new attacks for which vendors have not yet developed signatures. Rate-based behavior analysis can detect sophisticated, Distributed DoS (DDoS) attacks by correlating traffic information from multiple network segments or components. </t>
    </r>
    <r>
      <rPr>
        <sz val="11"/>
        <color rgb="FF000000"/>
        <rFont val="Calibri"/>
      </rPr>
      <t xml:space="preserve">
</t>
    </r>
    <r>
      <rPr>
        <sz val="11"/>
        <color rgb="FF000000"/>
        <rFont val="Calibri"/>
      </rPr>
      <t>The A10 Networks ADC provides an ICMP Rate Limiting feature that monitors the rate of ICMP traffic and drops ICMP packets when the configured thresholds (the normal rate) are exceeded.</t>
    </r>
  </si>
  <si>
    <r>
      <rPr>
        <sz val="11"/>
        <color rgb="FF000000"/>
        <rFont val="Calibri"/>
      </rPr>
      <t>Review the device configuration.</t>
    </r>
    <r>
      <rPr>
        <sz val="11"/>
        <color rgb="FF000000"/>
        <rFont val="Calibri"/>
      </rPr>
      <t xml:space="preserve">
</t>
    </r>
    <r>
      <rPr>
        <sz val="11"/>
        <color rgb="FF000000"/>
        <rFont val="Calibri"/>
      </rPr>
      <t>The following command displays the device configuration and filters the output on the string "icmp-rate-limit":</t>
    </r>
    <r>
      <rPr>
        <sz val="11"/>
        <color rgb="FF000000"/>
        <rFont val="Calibri"/>
      </rPr>
      <t xml:space="preserve">
</t>
    </r>
    <r>
      <rPr>
        <sz val="11"/>
        <color rgb="FF000000"/>
        <rFont val="Calibri"/>
      </rPr>
      <t>show run | inc icmp-rate-limit</t>
    </r>
    <r>
      <rPr>
        <sz val="11"/>
        <color rgb="FF000000"/>
        <rFont val="Calibri"/>
      </rPr>
      <t xml:space="preserve">
</t>
    </r>
    <r>
      <rPr>
        <sz val="11"/>
        <color rgb="FF000000"/>
        <rFont val="Calibri"/>
      </rPr>
      <t>If ICMP rate limiting is not configured, this is a finding.</t>
    </r>
    <r>
      <rPr>
        <sz val="11"/>
        <color rgb="FF000000"/>
        <rFont val="Calibri"/>
      </rPr>
      <t xml:space="preserve">
</t>
    </r>
    <r>
      <rPr>
        <sz val="11"/>
        <color rgb="FF000000"/>
        <rFont val="Calibri"/>
      </rPr>
      <t>If no lockout period and maximum rates are configured as an action, this is a finding.</t>
    </r>
  </si>
  <si>
    <t>V-237063</t>
  </si>
  <si>
    <r>
      <rPr>
        <sz val="11"/>
        <rFont val="Calibri"/>
      </rPr>
      <t>The A10 Networks ADC must protect against TCP SYN floods by using TCP SYN Cookies.</t>
    </r>
  </si>
  <si>
    <r>
      <rPr>
        <sz val="11"/>
        <color rgb="FF000000"/>
        <rFont val="Calibri"/>
      </rPr>
      <t>The following command enables hardware-based SYN cookies:</t>
    </r>
    <r>
      <rPr>
        <sz val="11"/>
        <color rgb="FF000000"/>
        <rFont val="Calibri"/>
      </rPr>
      <t xml:space="preserve">
</t>
    </r>
    <r>
      <rPr>
        <sz val="11"/>
        <color rgb="FF000000"/>
        <rFont val="Calibri"/>
      </rPr>
      <t>syn-cookie on-threshold [num] off-threshold [num]</t>
    </r>
    <r>
      <rPr>
        <sz val="11"/>
        <color rgb="FF000000"/>
        <rFont val="Calibri"/>
      </rPr>
      <t xml:space="preserve">
</t>
    </r>
    <r>
      <rPr>
        <sz val="11"/>
        <color rgb="FF000000"/>
        <rFont val="Calibri"/>
      </rPr>
      <t>Note: Hardware-based SYN cookies are available only on some models. If the "on-threshold" and "off-threshold" options are omitted, SYN cookies are enabled and are always on regardless of the number of half-open TCP connections.</t>
    </r>
  </si>
  <si>
    <r>
      <rPr>
        <sz val="11"/>
        <color rgb="FF000000"/>
        <rFont val="Calibri"/>
      </rPr>
      <t>A SYN flood is a form of denial-of-service attack in which an attacker sends a succession of SYN requests to a target in an attempt to consume resources, making the device unresponsive to legitimate traffic. TCP SYN Cookies are commonly implemented by the Operating System on endpoints, but are also often implemented on network devices.</t>
    </r>
    <r>
      <rPr>
        <sz val="11"/>
        <color rgb="FF000000"/>
        <rFont val="Calibri"/>
      </rPr>
      <t xml:space="preserve">
</t>
    </r>
    <r>
      <rPr>
        <sz val="11"/>
        <color rgb="FF000000"/>
        <rFont val="Calibri"/>
      </rPr>
      <t>A10 Networks ADCs provide protection against TCP SYN flood attacks by using SYN cookies. SYN cookies enable the device to continue to serve legitimate clients during a TCP SYN flood attack without allowing illegitimate traffic to consume system resources.</t>
    </r>
  </si>
  <si>
    <r>
      <rPr>
        <sz val="11"/>
        <color rgb="FF000000"/>
        <rFont val="Calibri"/>
      </rPr>
      <t>Review the device configuration.</t>
    </r>
    <r>
      <rPr>
        <sz val="11"/>
        <color rgb="FF000000"/>
        <rFont val="Calibri"/>
      </rPr>
      <t xml:space="preserve">
</t>
    </r>
    <r>
      <rPr>
        <sz val="11"/>
        <color rgb="FF000000"/>
        <rFont val="Calibri"/>
      </rPr>
      <t>The following command displays the device configuration and filters the output on the string "syn-cookie":</t>
    </r>
    <r>
      <rPr>
        <sz val="11"/>
        <color rgb="FF000000"/>
        <rFont val="Calibri"/>
      </rPr>
      <t xml:space="preserve">
</t>
    </r>
    <r>
      <rPr>
        <sz val="11"/>
        <color rgb="FF000000"/>
        <rFont val="Calibri"/>
      </rPr>
      <t>show run | inc syn-cookie</t>
    </r>
    <r>
      <rPr>
        <sz val="11"/>
        <color rgb="FF000000"/>
        <rFont val="Calibri"/>
      </rPr>
      <t xml:space="preserve">
</t>
    </r>
    <r>
      <rPr>
        <sz val="11"/>
        <color rgb="FF000000"/>
        <rFont val="Calibri"/>
      </rPr>
      <t>If SYN cookies are not enabled, this is a finding.</t>
    </r>
  </si>
  <si>
    <t>V-237064</t>
  </si>
  <si>
    <r>
      <rPr>
        <sz val="11"/>
        <rFont val="Calibri"/>
      </rPr>
      <t>The A10 Networks ADC must be a FIPS-compliant version.</t>
    </r>
  </si>
  <si>
    <r>
      <rPr>
        <sz val="11"/>
        <color rgb="FF000000"/>
        <rFont val="Calibri"/>
      </rPr>
      <t>Verify that the units deployed are the FIPS-compliant versions. This is identified by the designation "FIPS" in the stock keeping unit (SKU).</t>
    </r>
  </si>
  <si>
    <r>
      <rPr>
        <sz val="11"/>
        <color rgb="FF000000"/>
        <rFont val="Calibri"/>
      </rPr>
      <t>Use of weak or untested encryption algorithms undermines the purposes of utilizing encryption to protect data. The network element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FIPS compliance is mandated for many functions of network devices. The A10 Networks ADC platforms are either FIPS-compliant versions or non-compliant versions. It is necessary to deploy the FIPS-compliant versions of the model(s). FIPS versions are identified by the designation "FIPS" in the stock keeping unit (SKU).</t>
    </r>
  </si>
  <si>
    <r>
      <rPr>
        <sz val="11"/>
        <color rgb="FF000000"/>
        <rFont val="Calibri"/>
      </rPr>
      <t>The following command shows the version of ACOS used and other related information:</t>
    </r>
    <r>
      <rPr>
        <sz val="11"/>
        <color rgb="FF000000"/>
        <rFont val="Calibri"/>
      </rPr>
      <t xml:space="preserve">
</t>
    </r>
    <r>
      <rPr>
        <sz val="11"/>
        <color rgb="FF000000"/>
        <rFont val="Calibri"/>
      </rPr>
      <t>show version</t>
    </r>
    <r>
      <rPr>
        <sz val="11"/>
        <color rgb="FF000000"/>
        <rFont val="Calibri"/>
      </rPr>
      <t xml:space="preserve">
</t>
    </r>
    <r>
      <rPr>
        <sz val="11"/>
        <color rgb="FF000000"/>
        <rFont val="Calibri"/>
      </rPr>
      <t>If the output does not include "Platform features: fips",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</si>
  <si>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</si>
  <si>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</si>
  <si>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</si>
  <si>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</si>
  <si>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</si>
  <si>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</si>
  <si>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</si>
  <si>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</si>
  <si>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</si>
  <si>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</si>
  <si>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</si>
  <si>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</si>
  <si>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</si>
  <si>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</si>
  <si>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</si>
  <si>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</si>
  <si>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</si>
  <si>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</si>
  <si>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</si>
  <si>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</si>
  <si>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</si>
  <si>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</si>
  <si>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</si>
  <si>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</si>
  <si>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</si>
  <si>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</si>
  <si>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</si>
  <si>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</si>
  <si>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</si>
  <si>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A10 Networks ADC ALG Security Technical Implementation Guide V2R1</t>
  </si>
  <si>
    <t>Developed By:</t>
  </si>
  <si>
    <t>Defense Information Systems Agency (DISA) for the US DoD</t>
  </si>
  <si>
    <t>Release Information:</t>
  </si>
  <si>
    <r>
      <rPr>
        <b/>
        <sz val="11"/>
        <color rgb="FF000000"/>
        <rFont val="Calibri"/>
      </rPr>
      <t>Version:</t>
    </r>
    <r>
      <rPr>
        <sz val="11"/>
        <color rgb="FF000000"/>
        <rFont val="Calibri"/>
      </rPr>
      <t xml:space="preserve"> V2R1    </t>
    </r>
    <r>
      <rPr>
        <b/>
        <sz val="11"/>
        <color rgb="FF000000"/>
        <rFont val="Calibri"/>
      </rPr>
      <t>Date:</t>
    </r>
    <r>
      <rPr>
        <sz val="11"/>
        <color rgb="FF000000"/>
        <rFont val="Calibri"/>
      </rPr>
      <t xml:space="preserve"> 23 April 2021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33</t>
    </r>
  </si>
  <si>
    <t>Download Url:</t>
  </si>
  <si>
    <t>https://www.cyber.mil/stigs</t>
  </si>
  <si>
    <t>Guide Overview:</t>
  </si>
  <si>
    <r>
      <rPr>
        <sz val="11"/>
        <color rgb="FF000000"/>
        <rFont val="Calibri"/>
      </rPr>
      <t>The A10 Networks Application Delivery Controller (ADC) Application Layer Gateway (ALG) Security Technical Implementation Guide (STIG) provides the technical security policies, requirements, and implementation details for applying security concepts to the A10 Networks AX and Thunder platforms (physical and virtual machine). This document is meant for use in conjunction with the A10 Networks ADC Network Device Management STIG and is required to be used for each deployment of the A10 Networks ADC.</t>
    </r>
    <r>
      <rPr>
        <sz val="11"/>
        <color rgb="FF000000"/>
        <rFont val="Calibri"/>
      </rPr>
      <t xml:space="preserve">
</t>
    </r>
    <r>
      <rPr>
        <sz val="11"/>
        <color rgb="FF000000"/>
        <rFont val="Calibri"/>
      </rPr>
      <t>The A10 Networks AX and Thunder ADCs are advanced load balancers with additional capabilities, including an integrated Web Application Firewall (WAF), HTTP and Domain Name System (DNS) protocol compliance checking, and Secure Sockets Layer/Transport Layer Security (SSL/TLS) encryption. These platforms are not intended as enclave perimeter protection devices and are used primarily to increase availability of services by managing connections to servers.</t>
    </r>
    <r>
      <rPr>
        <sz val="11"/>
        <color rgb="FF000000"/>
        <rFont val="Calibri"/>
      </rPr>
      <t xml:space="preserve">
</t>
    </r>
    <r>
      <rPr>
        <sz val="11"/>
        <color rgb="FF000000"/>
        <rFont val="Calibri"/>
      </rPr>
      <t>The A10 Networks ADC platforms come in both FIPS-compliant and non-FIPS-compliant versions. For use within the DoD, FIPS-compliant versions must be used. FIPS-compliant versions are identified by the designation “FIPS” in the stock keeping unit (SKU).</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</si>
  <si>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</si>
  <si>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</si>
  <si>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</si>
  <si>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</si>
  <si>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</si>
  <si>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</si>
  <si>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</si>
  <si>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</si>
  <si>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</si>
  <si>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</si>
  <si>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</si>
  <si>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</si>
  <si>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</si>
  <si>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</si>
  <si>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</si>
  <si>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</si>
  <si>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</si>
  <si>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</si>
  <si>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</si>
  <si>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</si>
  <si>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</si>
  <si>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</si>
  <si>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</si>
  <si>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</si>
  <si>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</si>
  <si>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</si>
  <si>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</si>
  <si>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</si>
  <si>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</si>
  <si>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</si>
  <si>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</si>
  <si>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</si>
  <si>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</si>
  <si>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</si>
  <si>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</si>
  <si>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</si>
  <si>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</si>
  <si>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</si>
  <si>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</si>
  <si>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</si>
  <si>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</si>
  <si>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</si>
  <si>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</si>
  <si>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</si>
  <si>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</si>
  <si>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</si>
  <si>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</si>
  <si>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A10 Networks ADC ALG Security Technical Implementation Guide V2R1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</si>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</sst>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D14F-4E79-84D1-D84F5FFB163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D14F-4E79-84D1-D84F5FFB163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33</c:v>
                </c:pt>
              </c:numCache>
            </c:numRef>
          </c:val>
          <c:extLst>
            <c:ext xmlns:c16="http://schemas.microsoft.com/office/drawing/2014/chart" uri="{C3380CC4-5D6E-409C-BE32-E72D297353CC}">
              <c16:uniqueId val="{00000002-D14F-4E79-84D1-D84F5FFB163C}"/>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8C13-4CD8-8C57-6B6B55A24285}"/>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8C13-4CD8-8C57-6B6B55A24285}"/>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33</c:v>
                </c:pt>
              </c:numCache>
            </c:numRef>
          </c:val>
          <c:extLst>
            <c:ext xmlns:c16="http://schemas.microsoft.com/office/drawing/2014/chart" uri="{C3380CC4-5D6E-409C-BE32-E72D297353CC}">
              <c16:uniqueId val="{00000002-8C13-4CD8-8C57-6B6B55A24285}"/>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526D-4829-8EB5-6A02BF36135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526D-4829-8EB5-6A02BF36135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3</c:v>
                </c:pt>
                <c:pt idx="1">
                  <c:v>26</c:v>
                </c:pt>
                <c:pt idx="2">
                  <c:v>4</c:v>
                </c:pt>
              </c:numCache>
            </c:numRef>
          </c:val>
          <c:extLst>
            <c:ext xmlns:c16="http://schemas.microsoft.com/office/drawing/2014/chart" uri="{C3380CC4-5D6E-409C-BE32-E72D297353CC}">
              <c16:uniqueId val="{00000002-526D-4829-8EB5-6A02BF36135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5344-4786-8E48-340A7BB0715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5344-4786-8E48-340A7BB0715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33</c:v>
                </c:pt>
              </c:numCache>
            </c:numRef>
          </c:val>
          <c:extLst>
            <c:ext xmlns:c16="http://schemas.microsoft.com/office/drawing/2014/chart" uri="{C3380CC4-5D6E-409C-BE32-E72D297353CC}">
              <c16:uniqueId val="{00000002-5344-4786-8E48-340A7BB0715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F91-4DB3-9D46-1CF9A857A17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F91-4DB3-9D46-1CF9A857A17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33</c:v>
                </c:pt>
              </c:numCache>
            </c:numRef>
          </c:val>
          <c:extLst>
            <c:ext xmlns:c16="http://schemas.microsoft.com/office/drawing/2014/chart" uri="{C3380CC4-5D6E-409C-BE32-E72D297353CC}">
              <c16:uniqueId val="{00000002-BF91-4DB3-9D46-1CF9A857A17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EDF1-4863-B48D-91B2B66ED268}"/>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EDF1-4863-B48D-91B2B66ED268}"/>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EDF1-4863-B48D-91B2B66ED268}"/>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EDF1-4863-B48D-91B2B66ED26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DC4C-4663-B4AB-2D89543AB8D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dm2htl">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o4uovg">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52ezxn">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5zc0pp">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gturmm">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lfb2fa">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zsa4ng">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34">
  <autoFilter ref="A1:M34"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175</v>
      </c>
    </row>
    <row r="3" spans="2:3" ht="15" customHeight="1" x14ac:dyDescent="0.35"/>
    <row r="4" spans="2:3" ht="58" x14ac:dyDescent="0.35">
      <c r="B4" s="18" t="s">
        <v>176</v>
      </c>
      <c r="C4" s="19" t="s">
        <v>177</v>
      </c>
    </row>
    <row r="5" spans="2:3" x14ac:dyDescent="0.35">
      <c r="C5" s="19" t="s">
        <v>178</v>
      </c>
    </row>
    <row r="6" spans="2:3" x14ac:dyDescent="0.35">
      <c r="C6" s="16" t="s">
        <v>179</v>
      </c>
    </row>
    <row r="7" spans="2:3" ht="10" customHeight="1" x14ac:dyDescent="0.35"/>
    <row r="8" spans="2:3" ht="232" x14ac:dyDescent="0.35">
      <c r="B8" s="20" t="s">
        <v>180</v>
      </c>
      <c r="C8" s="19" t="s">
        <v>181</v>
      </c>
    </row>
    <row r="9" spans="2:3" ht="10" customHeight="1" x14ac:dyDescent="0.35"/>
    <row r="10" spans="2:3" ht="35" customHeight="1" x14ac:dyDescent="0.35">
      <c r="B10" s="20" t="s">
        <v>182</v>
      </c>
      <c r="C10" s="19" t="s">
        <v>183</v>
      </c>
    </row>
    <row r="11" spans="2:3" ht="75" customHeight="1" x14ac:dyDescent="0.35">
      <c r="B11" s="16" t="s">
        <v>19</v>
      </c>
      <c r="C11" s="19" t="s">
        <v>184</v>
      </c>
    </row>
    <row r="12" spans="2:3" ht="47" customHeight="1" x14ac:dyDescent="0.35">
      <c r="B12" s="16" t="s">
        <v>19</v>
      </c>
      <c r="C12" s="19" t="s">
        <v>185</v>
      </c>
    </row>
    <row r="13" spans="2:3" ht="35" customHeight="1" x14ac:dyDescent="0.35">
      <c r="B13" s="16" t="s">
        <v>19</v>
      </c>
      <c r="C13" s="19" t="s">
        <v>186</v>
      </c>
    </row>
    <row r="14" spans="2:3" ht="32" customHeight="1" x14ac:dyDescent="0.35">
      <c r="B14" s="16" t="s">
        <v>19</v>
      </c>
      <c r="C14" s="19" t="s">
        <v>187</v>
      </c>
    </row>
    <row r="15" spans="2:3" ht="30" customHeight="1" x14ac:dyDescent="0.35">
      <c r="B15" s="16" t="s">
        <v>19</v>
      </c>
      <c r="C15" s="19" t="s">
        <v>188</v>
      </c>
    </row>
    <row r="16" spans="2:3" ht="10" customHeight="1" x14ac:dyDescent="0.35"/>
    <row r="17" spans="1:3" ht="145" customHeight="1" x14ac:dyDescent="0.35">
      <c r="B17" s="20" t="s">
        <v>189</v>
      </c>
      <c r="C17" s="19" t="s">
        <v>190</v>
      </c>
    </row>
    <row r="18" spans="1:3" ht="10" customHeight="1" x14ac:dyDescent="0.35"/>
    <row r="19" spans="1:3" ht="3" customHeight="1" x14ac:dyDescent="0.35">
      <c r="B19" s="21"/>
      <c r="C19" s="21"/>
    </row>
    <row r="20" spans="1:3" ht="12" customHeight="1" x14ac:dyDescent="0.35"/>
    <row r="21" spans="1:3" ht="35" customHeight="1" x14ac:dyDescent="0.35">
      <c r="A21" s="23"/>
      <c r="B21" s="24" t="s">
        <v>191</v>
      </c>
      <c r="C21" s="25" t="s">
        <v>192</v>
      </c>
    </row>
    <row r="22" spans="1:3" ht="18" customHeight="1" x14ac:dyDescent="0.35">
      <c r="A22" s="23"/>
      <c r="B22" s="23" t="s">
        <v>19</v>
      </c>
      <c r="C22" s="25" t="s">
        <v>193</v>
      </c>
    </row>
    <row r="23" spans="1:3" ht="18" customHeight="1" x14ac:dyDescent="0.35">
      <c r="A23" s="23"/>
      <c r="B23" s="23" t="s">
        <v>19</v>
      </c>
      <c r="C23" s="25" t="s">
        <v>194</v>
      </c>
    </row>
    <row r="24" spans="1:3" ht="18" customHeight="1" x14ac:dyDescent="0.35">
      <c r="A24" s="23"/>
      <c r="B24" s="23" t="s">
        <v>19</v>
      </c>
      <c r="C24" s="25" t="s">
        <v>195</v>
      </c>
    </row>
    <row r="25" spans="1:3" ht="18" customHeight="1" x14ac:dyDescent="0.35">
      <c r="A25" s="23"/>
      <c r="B25" s="23" t="s">
        <v>19</v>
      </c>
      <c r="C25" s="25" t="s">
        <v>196</v>
      </c>
    </row>
    <row r="26" spans="1:3" ht="18" customHeight="1" x14ac:dyDescent="0.35">
      <c r="A26" s="23"/>
      <c r="B26" s="23" t="s">
        <v>19</v>
      </c>
      <c r="C26" s="25" t="s">
        <v>197</v>
      </c>
    </row>
    <row r="27" spans="1:3" ht="18" customHeight="1" x14ac:dyDescent="0.35">
      <c r="A27" s="23"/>
      <c r="B27" s="23" t="s">
        <v>19</v>
      </c>
      <c r="C27" s="25" t="s">
        <v>198</v>
      </c>
    </row>
    <row r="28" spans="1:3" ht="18" customHeight="1" x14ac:dyDescent="0.35">
      <c r="A28" s="23"/>
      <c r="B28" s="23" t="s">
        <v>19</v>
      </c>
      <c r="C28" s="25" t="s">
        <v>199</v>
      </c>
    </row>
    <row r="29" spans="1:3" ht="18" customHeight="1" x14ac:dyDescent="0.35">
      <c r="A29" s="23"/>
      <c r="B29" s="23" t="s">
        <v>19</v>
      </c>
      <c r="C29" s="25" t="s">
        <v>200</v>
      </c>
    </row>
    <row r="30" spans="1:3" ht="44" customHeight="1" x14ac:dyDescent="0.35">
      <c r="A30" s="23"/>
      <c r="B30" s="23" t="s">
        <v>19</v>
      </c>
      <c r="C30" s="26" t="s">
        <v>201</v>
      </c>
    </row>
    <row r="31" spans="1:3" ht="10" customHeight="1" x14ac:dyDescent="0.35"/>
    <row r="32" spans="1:3" ht="3" customHeight="1" x14ac:dyDescent="0.35">
      <c r="B32" s="21"/>
      <c r="C32" s="21"/>
    </row>
    <row r="33" spans="2:3" ht="12" customHeight="1" x14ac:dyDescent="0.35"/>
    <row r="34" spans="2:3" ht="24" customHeight="1" x14ac:dyDescent="0.35">
      <c r="B34" s="27" t="s">
        <v>202</v>
      </c>
      <c r="C34" s="28" t="s">
        <v>203</v>
      </c>
    </row>
    <row r="35" spans="2:3" ht="18.5" x14ac:dyDescent="0.35">
      <c r="B35" s="27" t="s">
        <v>204</v>
      </c>
      <c r="C35" s="29" t="s">
        <v>205</v>
      </c>
    </row>
    <row r="36" spans="2:3" ht="27" customHeight="1" x14ac:dyDescent="0.35">
      <c r="B36" s="30" t="s">
        <v>206</v>
      </c>
      <c r="C36" s="22" t="s">
        <v>207</v>
      </c>
    </row>
    <row r="37" spans="2:3" x14ac:dyDescent="0.35">
      <c r="B37" s="27" t="s">
        <v>208</v>
      </c>
      <c r="C37" s="31" t="s">
        <v>209</v>
      </c>
    </row>
    <row r="38" spans="2:3" ht="10" customHeight="1" x14ac:dyDescent="0.35"/>
    <row r="39" spans="2:3" ht="232" x14ac:dyDescent="0.35">
      <c r="B39" s="27" t="s">
        <v>210</v>
      </c>
      <c r="C39" s="32" t="s">
        <v>211</v>
      </c>
    </row>
    <row r="40" spans="2:3" ht="10" customHeight="1" x14ac:dyDescent="0.35"/>
    <row r="41" spans="2:3" ht="43.5" x14ac:dyDescent="0.35">
      <c r="B41" s="27" t="s">
        <v>212</v>
      </c>
      <c r="C41" s="19" t="s">
        <v>213</v>
      </c>
    </row>
    <row r="42" spans="2:3" ht="10" customHeight="1" x14ac:dyDescent="0.35"/>
    <row r="43" spans="2:3" ht="15.5" x14ac:dyDescent="0.35">
      <c r="C43" s="33" t="s">
        <v>97</v>
      </c>
    </row>
    <row r="44" spans="2:3" ht="29" x14ac:dyDescent="0.35">
      <c r="C44" s="19" t="s">
        <v>214</v>
      </c>
    </row>
    <row r="45" spans="2:3" ht="10" customHeight="1" x14ac:dyDescent="0.35"/>
    <row r="46" spans="2:3" ht="15.5" x14ac:dyDescent="0.35">
      <c r="C46" s="34" t="s">
        <v>15</v>
      </c>
    </row>
    <row r="47" spans="2:3" ht="29" x14ac:dyDescent="0.35">
      <c r="C47" s="19" t="s">
        <v>215</v>
      </c>
    </row>
    <row r="48" spans="2:3" ht="10" customHeight="1" x14ac:dyDescent="0.35"/>
    <row r="49" spans="2:3" ht="15.5" x14ac:dyDescent="0.35">
      <c r="C49" s="35" t="s">
        <v>25</v>
      </c>
    </row>
    <row r="50" spans="2:3" ht="29" x14ac:dyDescent="0.35">
      <c r="C50" s="19" t="s">
        <v>216</v>
      </c>
    </row>
    <row r="51" spans="2:3" ht="10" customHeight="1" x14ac:dyDescent="0.35"/>
    <row r="52" spans="2:3" ht="3" customHeight="1" x14ac:dyDescent="0.35">
      <c r="B52" s="21"/>
      <c r="C52" s="21"/>
    </row>
    <row r="53" spans="2:3" ht="12" customHeight="1" x14ac:dyDescent="0.35"/>
    <row r="54" spans="2:3" ht="130.5" x14ac:dyDescent="0.35">
      <c r="B54" s="18" t="s">
        <v>217</v>
      </c>
      <c r="C54" s="19" t="s">
        <v>218</v>
      </c>
    </row>
    <row r="55" spans="2:3" ht="6" customHeight="1" x14ac:dyDescent="0.35"/>
    <row r="56" spans="2:3" ht="217.5" x14ac:dyDescent="0.35">
      <c r="C56" s="19" t="s">
        <v>219</v>
      </c>
    </row>
    <row r="57" spans="2:3" ht="6" customHeight="1" x14ac:dyDescent="0.35"/>
    <row r="58" spans="2:3" ht="43.5" x14ac:dyDescent="0.35">
      <c r="C58" s="19" t="s">
        <v>220</v>
      </c>
    </row>
    <row r="59" spans="2:3" ht="10" customHeight="1" x14ac:dyDescent="0.35"/>
    <row r="60" spans="2:3" ht="3" customHeight="1" x14ac:dyDescent="0.35">
      <c r="B60" s="21"/>
      <c r="C60" s="21"/>
    </row>
    <row r="61" spans="2:3" ht="12" customHeight="1" x14ac:dyDescent="0.35"/>
    <row r="62" spans="2:3" ht="145" x14ac:dyDescent="0.35">
      <c r="B62" s="18" t="s">
        <v>221</v>
      </c>
      <c r="C62" s="19" t="s">
        <v>222</v>
      </c>
    </row>
    <row r="63" spans="2:3" ht="6" customHeight="1" x14ac:dyDescent="0.35"/>
    <row r="64" spans="2:3" ht="203" x14ac:dyDescent="0.35">
      <c r="C64" s="19" t="s">
        <v>223</v>
      </c>
    </row>
    <row r="65" spans="2:3" ht="6" customHeight="1" x14ac:dyDescent="0.35"/>
    <row r="66" spans="2:3" ht="43.5" x14ac:dyDescent="0.35">
      <c r="C66" s="19" t="s">
        <v>224</v>
      </c>
    </row>
    <row r="67" spans="2:3" ht="10" customHeight="1" x14ac:dyDescent="0.35"/>
    <row r="68" spans="2:3" ht="3" customHeight="1" x14ac:dyDescent="0.35">
      <c r="B68" s="21"/>
      <c r="C68" s="21"/>
    </row>
    <row r="69" spans="2:3" ht="12" customHeight="1" x14ac:dyDescent="0.35"/>
    <row r="70" spans="2:3" ht="101.5" x14ac:dyDescent="0.35">
      <c r="B70" s="18" t="s">
        <v>225</v>
      </c>
      <c r="C70" s="19" t="s">
        <v>226</v>
      </c>
    </row>
    <row r="71" spans="2:3" ht="6" customHeight="1" x14ac:dyDescent="0.35"/>
    <row r="72" spans="2:3" ht="145" x14ac:dyDescent="0.35">
      <c r="C72" s="19" t="s">
        <v>227</v>
      </c>
    </row>
    <row r="73" spans="2:3" ht="6" customHeight="1" x14ac:dyDescent="0.35"/>
    <row r="74" spans="2:3" ht="43.5" x14ac:dyDescent="0.35">
      <c r="C74" s="19" t="s">
        <v>228</v>
      </c>
    </row>
    <row r="75" spans="2:3" ht="10" customHeight="1" x14ac:dyDescent="0.35"/>
    <row r="76" spans="2:3" ht="3" customHeight="1" x14ac:dyDescent="0.35">
      <c r="B76" s="21"/>
      <c r="C76" s="21"/>
    </row>
    <row r="77" spans="2:3" ht="12" customHeight="1" x14ac:dyDescent="0.35"/>
    <row r="78" spans="2:3" ht="26" customHeight="1" x14ac:dyDescent="0.35">
      <c r="B78" s="36" t="s">
        <v>229</v>
      </c>
    </row>
    <row r="79" spans="2:3" ht="8" customHeight="1" x14ac:dyDescent="0.35"/>
    <row r="80" spans="2:3" ht="20" customHeight="1" x14ac:dyDescent="0.35">
      <c r="B80" s="27" t="s">
        <v>230</v>
      </c>
      <c r="C80" s="37" t="s">
        <v>231</v>
      </c>
    </row>
    <row r="81" spans="2:3" ht="116" x14ac:dyDescent="0.35">
      <c r="C81" s="19" t="s">
        <v>232</v>
      </c>
    </row>
    <row r="82" spans="2:3" ht="10" customHeight="1" x14ac:dyDescent="0.35"/>
    <row r="83" spans="2:3" ht="20" customHeight="1" x14ac:dyDescent="0.35">
      <c r="B83" s="27" t="s">
        <v>233</v>
      </c>
      <c r="C83" s="37" t="s">
        <v>234</v>
      </c>
    </row>
    <row r="84" spans="2:3" ht="116" x14ac:dyDescent="0.35">
      <c r="C84" s="19" t="s">
        <v>235</v>
      </c>
    </row>
    <row r="85" spans="2:3" ht="10" customHeight="1" x14ac:dyDescent="0.35"/>
    <row r="86" spans="2:3" ht="20" customHeight="1" x14ac:dyDescent="0.35">
      <c r="B86" s="27" t="s">
        <v>236</v>
      </c>
      <c r="C86" s="37" t="s">
        <v>237</v>
      </c>
    </row>
    <row r="87" spans="2:3" ht="130.5" x14ac:dyDescent="0.35">
      <c r="C87" s="19" t="s">
        <v>238</v>
      </c>
    </row>
    <row r="88" spans="2:3" ht="10" customHeight="1" x14ac:dyDescent="0.35"/>
    <row r="89" spans="2:3" ht="20" customHeight="1" x14ac:dyDescent="0.35">
      <c r="B89" s="27" t="s">
        <v>239</v>
      </c>
      <c r="C89" s="37" t="s">
        <v>240</v>
      </c>
    </row>
    <row r="90" spans="2:3" ht="130.5" x14ac:dyDescent="0.35">
      <c r="C90" s="19" t="s">
        <v>241</v>
      </c>
    </row>
    <row r="91" spans="2:3" ht="10" customHeight="1" x14ac:dyDescent="0.35"/>
    <row r="92" spans="2:3" ht="20" customHeight="1" x14ac:dyDescent="0.35">
      <c r="B92" s="27" t="s">
        <v>242</v>
      </c>
      <c r="C92" s="37" t="s">
        <v>243</v>
      </c>
    </row>
    <row r="93" spans="2:3" ht="116" x14ac:dyDescent="0.35">
      <c r="C93" s="19" t="s">
        <v>244</v>
      </c>
    </row>
    <row r="94" spans="2:3" ht="10" customHeight="1" x14ac:dyDescent="0.35"/>
    <row r="95" spans="2:3" ht="20" customHeight="1" x14ac:dyDescent="0.35">
      <c r="B95" s="27" t="s">
        <v>245</v>
      </c>
      <c r="C95" s="37" t="s">
        <v>246</v>
      </c>
    </row>
    <row r="96" spans="2:3" ht="116" x14ac:dyDescent="0.35">
      <c r="C96" s="19" t="s">
        <v>247</v>
      </c>
    </row>
    <row r="97" spans="2:3" ht="10" customHeight="1" x14ac:dyDescent="0.35"/>
    <row r="98" spans="2:3" ht="20" customHeight="1" x14ac:dyDescent="0.35">
      <c r="B98" s="27" t="s">
        <v>248</v>
      </c>
      <c r="C98" s="37" t="s">
        <v>249</v>
      </c>
    </row>
    <row r="99" spans="2:3" ht="130.5" x14ac:dyDescent="0.35">
      <c r="C99" s="19" t="s">
        <v>250</v>
      </c>
    </row>
    <row r="100" spans="2:3" ht="10" customHeight="1" x14ac:dyDescent="0.35"/>
    <row r="101" spans="2:3" ht="20" customHeight="1" x14ac:dyDescent="0.35">
      <c r="B101" s="27" t="s">
        <v>251</v>
      </c>
      <c r="C101" s="37" t="s">
        <v>252</v>
      </c>
    </row>
    <row r="102" spans="2:3" ht="203" x14ac:dyDescent="0.35">
      <c r="C102" s="19" t="s">
        <v>253</v>
      </c>
    </row>
    <row r="103" spans="2:3" ht="10" customHeight="1" x14ac:dyDescent="0.35"/>
    <row r="106" spans="2:3" ht="32" customHeight="1" x14ac:dyDescent="0.35">
      <c r="B106" s="288" t="s">
        <v>174</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2936</v>
      </c>
      <c r="B1" s="230" t="s">
        <v>0</v>
      </c>
      <c r="C1" s="230" t="s">
        <v>413</v>
      </c>
      <c r="D1" s="230" t="s">
        <v>414</v>
      </c>
      <c r="E1" s="230" t="s">
        <v>419</v>
      </c>
      <c r="F1" s="230" t="s">
        <v>420</v>
      </c>
      <c r="G1" s="230" t="s">
        <v>421</v>
      </c>
      <c r="H1" s="230" t="s">
        <v>422</v>
      </c>
      <c r="I1" s="230" t="s">
        <v>423</v>
      </c>
      <c r="J1" s="230" t="s">
        <v>424</v>
      </c>
      <c r="K1" s="230" t="s">
        <v>425</v>
      </c>
      <c r="L1" s="230" t="s">
        <v>426</v>
      </c>
      <c r="M1" s="230" t="s">
        <v>427</v>
      </c>
      <c r="N1" s="230" t="s">
        <v>428</v>
      </c>
      <c r="O1" s="230" t="s">
        <v>429</v>
      </c>
      <c r="P1" s="230" t="s">
        <v>430</v>
      </c>
      <c r="Q1" s="230" t="s">
        <v>431</v>
      </c>
      <c r="R1" s="230" t="s">
        <v>432</v>
      </c>
      <c r="S1" s="230" t="s">
        <v>433</v>
      </c>
      <c r="T1" s="230" t="s">
        <v>434</v>
      </c>
      <c r="U1" s="230" t="s">
        <v>435</v>
      </c>
      <c r="V1" s="230" t="s">
        <v>436</v>
      </c>
      <c r="W1" s="230" t="s">
        <v>437</v>
      </c>
      <c r="X1" s="230" t="s">
        <v>438</v>
      </c>
      <c r="Y1" s="230" t="s">
        <v>439</v>
      </c>
      <c r="Z1" s="230" t="s">
        <v>440</v>
      </c>
      <c r="AA1" s="230" t="s">
        <v>441</v>
      </c>
      <c r="AB1" s="230" t="s">
        <v>442</v>
      </c>
      <c r="AC1" s="230" t="s">
        <v>443</v>
      </c>
      <c r="AD1" s="230" t="s">
        <v>444</v>
      </c>
      <c r="AE1" s="230" t="s">
        <v>445</v>
      </c>
      <c r="AF1" s="230" t="s">
        <v>446</v>
      </c>
      <c r="AG1" s="230" t="s">
        <v>447</v>
      </c>
      <c r="AH1" s="230" t="s">
        <v>448</v>
      </c>
      <c r="AI1" s="230" t="s">
        <v>449</v>
      </c>
      <c r="AJ1" s="230" t="s">
        <v>450</v>
      </c>
      <c r="AK1" s="230" t="s">
        <v>451</v>
      </c>
      <c r="AL1" s="230" t="s">
        <v>452</v>
      </c>
      <c r="AM1" s="230" t="s">
        <v>453</v>
      </c>
      <c r="AN1" s="230" t="s">
        <v>454</v>
      </c>
      <c r="AO1" s="230" t="s">
        <v>455</v>
      </c>
      <c r="AP1" s="230" t="s">
        <v>456</v>
      </c>
      <c r="AQ1" s="230" t="s">
        <v>457</v>
      </c>
      <c r="AR1" s="230" t="s">
        <v>458</v>
      </c>
      <c r="AS1" s="231" t="s">
        <v>459</v>
      </c>
    </row>
    <row r="2" spans="1:45" ht="60" customHeight="1" outlineLevel="1" x14ac:dyDescent="0.35">
      <c r="A2" s="223" t="s">
        <v>2937</v>
      </c>
      <c r="B2" s="210" t="s">
        <v>2938</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2937</v>
      </c>
      <c r="B3" s="211" t="s">
        <v>2939</v>
      </c>
      <c r="C3" s="212" t="s">
        <v>2940</v>
      </c>
      <c r="D3" s="214" t="s">
        <v>2941</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2937</v>
      </c>
      <c r="B4" s="211" t="s">
        <v>2942</v>
      </c>
      <c r="C4" s="212" t="s">
        <v>2943</v>
      </c>
      <c r="D4" s="214" t="s">
        <v>2944</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2937</v>
      </c>
      <c r="B5" s="211" t="s">
        <v>2945</v>
      </c>
      <c r="C5" s="212" t="s">
        <v>2946</v>
      </c>
      <c r="D5" s="214" t="s">
        <v>2947</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2937</v>
      </c>
      <c r="B6" s="211" t="s">
        <v>2948</v>
      </c>
      <c r="C6" s="212" t="s">
        <v>2949</v>
      </c>
      <c r="D6" s="214" t="s">
        <v>2950</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2937</v>
      </c>
      <c r="B7" s="211" t="s">
        <v>2951</v>
      </c>
      <c r="C7" s="212" t="s">
        <v>2952</v>
      </c>
      <c r="D7" s="214" t="s">
        <v>2953</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2937</v>
      </c>
      <c r="B8" s="211" t="s">
        <v>2954</v>
      </c>
      <c r="C8" s="212" t="s">
        <v>2955</v>
      </c>
      <c r="D8" s="214" t="s">
        <v>2956</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2937</v>
      </c>
      <c r="B9" s="211" t="s">
        <v>2957</v>
      </c>
      <c r="C9" s="212" t="s">
        <v>2958</v>
      </c>
      <c r="D9" s="214" t="s">
        <v>2959</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2937</v>
      </c>
      <c r="B10" s="211" t="s">
        <v>2960</v>
      </c>
      <c r="C10" s="212" t="s">
        <v>2961</v>
      </c>
      <c r="D10" s="214" t="s">
        <v>2962</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2937</v>
      </c>
      <c r="B11" s="211" t="s">
        <v>2963</v>
      </c>
      <c r="C11" s="212" t="s">
        <v>2964</v>
      </c>
      <c r="D11" s="214" t="s">
        <v>2965</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2937</v>
      </c>
      <c r="B12" s="211" t="s">
        <v>2966</v>
      </c>
      <c r="C12" s="212" t="s">
        <v>2967</v>
      </c>
      <c r="D12" s="214" t="s">
        <v>2968</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2937</v>
      </c>
      <c r="B13" s="211" t="s">
        <v>2969</v>
      </c>
      <c r="C13" s="212" t="s">
        <v>2970</v>
      </c>
      <c r="D13" s="214" t="s">
        <v>2971</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2937</v>
      </c>
      <c r="B14" s="211" t="s">
        <v>2972</v>
      </c>
      <c r="C14" s="212" t="s">
        <v>2973</v>
      </c>
      <c r="D14" s="214" t="s">
        <v>2974</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2937</v>
      </c>
      <c r="B15" s="211" t="s">
        <v>2975</v>
      </c>
      <c r="C15" s="212" t="s">
        <v>2976</v>
      </c>
      <c r="D15" s="214" t="s">
        <v>2977</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2937</v>
      </c>
      <c r="B16" s="211" t="s">
        <v>2978</v>
      </c>
      <c r="C16" s="212" t="s">
        <v>2979</v>
      </c>
      <c r="D16" s="214" t="s">
        <v>2980</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2937</v>
      </c>
      <c r="B17" s="211" t="s">
        <v>2981</v>
      </c>
      <c r="C17" s="212" t="s">
        <v>2982</v>
      </c>
      <c r="D17" s="214" t="s">
        <v>2983</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2937</v>
      </c>
      <c r="B18" s="211" t="s">
        <v>2984</v>
      </c>
      <c r="C18" s="212" t="s">
        <v>2985</v>
      </c>
      <c r="D18" s="214" t="s">
        <v>2986</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2937</v>
      </c>
      <c r="B19" s="211" t="s">
        <v>2987</v>
      </c>
      <c r="C19" s="212" t="s">
        <v>2988</v>
      </c>
      <c r="D19" s="214" t="s">
        <v>2989</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2937</v>
      </c>
      <c r="B20" s="211" t="s">
        <v>2990</v>
      </c>
      <c r="C20" s="212" t="s">
        <v>2991</v>
      </c>
      <c r="D20" s="214" t="s">
        <v>2992</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2937</v>
      </c>
      <c r="B21" s="211" t="s">
        <v>2993</v>
      </c>
      <c r="C21" s="212" t="s">
        <v>2994</v>
      </c>
      <c r="D21" s="214" t="s">
        <v>2995</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2937</v>
      </c>
      <c r="B22" s="211" t="s">
        <v>2996</v>
      </c>
      <c r="C22" s="212" t="s">
        <v>2997</v>
      </c>
      <c r="D22" s="214" t="s">
        <v>2998</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2937</v>
      </c>
      <c r="B23" s="211" t="s">
        <v>2999</v>
      </c>
      <c r="C23" s="212" t="s">
        <v>3000</v>
      </c>
      <c r="D23" s="214" t="s">
        <v>3001</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2937</v>
      </c>
      <c r="B24" s="211" t="s">
        <v>3002</v>
      </c>
      <c r="C24" s="212" t="s">
        <v>3003</v>
      </c>
      <c r="D24" s="214" t="s">
        <v>3004</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2937</v>
      </c>
      <c r="B25" s="211" t="s">
        <v>3005</v>
      </c>
      <c r="C25" s="212" t="s">
        <v>3006</v>
      </c>
      <c r="D25" s="214" t="s">
        <v>3007</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2937</v>
      </c>
      <c r="B26" s="211" t="s">
        <v>3008</v>
      </c>
      <c r="C26" s="212" t="s">
        <v>3009</v>
      </c>
      <c r="D26" s="214" t="s">
        <v>3010</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2937</v>
      </c>
      <c r="B27" s="211" t="s">
        <v>3011</v>
      </c>
      <c r="C27" s="212" t="s">
        <v>3012</v>
      </c>
      <c r="D27" s="214" t="s">
        <v>3013</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2937</v>
      </c>
      <c r="B28" s="211" t="s">
        <v>3014</v>
      </c>
      <c r="C28" s="212" t="s">
        <v>3015</v>
      </c>
      <c r="D28" s="214" t="s">
        <v>3016</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2937</v>
      </c>
      <c r="B29" s="211" t="s">
        <v>3017</v>
      </c>
      <c r="C29" s="212" t="s">
        <v>3018</v>
      </c>
      <c r="D29" s="214" t="s">
        <v>3019</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2937</v>
      </c>
      <c r="B30" s="211" t="s">
        <v>3020</v>
      </c>
      <c r="C30" s="212" t="s">
        <v>3021</v>
      </c>
      <c r="D30" s="214" t="s">
        <v>3022</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2937</v>
      </c>
      <c r="B31" s="211" t="s">
        <v>3023</v>
      </c>
      <c r="C31" s="212" t="s">
        <v>3024</v>
      </c>
      <c r="D31" s="214" t="s">
        <v>3025</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2937</v>
      </c>
      <c r="B32" s="211" t="s">
        <v>3026</v>
      </c>
      <c r="C32" s="212" t="s">
        <v>3027</v>
      </c>
      <c r="D32" s="214" t="s">
        <v>3028</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2937</v>
      </c>
      <c r="B33" s="211" t="s">
        <v>3029</v>
      </c>
      <c r="C33" s="212" t="s">
        <v>3030</v>
      </c>
      <c r="D33" s="214" t="s">
        <v>3031</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2937</v>
      </c>
      <c r="B34" s="211" t="s">
        <v>3032</v>
      </c>
      <c r="C34" s="212" t="s">
        <v>3033</v>
      </c>
      <c r="D34" s="214" t="s">
        <v>3034</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2937</v>
      </c>
      <c r="B35" s="211" t="s">
        <v>3035</v>
      </c>
      <c r="C35" s="212" t="s">
        <v>3036</v>
      </c>
      <c r="D35" s="214" t="s">
        <v>3037</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2937</v>
      </c>
      <c r="B36" s="211" t="s">
        <v>3038</v>
      </c>
      <c r="C36" s="212" t="s">
        <v>3039</v>
      </c>
      <c r="D36" s="214" t="s">
        <v>3040</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2937</v>
      </c>
      <c r="B37" s="211" t="s">
        <v>3041</v>
      </c>
      <c r="C37" s="212" t="s">
        <v>3042</v>
      </c>
      <c r="D37" s="214" t="s">
        <v>3043</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2937</v>
      </c>
      <c r="B38" s="211" t="s">
        <v>3044</v>
      </c>
      <c r="C38" s="212" t="s">
        <v>3045</v>
      </c>
      <c r="D38" s="214" t="s">
        <v>3046</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2937</v>
      </c>
      <c r="B39" s="211" t="s">
        <v>3047</v>
      </c>
      <c r="C39" s="212" t="s">
        <v>3048</v>
      </c>
      <c r="D39" s="214" t="s">
        <v>3049</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3050</v>
      </c>
      <c r="B40" s="210" t="s">
        <v>3051</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3050</v>
      </c>
      <c r="B41" s="211" t="s">
        <v>3052</v>
      </c>
      <c r="C41" s="212" t="s">
        <v>3053</v>
      </c>
      <c r="D41" s="214" t="s">
        <v>3054</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3050</v>
      </c>
      <c r="B42" s="211" t="s">
        <v>3055</v>
      </c>
      <c r="C42" s="212" t="s">
        <v>3056</v>
      </c>
      <c r="D42" s="214" t="s">
        <v>3057</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3050</v>
      </c>
      <c r="B43" s="211" t="s">
        <v>3058</v>
      </c>
      <c r="C43" s="212" t="s">
        <v>3059</v>
      </c>
      <c r="D43" s="214" t="s">
        <v>3060</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3050</v>
      </c>
      <c r="B44" s="211" t="s">
        <v>3061</v>
      </c>
      <c r="C44" s="212" t="s">
        <v>3062</v>
      </c>
      <c r="D44" s="214" t="s">
        <v>3063</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3050</v>
      </c>
      <c r="B45" s="211" t="s">
        <v>3064</v>
      </c>
      <c r="C45" s="212" t="s">
        <v>3065</v>
      </c>
      <c r="D45" s="214" t="s">
        <v>3066</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3050</v>
      </c>
      <c r="B46" s="211" t="s">
        <v>3067</v>
      </c>
      <c r="C46" s="212" t="s">
        <v>3068</v>
      </c>
      <c r="D46" s="214" t="s">
        <v>3069</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3050</v>
      </c>
      <c r="B47" s="211" t="s">
        <v>3070</v>
      </c>
      <c r="C47" s="212" t="s">
        <v>3071</v>
      </c>
      <c r="D47" s="214" t="s">
        <v>3072</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3050</v>
      </c>
      <c r="B48" s="211" t="s">
        <v>3073</v>
      </c>
      <c r="C48" s="212" t="s">
        <v>3074</v>
      </c>
      <c r="D48" s="214" t="s">
        <v>3075</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3076</v>
      </c>
      <c r="B49" s="210" t="s">
        <v>3077</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3076</v>
      </c>
      <c r="B50" s="211" t="s">
        <v>3078</v>
      </c>
      <c r="C50" s="212" t="s">
        <v>3079</v>
      </c>
      <c r="D50" s="214" t="s">
        <v>3080</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3076</v>
      </c>
      <c r="B51" s="211" t="s">
        <v>3081</v>
      </c>
      <c r="C51" s="212" t="s">
        <v>3082</v>
      </c>
      <c r="D51" s="214" t="s">
        <v>3083</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3076</v>
      </c>
      <c r="B52" s="211" t="s">
        <v>3084</v>
      </c>
      <c r="C52" s="212" t="s">
        <v>3085</v>
      </c>
      <c r="D52" s="214" t="s">
        <v>3086</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3076</v>
      </c>
      <c r="B53" s="211" t="s">
        <v>3087</v>
      </c>
      <c r="C53" s="212" t="s">
        <v>3088</v>
      </c>
      <c r="D53" s="214" t="s">
        <v>3089</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3076</v>
      </c>
      <c r="B54" s="211" t="s">
        <v>3090</v>
      </c>
      <c r="C54" s="212" t="s">
        <v>3091</v>
      </c>
      <c r="D54" s="214" t="s">
        <v>3092</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3076</v>
      </c>
      <c r="B55" s="211" t="s">
        <v>3093</v>
      </c>
      <c r="C55" s="212" t="s">
        <v>3094</v>
      </c>
      <c r="D55" s="214" t="s">
        <v>3095</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3076</v>
      </c>
      <c r="B56" s="211" t="s">
        <v>3096</v>
      </c>
      <c r="C56" s="212" t="s">
        <v>3097</v>
      </c>
      <c r="D56" s="214" t="s">
        <v>3098</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3076</v>
      </c>
      <c r="B57" s="211" t="s">
        <v>3099</v>
      </c>
      <c r="C57" s="212" t="s">
        <v>3100</v>
      </c>
      <c r="D57" s="214" t="s">
        <v>3101</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3076</v>
      </c>
      <c r="B58" s="211" t="s">
        <v>3102</v>
      </c>
      <c r="C58" s="212" t="s">
        <v>3103</v>
      </c>
      <c r="D58" s="214" t="s">
        <v>3104</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3076</v>
      </c>
      <c r="B59" s="211" t="s">
        <v>3105</v>
      </c>
      <c r="C59" s="212" t="s">
        <v>3106</v>
      </c>
      <c r="D59" s="214" t="s">
        <v>3107</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3076</v>
      </c>
      <c r="B60" s="211" t="s">
        <v>3108</v>
      </c>
      <c r="C60" s="212" t="s">
        <v>3109</v>
      </c>
      <c r="D60" s="214" t="s">
        <v>3110</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3076</v>
      </c>
      <c r="B61" s="211" t="s">
        <v>3111</v>
      </c>
      <c r="C61" s="212" t="s">
        <v>3112</v>
      </c>
      <c r="D61" s="214" t="s">
        <v>3113</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3076</v>
      </c>
      <c r="B62" s="211" t="s">
        <v>3114</v>
      </c>
      <c r="C62" s="212" t="s">
        <v>3115</v>
      </c>
      <c r="D62" s="214" t="s">
        <v>3116</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3076</v>
      </c>
      <c r="B63" s="211" t="s">
        <v>3117</v>
      </c>
      <c r="C63" s="212" t="s">
        <v>3118</v>
      </c>
      <c r="D63" s="214" t="s">
        <v>3119</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3120</v>
      </c>
      <c r="B64" s="210" t="s">
        <v>3121</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3120</v>
      </c>
      <c r="B65" s="211" t="s">
        <v>3122</v>
      </c>
      <c r="C65" s="212" t="s">
        <v>3123</v>
      </c>
      <c r="D65" s="214" t="s">
        <v>3124</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3120</v>
      </c>
      <c r="B66" s="211" t="s">
        <v>3125</v>
      </c>
      <c r="C66" s="212" t="s">
        <v>3126</v>
      </c>
      <c r="D66" s="214" t="s">
        <v>3127</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3120</v>
      </c>
      <c r="B67" s="211" t="s">
        <v>3128</v>
      </c>
      <c r="C67" s="212" t="s">
        <v>3129</v>
      </c>
      <c r="D67" s="214" t="s">
        <v>3130</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3120</v>
      </c>
      <c r="B68" s="211" t="s">
        <v>3131</v>
      </c>
      <c r="C68" s="212" t="s">
        <v>3132</v>
      </c>
      <c r="D68" s="214" t="s">
        <v>3133</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3120</v>
      </c>
      <c r="B69" s="211" t="s">
        <v>3134</v>
      </c>
      <c r="C69" s="212" t="s">
        <v>3135</v>
      </c>
      <c r="D69" s="214" t="s">
        <v>3136</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3120</v>
      </c>
      <c r="B70" s="211" t="s">
        <v>3137</v>
      </c>
      <c r="C70" s="212" t="s">
        <v>3138</v>
      </c>
      <c r="D70" s="214" t="s">
        <v>3139</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3120</v>
      </c>
      <c r="B71" s="211" t="s">
        <v>3140</v>
      </c>
      <c r="C71" s="212" t="s">
        <v>3141</v>
      </c>
      <c r="D71" s="214" t="s">
        <v>3142</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3120</v>
      </c>
      <c r="B72" s="211" t="s">
        <v>3143</v>
      </c>
      <c r="C72" s="212" t="s">
        <v>3144</v>
      </c>
      <c r="D72" s="214" t="s">
        <v>3145</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3120</v>
      </c>
      <c r="B73" s="211" t="s">
        <v>3146</v>
      </c>
      <c r="C73" s="212" t="s">
        <v>3147</v>
      </c>
      <c r="D73" s="214" t="s">
        <v>3148</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3120</v>
      </c>
      <c r="B74" s="211" t="s">
        <v>3149</v>
      </c>
      <c r="C74" s="212" t="s">
        <v>3150</v>
      </c>
      <c r="D74" s="214" t="s">
        <v>3151</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3120</v>
      </c>
      <c r="B75" s="211" t="s">
        <v>3152</v>
      </c>
      <c r="C75" s="212" t="s">
        <v>3153</v>
      </c>
      <c r="D75" s="214" t="s">
        <v>3154</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3120</v>
      </c>
      <c r="B76" s="211" t="s">
        <v>3155</v>
      </c>
      <c r="C76" s="212" t="s">
        <v>3156</v>
      </c>
      <c r="D76" s="214" t="s">
        <v>3157</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3120</v>
      </c>
      <c r="B77" s="211" t="s">
        <v>3158</v>
      </c>
      <c r="C77" s="212" t="s">
        <v>3159</v>
      </c>
      <c r="D77" s="214" t="s">
        <v>3160</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3120</v>
      </c>
      <c r="B78" s="211" t="s">
        <v>3161</v>
      </c>
      <c r="C78" s="212" t="s">
        <v>3162</v>
      </c>
      <c r="D78" s="214" t="s">
        <v>3163</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3120</v>
      </c>
      <c r="B79" s="211" t="s">
        <v>3164</v>
      </c>
      <c r="C79" s="212" t="s">
        <v>3165</v>
      </c>
      <c r="D79" s="214" t="s">
        <v>3166</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3120</v>
      </c>
      <c r="B80" s="211" t="s">
        <v>3167</v>
      </c>
      <c r="C80" s="212" t="s">
        <v>3168</v>
      </c>
      <c r="D80" s="214" t="s">
        <v>3169</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3120</v>
      </c>
      <c r="B81" s="211" t="s">
        <v>3170</v>
      </c>
      <c r="C81" s="212" t="s">
        <v>3171</v>
      </c>
      <c r="D81" s="214" t="s">
        <v>3172</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3120</v>
      </c>
      <c r="B82" s="211" t="s">
        <v>3173</v>
      </c>
      <c r="C82" s="212" t="s">
        <v>3174</v>
      </c>
      <c r="D82" s="214" t="s">
        <v>3175</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3120</v>
      </c>
      <c r="B83" s="211" t="s">
        <v>3176</v>
      </c>
      <c r="C83" s="212" t="s">
        <v>3177</v>
      </c>
      <c r="D83" s="214" t="s">
        <v>3178</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3120</v>
      </c>
      <c r="B84" s="211" t="s">
        <v>3179</v>
      </c>
      <c r="C84" s="212" t="s">
        <v>3180</v>
      </c>
      <c r="D84" s="214" t="s">
        <v>3181</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3120</v>
      </c>
      <c r="B85" s="211" t="s">
        <v>3182</v>
      </c>
      <c r="C85" s="212" t="s">
        <v>3183</v>
      </c>
      <c r="D85" s="214" t="s">
        <v>3184</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3120</v>
      </c>
      <c r="B86" s="211" t="s">
        <v>3185</v>
      </c>
      <c r="C86" s="212" t="s">
        <v>3186</v>
      </c>
      <c r="D86" s="214" t="s">
        <v>3187</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3120</v>
      </c>
      <c r="B87" s="211" t="s">
        <v>3188</v>
      </c>
      <c r="C87" s="212" t="s">
        <v>3189</v>
      </c>
      <c r="D87" s="214" t="s">
        <v>3190</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3120</v>
      </c>
      <c r="B88" s="211" t="s">
        <v>3191</v>
      </c>
      <c r="C88" s="212" t="s">
        <v>3192</v>
      </c>
      <c r="D88" s="214" t="s">
        <v>3193</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3120</v>
      </c>
      <c r="B89" s="211" t="s">
        <v>3194</v>
      </c>
      <c r="C89" s="212" t="s">
        <v>3195</v>
      </c>
      <c r="D89" s="214" t="s">
        <v>3196</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3120</v>
      </c>
      <c r="B90" s="211" t="s">
        <v>3197</v>
      </c>
      <c r="C90" s="212" t="s">
        <v>3198</v>
      </c>
      <c r="D90" s="214" t="s">
        <v>3199</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3120</v>
      </c>
      <c r="B91" s="211" t="s">
        <v>3200</v>
      </c>
      <c r="C91" s="212" t="s">
        <v>3201</v>
      </c>
      <c r="D91" s="214" t="s">
        <v>3202</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3120</v>
      </c>
      <c r="B92" s="211" t="s">
        <v>3203</v>
      </c>
      <c r="C92" s="212" t="s">
        <v>3204</v>
      </c>
      <c r="D92" s="214" t="s">
        <v>3205</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3120</v>
      </c>
      <c r="B93" s="211" t="s">
        <v>3206</v>
      </c>
      <c r="C93" s="212" t="s">
        <v>3207</v>
      </c>
      <c r="D93" s="214" t="s">
        <v>3208</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3120</v>
      </c>
      <c r="B94" s="211" t="s">
        <v>3209</v>
      </c>
      <c r="C94" s="212" t="s">
        <v>3210</v>
      </c>
      <c r="D94" s="214" t="s">
        <v>3211</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3120</v>
      </c>
      <c r="B95" s="211" t="s">
        <v>3212</v>
      </c>
      <c r="C95" s="212" t="s">
        <v>3213</v>
      </c>
      <c r="D95" s="214" t="s">
        <v>3214</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3120</v>
      </c>
      <c r="B96" s="211" t="s">
        <v>3215</v>
      </c>
      <c r="C96" s="212" t="s">
        <v>3216</v>
      </c>
      <c r="D96" s="214" t="s">
        <v>3217</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3120</v>
      </c>
      <c r="B97" s="211" t="s">
        <v>3218</v>
      </c>
      <c r="C97" s="212" t="s">
        <v>3219</v>
      </c>
      <c r="D97" s="214" t="s">
        <v>3220</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3120</v>
      </c>
      <c r="B98" s="218" t="s">
        <v>3221</v>
      </c>
      <c r="C98" s="219" t="s">
        <v>3222</v>
      </c>
      <c r="D98" s="220" t="s">
        <v>3223</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174</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IFERROR(INDEX('Recommendations'!$G$2:$G$34, MATCH(F2,'Recommendations'!$A$2:$A$34,0))="Implemented", FALSE))</xm:f>
            <x14:dxf>
              <font>
                <color rgb="FF000000"/>
              </font>
              <fill>
                <patternFill>
                  <bgColor rgb="FF3C7D22"/>
                </patternFill>
              </fill>
            </x14:dxf>
          </x14:cfRule>
          <x14:cfRule type="expression" priority="2" id="{00000000-000E-0000-0900-000002000000}">
            <xm:f>AND(F2&lt;&gt;"", IFERROR(INDEX('Recommendations'!$G$2:$G$34, MATCH(F2,'Recommendations'!$A$2:$A$34,0))="Compensated", FALSE))</xm:f>
            <x14:dxf>
              <font>
                <color rgb="FF000000"/>
              </font>
              <fill>
                <patternFill>
                  <bgColor rgb="FFC6E0B4"/>
                </patternFill>
              </fill>
            </x14:dxf>
          </x14:cfRule>
          <x14:cfRule type="expression" priority="3" id="{00000000-000E-0000-0900-000003000000}">
            <xm:f>AND(F2&lt;&gt;"", IFERROR(INDEX('Recommendations'!$G$2:$G$34, MATCH(F2,'Recommendations'!$A$2:$A$34,0))="Testing", FALSE))</xm:f>
            <x14:dxf>
              <font>
                <color rgb="FF000000"/>
              </font>
              <fill>
                <patternFill>
                  <bgColor rgb="FFFFC000"/>
                </patternFill>
              </fill>
            </x14:dxf>
          </x14:cfRule>
          <x14:cfRule type="expression" priority="4" id="{00000000-000E-0000-0900-000004000000}">
            <xm:f>AND(F2&lt;&gt;"", IFERROR(INDEX('Recommendations'!$G$2:$G$34, MATCH(F2,'Recommendations'!$A$2:$A$34,0))="Failed", FALSE))</xm:f>
            <x14:dxf>
              <font>
                <color rgb="FF000000"/>
              </font>
              <fill>
                <patternFill>
                  <bgColor rgb="FFD82891"/>
                </patternFill>
              </fill>
            </x14:dxf>
          </x14:cfRule>
          <x14:cfRule type="expression" priority="5" id="{00000000-000E-0000-0900-000005000000}">
            <xm:f>AND(F2&lt;&gt;"", IFERROR(INDEX('Recommendations'!$G$2:$G$34, MATCH(F2,'Recommendations'!$A$2:$A$34,0))="Risk Accepted", FALSE))</xm:f>
            <x14:dxf>
              <font>
                <color rgb="FF000000"/>
              </font>
              <fill>
                <patternFill>
                  <bgColor rgb="FFD9D9D9"/>
                </patternFill>
              </fill>
            </x14:dxf>
          </x14:cfRule>
          <x14:cfRule type="expression" priority="6" id="{00000000-000E-0000-0900-000006000000}">
            <xm:f>AND(F2&lt;&gt;"", IFERROR(INDEX('Recommendations'!$G$2:$G$34, MATCH(F2,'Recommendations'!$A$2:$A$34,0))="N/A",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3224</v>
      </c>
      <c r="C1" s="253" t="s">
        <v>3225</v>
      </c>
      <c r="D1" s="253" t="s">
        <v>3226</v>
      </c>
      <c r="E1" s="253" t="s">
        <v>3227</v>
      </c>
      <c r="F1" s="253" t="s">
        <v>2053</v>
      </c>
      <c r="G1" s="253" t="s">
        <v>3228</v>
      </c>
      <c r="H1" s="253" t="s">
        <v>3229</v>
      </c>
      <c r="I1" s="253" t="s">
        <v>3230</v>
      </c>
      <c r="J1" s="253" t="s">
        <v>10</v>
      </c>
      <c r="K1" s="253" t="s">
        <v>419</v>
      </c>
      <c r="L1" s="253" t="s">
        <v>420</v>
      </c>
      <c r="M1" s="253" t="s">
        <v>421</v>
      </c>
      <c r="N1" s="253" t="s">
        <v>422</v>
      </c>
      <c r="O1" s="253" t="s">
        <v>423</v>
      </c>
      <c r="P1" s="253" t="s">
        <v>424</v>
      </c>
      <c r="Q1" s="253" t="s">
        <v>425</v>
      </c>
      <c r="R1" s="253" t="s">
        <v>426</v>
      </c>
      <c r="S1" s="253" t="s">
        <v>427</v>
      </c>
      <c r="T1" s="253" t="s">
        <v>428</v>
      </c>
      <c r="U1" s="253" t="s">
        <v>429</v>
      </c>
      <c r="V1" s="253" t="s">
        <v>430</v>
      </c>
      <c r="W1" s="253" t="s">
        <v>431</v>
      </c>
      <c r="X1" s="253" t="s">
        <v>432</v>
      </c>
      <c r="Y1" s="253" t="s">
        <v>433</v>
      </c>
      <c r="Z1" s="253" t="s">
        <v>434</v>
      </c>
      <c r="AA1" s="253" t="s">
        <v>435</v>
      </c>
      <c r="AB1" s="253" t="s">
        <v>436</v>
      </c>
      <c r="AC1" s="253" t="s">
        <v>437</v>
      </c>
      <c r="AD1" s="253" t="s">
        <v>438</v>
      </c>
      <c r="AE1" s="253" t="s">
        <v>439</v>
      </c>
      <c r="AF1" s="253" t="s">
        <v>440</v>
      </c>
      <c r="AG1" s="253" t="s">
        <v>441</v>
      </c>
      <c r="AH1" s="253" t="s">
        <v>442</v>
      </c>
      <c r="AI1" s="253" t="s">
        <v>443</v>
      </c>
      <c r="AJ1" s="253" t="s">
        <v>444</v>
      </c>
      <c r="AK1" s="253" t="s">
        <v>445</v>
      </c>
      <c r="AL1" s="253" t="s">
        <v>446</v>
      </c>
      <c r="AM1" s="253" t="s">
        <v>447</v>
      </c>
      <c r="AN1" s="253" t="s">
        <v>448</v>
      </c>
      <c r="AO1" s="253" t="s">
        <v>449</v>
      </c>
      <c r="AP1" s="253" t="s">
        <v>450</v>
      </c>
      <c r="AQ1" s="253" t="s">
        <v>451</v>
      </c>
      <c r="AR1" s="253" t="s">
        <v>452</v>
      </c>
      <c r="AS1" s="253" t="s">
        <v>453</v>
      </c>
      <c r="AT1" s="253" t="s">
        <v>454</v>
      </c>
      <c r="AU1" s="253" t="s">
        <v>455</v>
      </c>
      <c r="AV1" s="253" t="s">
        <v>456</v>
      </c>
      <c r="AW1" s="253" t="s">
        <v>457</v>
      </c>
      <c r="AX1" s="253" t="s">
        <v>458</v>
      </c>
      <c r="AY1" s="254" t="s">
        <v>459</v>
      </c>
    </row>
    <row r="2" spans="1:51" ht="60" customHeight="1" outlineLevel="1" x14ac:dyDescent="0.35">
      <c r="A2" s="244" t="s">
        <v>3231</v>
      </c>
      <c r="B2" s="232" t="s">
        <v>3232</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462</v>
      </c>
      <c r="B3" s="233" t="s">
        <v>3233</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3234</v>
      </c>
      <c r="B4" s="234" t="s">
        <v>3235</v>
      </c>
      <c r="C4" s="234" t="s">
        <v>3236</v>
      </c>
      <c r="D4" s="234" t="s">
        <v>3237</v>
      </c>
      <c r="E4" s="234" t="s">
        <v>3238</v>
      </c>
      <c r="F4" s="234" t="s">
        <v>19</v>
      </c>
      <c r="G4" s="234" t="s">
        <v>19</v>
      </c>
      <c r="H4" s="234" t="s">
        <v>3239</v>
      </c>
      <c r="I4" s="234" t="s">
        <v>19</v>
      </c>
      <c r="J4" s="234" t="s">
        <v>3240</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3241</v>
      </c>
      <c r="B5" s="234" t="s">
        <v>3242</v>
      </c>
      <c r="C5" s="234" t="s">
        <v>3243</v>
      </c>
      <c r="D5" s="234" t="s">
        <v>3244</v>
      </c>
      <c r="E5" s="234" t="s">
        <v>3245</v>
      </c>
      <c r="F5" s="234" t="s">
        <v>3246</v>
      </c>
      <c r="G5" s="234" t="s">
        <v>19</v>
      </c>
      <c r="H5" s="234" t="s">
        <v>3247</v>
      </c>
      <c r="I5" s="234" t="s">
        <v>19</v>
      </c>
      <c r="J5" s="234" t="s">
        <v>3248</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468</v>
      </c>
      <c r="B6" s="233" t="s">
        <v>3249</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3250</v>
      </c>
      <c r="B7" s="234" t="s">
        <v>3251</v>
      </c>
      <c r="C7" s="234" t="s">
        <v>3252</v>
      </c>
      <c r="D7" s="234" t="s">
        <v>3253</v>
      </c>
      <c r="E7" s="234" t="s">
        <v>3245</v>
      </c>
      <c r="F7" s="234" t="s">
        <v>3254</v>
      </c>
      <c r="G7" s="234" t="s">
        <v>19</v>
      </c>
      <c r="H7" s="234" t="s">
        <v>3255</v>
      </c>
      <c r="I7" s="234" t="s">
        <v>19</v>
      </c>
      <c r="J7" s="234" t="s">
        <v>3256</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3257</v>
      </c>
      <c r="B8" s="234" t="s">
        <v>3258</v>
      </c>
      <c r="C8" s="234" t="s">
        <v>3259</v>
      </c>
      <c r="D8" s="234" t="s">
        <v>3260</v>
      </c>
      <c r="E8" s="234" t="s">
        <v>19</v>
      </c>
      <c r="F8" s="234" t="s">
        <v>19</v>
      </c>
      <c r="G8" s="234" t="s">
        <v>19</v>
      </c>
      <c r="H8" s="234" t="s">
        <v>3261</v>
      </c>
      <c r="I8" s="234" t="s">
        <v>3262</v>
      </c>
      <c r="J8" s="234" t="s">
        <v>3263</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3264</v>
      </c>
      <c r="B9" s="234" t="s">
        <v>3265</v>
      </c>
      <c r="C9" s="234" t="s">
        <v>3266</v>
      </c>
      <c r="D9" s="234" t="s">
        <v>3267</v>
      </c>
      <c r="E9" s="234" t="s">
        <v>19</v>
      </c>
      <c r="F9" s="234" t="s">
        <v>19</v>
      </c>
      <c r="G9" s="234" t="s">
        <v>19</v>
      </c>
      <c r="H9" s="234" t="s">
        <v>3268</v>
      </c>
      <c r="I9" s="234" t="s">
        <v>3269</v>
      </c>
      <c r="J9" s="234" t="s">
        <v>3270</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3271</v>
      </c>
      <c r="B10" s="234" t="s">
        <v>3272</v>
      </c>
      <c r="C10" s="234" t="s">
        <v>3273</v>
      </c>
      <c r="D10" s="234" t="s">
        <v>3274</v>
      </c>
      <c r="E10" s="234" t="s">
        <v>19</v>
      </c>
      <c r="F10" s="234" t="s">
        <v>19</v>
      </c>
      <c r="G10" s="234" t="s">
        <v>19</v>
      </c>
      <c r="H10" s="234" t="s">
        <v>3275</v>
      </c>
      <c r="I10" s="234" t="s">
        <v>3276</v>
      </c>
      <c r="J10" s="234" t="s">
        <v>3277</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3278</v>
      </c>
      <c r="B11" s="234" t="s">
        <v>3279</v>
      </c>
      <c r="C11" s="234" t="s">
        <v>3280</v>
      </c>
      <c r="D11" s="234" t="s">
        <v>3281</v>
      </c>
      <c r="E11" s="234" t="s">
        <v>19</v>
      </c>
      <c r="F11" s="234" t="s">
        <v>19</v>
      </c>
      <c r="G11" s="234" t="s">
        <v>19</v>
      </c>
      <c r="H11" s="234" t="s">
        <v>3282</v>
      </c>
      <c r="I11" s="234" t="s">
        <v>19</v>
      </c>
      <c r="J11" s="234" t="s">
        <v>3283</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3284</v>
      </c>
      <c r="B12" s="234" t="s">
        <v>3285</v>
      </c>
      <c r="C12" s="234" t="s">
        <v>3286</v>
      </c>
      <c r="D12" s="234" t="s">
        <v>3287</v>
      </c>
      <c r="E12" s="234" t="s">
        <v>19</v>
      </c>
      <c r="F12" s="234" t="s">
        <v>19</v>
      </c>
      <c r="G12" s="234" t="s">
        <v>3288</v>
      </c>
      <c r="H12" s="234" t="s">
        <v>3289</v>
      </c>
      <c r="I12" s="234" t="s">
        <v>19</v>
      </c>
      <c r="J12" s="234" t="s">
        <v>3290</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3291</v>
      </c>
      <c r="B13" s="234" t="s">
        <v>3292</v>
      </c>
      <c r="C13" s="234" t="s">
        <v>3293</v>
      </c>
      <c r="D13" s="234" t="s">
        <v>3294</v>
      </c>
      <c r="E13" s="234" t="s">
        <v>19</v>
      </c>
      <c r="F13" s="234" t="s">
        <v>19</v>
      </c>
      <c r="G13" s="234" t="s">
        <v>19</v>
      </c>
      <c r="H13" s="234" t="s">
        <v>3295</v>
      </c>
      <c r="I13" s="234" t="s">
        <v>19</v>
      </c>
      <c r="J13" s="234" t="s">
        <v>3296</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3297</v>
      </c>
      <c r="B14" s="234" t="s">
        <v>3298</v>
      </c>
      <c r="C14" s="234" t="s">
        <v>3299</v>
      </c>
      <c r="D14" s="234" t="s">
        <v>3300</v>
      </c>
      <c r="E14" s="234" t="s">
        <v>19</v>
      </c>
      <c r="F14" s="234" t="s">
        <v>3301</v>
      </c>
      <c r="G14" s="234" t="s">
        <v>19</v>
      </c>
      <c r="H14" s="234" t="s">
        <v>3302</v>
      </c>
      <c r="I14" s="234" t="s">
        <v>3303</v>
      </c>
      <c r="J14" s="234" t="s">
        <v>3304</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473</v>
      </c>
      <c r="B15" s="233" t="s">
        <v>3305</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3306</v>
      </c>
      <c r="B16" s="234" t="s">
        <v>3307</v>
      </c>
      <c r="C16" s="234" t="s">
        <v>3308</v>
      </c>
      <c r="D16" s="234" t="s">
        <v>3300</v>
      </c>
      <c r="E16" s="234" t="s">
        <v>19</v>
      </c>
      <c r="F16" s="234" t="s">
        <v>3309</v>
      </c>
      <c r="G16" s="234" t="s">
        <v>19</v>
      </c>
      <c r="H16" s="234" t="s">
        <v>3310</v>
      </c>
      <c r="I16" s="234" t="s">
        <v>19</v>
      </c>
      <c r="J16" s="234" t="s">
        <v>3311</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3312</v>
      </c>
      <c r="B17" s="234" t="s">
        <v>3313</v>
      </c>
      <c r="C17" s="234" t="s">
        <v>3314</v>
      </c>
      <c r="D17" s="234" t="s">
        <v>3315</v>
      </c>
      <c r="E17" s="234" t="s">
        <v>19</v>
      </c>
      <c r="F17" s="234" t="s">
        <v>3309</v>
      </c>
      <c r="G17" s="234" t="s">
        <v>19</v>
      </c>
      <c r="H17" s="234" t="s">
        <v>3316</v>
      </c>
      <c r="I17" s="234" t="s">
        <v>19</v>
      </c>
      <c r="J17" s="234" t="s">
        <v>3317</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3318</v>
      </c>
      <c r="B18" s="234" t="s">
        <v>3319</v>
      </c>
      <c r="C18" s="234" t="s">
        <v>3320</v>
      </c>
      <c r="D18" s="234" t="s">
        <v>19</v>
      </c>
      <c r="E18" s="234" t="s">
        <v>19</v>
      </c>
      <c r="F18" s="234" t="s">
        <v>19</v>
      </c>
      <c r="G18" s="234" t="s">
        <v>19</v>
      </c>
      <c r="H18" s="234" t="s">
        <v>3321</v>
      </c>
      <c r="I18" s="234" t="s">
        <v>19</v>
      </c>
      <c r="J18" s="234" t="s">
        <v>3322</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478</v>
      </c>
      <c r="B19" s="233" t="s">
        <v>3323</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3324</v>
      </c>
      <c r="B20" s="234" t="s">
        <v>3325</v>
      </c>
      <c r="C20" s="234" t="s">
        <v>3326</v>
      </c>
      <c r="D20" s="234" t="s">
        <v>3327</v>
      </c>
      <c r="E20" s="234" t="s">
        <v>19</v>
      </c>
      <c r="F20" s="234" t="s">
        <v>3328</v>
      </c>
      <c r="G20" s="234" t="s">
        <v>19</v>
      </c>
      <c r="H20" s="234" t="s">
        <v>3329</v>
      </c>
      <c r="I20" s="234" t="s">
        <v>19</v>
      </c>
      <c r="J20" s="234" t="s">
        <v>3330</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3331</v>
      </c>
      <c r="B21" s="234" t="s">
        <v>3332</v>
      </c>
      <c r="C21" s="234" t="s">
        <v>3333</v>
      </c>
      <c r="D21" s="234" t="s">
        <v>3334</v>
      </c>
      <c r="E21" s="234" t="s">
        <v>3335</v>
      </c>
      <c r="F21" s="234" t="s">
        <v>19</v>
      </c>
      <c r="G21" s="234" t="s">
        <v>19</v>
      </c>
      <c r="H21" s="234" t="s">
        <v>3336</v>
      </c>
      <c r="I21" s="234" t="s">
        <v>3337</v>
      </c>
      <c r="J21" s="234" t="s">
        <v>3338</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3339</v>
      </c>
      <c r="B22" s="234" t="s">
        <v>3340</v>
      </c>
      <c r="C22" s="234" t="s">
        <v>3341</v>
      </c>
      <c r="D22" s="234" t="s">
        <v>3342</v>
      </c>
      <c r="E22" s="234" t="s">
        <v>19</v>
      </c>
      <c r="F22" s="234" t="s">
        <v>3343</v>
      </c>
      <c r="G22" s="234" t="s">
        <v>19</v>
      </c>
      <c r="H22" s="234" t="s">
        <v>3344</v>
      </c>
      <c r="I22" s="234" t="s">
        <v>19</v>
      </c>
      <c r="J22" s="234" t="s">
        <v>3345</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3346</v>
      </c>
      <c r="B23" s="234" t="s">
        <v>3347</v>
      </c>
      <c r="C23" s="234" t="s">
        <v>3348</v>
      </c>
      <c r="D23" s="234" t="s">
        <v>3349</v>
      </c>
      <c r="E23" s="234" t="s">
        <v>19</v>
      </c>
      <c r="F23" s="234" t="s">
        <v>19</v>
      </c>
      <c r="G23" s="234" t="s">
        <v>19</v>
      </c>
      <c r="H23" s="234" t="s">
        <v>3350</v>
      </c>
      <c r="I23" s="234" t="s">
        <v>3351</v>
      </c>
      <c r="J23" s="234" t="s">
        <v>3352</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3353</v>
      </c>
      <c r="B24" s="234" t="s">
        <v>3354</v>
      </c>
      <c r="C24" s="234" t="s">
        <v>3355</v>
      </c>
      <c r="D24" s="234" t="s">
        <v>3349</v>
      </c>
      <c r="E24" s="234" t="s">
        <v>19</v>
      </c>
      <c r="F24" s="234" t="s">
        <v>3356</v>
      </c>
      <c r="G24" s="234" t="s">
        <v>19</v>
      </c>
      <c r="H24" s="234" t="s">
        <v>3357</v>
      </c>
      <c r="I24" s="234" t="s">
        <v>19</v>
      </c>
      <c r="J24" s="234" t="s">
        <v>3358</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482</v>
      </c>
      <c r="B25" s="233" t="s">
        <v>3359</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3360</v>
      </c>
      <c r="B26" s="234" t="s">
        <v>3361</v>
      </c>
      <c r="C26" s="234" t="s">
        <v>3362</v>
      </c>
      <c r="D26" s="234" t="s">
        <v>3363</v>
      </c>
      <c r="E26" s="234" t="s">
        <v>19</v>
      </c>
      <c r="F26" s="234" t="s">
        <v>3364</v>
      </c>
      <c r="G26" s="234" t="s">
        <v>19</v>
      </c>
      <c r="H26" s="234" t="s">
        <v>3365</v>
      </c>
      <c r="I26" s="234" t="s">
        <v>19</v>
      </c>
      <c r="J26" s="234" t="s">
        <v>3366</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3367</v>
      </c>
      <c r="B27" s="232" t="s">
        <v>3368</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488</v>
      </c>
      <c r="B28" s="233" t="s">
        <v>3369</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3370</v>
      </c>
      <c r="B29" s="234" t="s">
        <v>3371</v>
      </c>
      <c r="C29" s="234" t="s">
        <v>3372</v>
      </c>
      <c r="D29" s="234" t="s">
        <v>3373</v>
      </c>
      <c r="E29" s="234" t="s">
        <v>3374</v>
      </c>
      <c r="F29" s="234" t="s">
        <v>19</v>
      </c>
      <c r="G29" s="234" t="s">
        <v>19</v>
      </c>
      <c r="H29" s="234" t="s">
        <v>3375</v>
      </c>
      <c r="I29" s="234" t="s">
        <v>19</v>
      </c>
      <c r="J29" s="234" t="s">
        <v>3376</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3377</v>
      </c>
      <c r="B30" s="234" t="s">
        <v>3378</v>
      </c>
      <c r="C30" s="234" t="s">
        <v>3243</v>
      </c>
      <c r="D30" s="234" t="s">
        <v>3244</v>
      </c>
      <c r="E30" s="234" t="s">
        <v>19</v>
      </c>
      <c r="F30" s="234" t="s">
        <v>3246</v>
      </c>
      <c r="G30" s="234" t="s">
        <v>19</v>
      </c>
      <c r="H30" s="234" t="s">
        <v>3379</v>
      </c>
      <c r="I30" s="234" t="s">
        <v>19</v>
      </c>
      <c r="J30" s="234" t="s">
        <v>3380</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493</v>
      </c>
      <c r="B31" s="233" t="s">
        <v>3381</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3382</v>
      </c>
      <c r="B32" s="234" t="s">
        <v>3383</v>
      </c>
      <c r="C32" s="234" t="s">
        <v>3384</v>
      </c>
      <c r="D32" s="234" t="s">
        <v>3385</v>
      </c>
      <c r="E32" s="234" t="s">
        <v>19</v>
      </c>
      <c r="F32" s="234" t="s">
        <v>19</v>
      </c>
      <c r="G32" s="234" t="s">
        <v>3386</v>
      </c>
      <c r="H32" s="234" t="s">
        <v>3387</v>
      </c>
      <c r="I32" s="234" t="s">
        <v>19</v>
      </c>
      <c r="J32" s="234" t="s">
        <v>3388</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3389</v>
      </c>
      <c r="B33" s="234" t="s">
        <v>3390</v>
      </c>
      <c r="C33" s="234" t="s">
        <v>3391</v>
      </c>
      <c r="D33" s="234" t="s">
        <v>3392</v>
      </c>
      <c r="E33" s="234" t="s">
        <v>19</v>
      </c>
      <c r="F33" s="234" t="s">
        <v>3393</v>
      </c>
      <c r="G33" s="234" t="s">
        <v>19</v>
      </c>
      <c r="H33" s="234" t="s">
        <v>3394</v>
      </c>
      <c r="I33" s="234" t="s">
        <v>3395</v>
      </c>
      <c r="J33" s="234" t="s">
        <v>3396</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3397</v>
      </c>
      <c r="B34" s="234" t="s">
        <v>3398</v>
      </c>
      <c r="C34" s="234" t="s">
        <v>3399</v>
      </c>
      <c r="D34" s="234" t="s">
        <v>3400</v>
      </c>
      <c r="E34" s="234" t="s">
        <v>19</v>
      </c>
      <c r="F34" s="234" t="s">
        <v>19</v>
      </c>
      <c r="G34" s="234" t="s">
        <v>19</v>
      </c>
      <c r="H34" s="234" t="s">
        <v>3401</v>
      </c>
      <c r="I34" s="234" t="s">
        <v>19</v>
      </c>
      <c r="J34" s="234" t="s">
        <v>3402</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3403</v>
      </c>
      <c r="B35" s="234" t="s">
        <v>3404</v>
      </c>
      <c r="C35" s="234" t="s">
        <v>3405</v>
      </c>
      <c r="D35" s="234" t="s">
        <v>3406</v>
      </c>
      <c r="E35" s="234" t="s">
        <v>19</v>
      </c>
      <c r="F35" s="234" t="s">
        <v>3407</v>
      </c>
      <c r="G35" s="234" t="s">
        <v>19</v>
      </c>
      <c r="H35" s="234" t="s">
        <v>3408</v>
      </c>
      <c r="I35" s="234" t="s">
        <v>19</v>
      </c>
      <c r="J35" s="234" t="s">
        <v>3409</v>
      </c>
      <c r="K35" s="237">
        <f>IF(COUNTIF(L35:AY35,"&lt;&gt;")=0,"",SUMPRODUCT(((Recommendations[ImplStatus]="Implemented")+(Recommendations[ImplStatus]="Compensated"))*ISNUMBER(MATCH(Recommendations[Id],L35:AY35,0)))/COUNTIF(L35:AY35,"&lt;&gt;"))</f>
        <v>0</v>
      </c>
      <c r="L35" s="240" t="s">
        <v>34</v>
      </c>
      <c r="M35" s="240" t="s">
        <v>44</v>
      </c>
      <c r="N35" s="240" t="s">
        <v>54</v>
      </c>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3410</v>
      </c>
      <c r="B36" s="234" t="s">
        <v>3411</v>
      </c>
      <c r="C36" s="234" t="s">
        <v>3412</v>
      </c>
      <c r="D36" s="234" t="s">
        <v>3413</v>
      </c>
      <c r="E36" s="234" t="s">
        <v>19</v>
      </c>
      <c r="F36" s="234" t="s">
        <v>19</v>
      </c>
      <c r="G36" s="234" t="s">
        <v>3414</v>
      </c>
      <c r="H36" s="234" t="s">
        <v>3415</v>
      </c>
      <c r="I36" s="234" t="s">
        <v>19</v>
      </c>
      <c r="J36" s="234" t="s">
        <v>3416</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3417</v>
      </c>
      <c r="B37" s="234" t="s">
        <v>3418</v>
      </c>
      <c r="C37" s="234" t="s">
        <v>3419</v>
      </c>
      <c r="D37" s="234" t="s">
        <v>3420</v>
      </c>
      <c r="E37" s="234" t="s">
        <v>19</v>
      </c>
      <c r="F37" s="234" t="s">
        <v>3421</v>
      </c>
      <c r="G37" s="234" t="s">
        <v>3422</v>
      </c>
      <c r="H37" s="234" t="s">
        <v>3423</v>
      </c>
      <c r="I37" s="234" t="s">
        <v>19</v>
      </c>
      <c r="J37" s="234" t="s">
        <v>3424</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3425</v>
      </c>
      <c r="B38" s="234" t="s">
        <v>3426</v>
      </c>
      <c r="C38" s="234" t="s">
        <v>3427</v>
      </c>
      <c r="D38" s="234" t="s">
        <v>3428</v>
      </c>
      <c r="E38" s="234" t="s">
        <v>19</v>
      </c>
      <c r="F38" s="234" t="s">
        <v>3421</v>
      </c>
      <c r="G38" s="234" t="s">
        <v>3429</v>
      </c>
      <c r="H38" s="234" t="s">
        <v>3430</v>
      </c>
      <c r="I38" s="234" t="s">
        <v>3431</v>
      </c>
      <c r="J38" s="234" t="s">
        <v>3432</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497</v>
      </c>
      <c r="B39" s="233" t="s">
        <v>3433</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3434</v>
      </c>
      <c r="B40" s="234" t="s">
        <v>3435</v>
      </c>
      <c r="C40" s="234" t="s">
        <v>3436</v>
      </c>
      <c r="D40" s="234" t="s">
        <v>3437</v>
      </c>
      <c r="E40" s="234" t="s">
        <v>19</v>
      </c>
      <c r="F40" s="234" t="s">
        <v>19</v>
      </c>
      <c r="G40" s="234" t="s">
        <v>19</v>
      </c>
      <c r="H40" s="234" t="s">
        <v>3438</v>
      </c>
      <c r="I40" s="234" t="s">
        <v>3439</v>
      </c>
      <c r="J40" s="234" t="s">
        <v>3440</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3441</v>
      </c>
      <c r="B41" s="234" t="s">
        <v>3442</v>
      </c>
      <c r="C41" s="234" t="s">
        <v>3443</v>
      </c>
      <c r="D41" s="234" t="s">
        <v>19</v>
      </c>
      <c r="E41" s="234" t="s">
        <v>19</v>
      </c>
      <c r="F41" s="234" t="s">
        <v>19</v>
      </c>
      <c r="G41" s="234" t="s">
        <v>19</v>
      </c>
      <c r="H41" s="234" t="s">
        <v>3444</v>
      </c>
      <c r="I41" s="234" t="s">
        <v>19</v>
      </c>
      <c r="J41" s="234" t="s">
        <v>3445</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3446</v>
      </c>
      <c r="B42" s="232" t="s">
        <v>3447</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520</v>
      </c>
      <c r="B43" s="233" t="s">
        <v>3448</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3449</v>
      </c>
      <c r="B44" s="234" t="s">
        <v>3450</v>
      </c>
      <c r="C44" s="234" t="s">
        <v>3451</v>
      </c>
      <c r="D44" s="234" t="s">
        <v>3452</v>
      </c>
      <c r="E44" s="234" t="s">
        <v>3238</v>
      </c>
      <c r="F44" s="234" t="s">
        <v>19</v>
      </c>
      <c r="G44" s="234" t="s">
        <v>19</v>
      </c>
      <c r="H44" s="234" t="s">
        <v>3453</v>
      </c>
      <c r="I44" s="234" t="s">
        <v>19</v>
      </c>
      <c r="J44" s="234" t="s">
        <v>3454</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3455</v>
      </c>
      <c r="B45" s="234" t="s">
        <v>3456</v>
      </c>
      <c r="C45" s="234" t="s">
        <v>3457</v>
      </c>
      <c r="D45" s="234" t="s">
        <v>3244</v>
      </c>
      <c r="E45" s="234" t="s">
        <v>19</v>
      </c>
      <c r="F45" s="234" t="s">
        <v>3246</v>
      </c>
      <c r="G45" s="234" t="s">
        <v>19</v>
      </c>
      <c r="H45" s="234" t="s">
        <v>3458</v>
      </c>
      <c r="I45" s="234" t="s">
        <v>19</v>
      </c>
      <c r="J45" s="234" t="s">
        <v>3459</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526</v>
      </c>
      <c r="B46" s="233" t="s">
        <v>3460</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3461</v>
      </c>
      <c r="B47" s="234" t="s">
        <v>3462</v>
      </c>
      <c r="C47" s="234" t="s">
        <v>3463</v>
      </c>
      <c r="D47" s="234" t="s">
        <v>3464</v>
      </c>
      <c r="E47" s="234" t="s">
        <v>19</v>
      </c>
      <c r="F47" s="234" t="s">
        <v>3465</v>
      </c>
      <c r="G47" s="234" t="s">
        <v>3466</v>
      </c>
      <c r="H47" s="234" t="s">
        <v>3467</v>
      </c>
      <c r="I47" s="234" t="s">
        <v>3468</v>
      </c>
      <c r="J47" s="234" t="s">
        <v>3469</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530</v>
      </c>
      <c r="B48" s="233" t="s">
        <v>3470</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3471</v>
      </c>
      <c r="B49" s="234" t="s">
        <v>3472</v>
      </c>
      <c r="C49" s="234" t="s">
        <v>3473</v>
      </c>
      <c r="D49" s="234" t="s">
        <v>3474</v>
      </c>
      <c r="E49" s="234" t="s">
        <v>3475</v>
      </c>
      <c r="F49" s="234" t="s">
        <v>19</v>
      </c>
      <c r="G49" s="234" t="s">
        <v>19</v>
      </c>
      <c r="H49" s="234" t="s">
        <v>3476</v>
      </c>
      <c r="I49" s="234" t="s">
        <v>3477</v>
      </c>
      <c r="J49" s="234" t="s">
        <v>3478</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3479</v>
      </c>
      <c r="B50" s="234" t="s">
        <v>3480</v>
      </c>
      <c r="C50" s="234" t="s">
        <v>3481</v>
      </c>
      <c r="D50" s="234" t="s">
        <v>19</v>
      </c>
      <c r="E50" s="234" t="s">
        <v>3482</v>
      </c>
      <c r="F50" s="234" t="s">
        <v>3483</v>
      </c>
      <c r="G50" s="234" t="s">
        <v>19</v>
      </c>
      <c r="H50" s="234" t="s">
        <v>3476</v>
      </c>
      <c r="I50" s="234" t="s">
        <v>3484</v>
      </c>
      <c r="J50" s="234" t="s">
        <v>3485</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3486</v>
      </c>
      <c r="B51" s="234" t="s">
        <v>3487</v>
      </c>
      <c r="C51" s="234" t="s">
        <v>3488</v>
      </c>
      <c r="D51" s="234" t="s">
        <v>19</v>
      </c>
      <c r="E51" s="234" t="s">
        <v>19</v>
      </c>
      <c r="F51" s="234" t="s">
        <v>3489</v>
      </c>
      <c r="G51" s="234" t="s">
        <v>19</v>
      </c>
      <c r="H51" s="234" t="s">
        <v>3476</v>
      </c>
      <c r="I51" s="234" t="s">
        <v>3490</v>
      </c>
      <c r="J51" s="234" t="s">
        <v>3491</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3492</v>
      </c>
      <c r="B52" s="234" t="s">
        <v>3493</v>
      </c>
      <c r="C52" s="234" t="s">
        <v>3494</v>
      </c>
      <c r="D52" s="234" t="s">
        <v>19</v>
      </c>
      <c r="E52" s="234" t="s">
        <v>19</v>
      </c>
      <c r="F52" s="234" t="s">
        <v>3495</v>
      </c>
      <c r="G52" s="234" t="s">
        <v>19</v>
      </c>
      <c r="H52" s="234" t="s">
        <v>3476</v>
      </c>
      <c r="I52" s="234" t="s">
        <v>3496</v>
      </c>
      <c r="J52" s="234" t="s">
        <v>3497</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3498</v>
      </c>
      <c r="B53" s="234" t="s">
        <v>3499</v>
      </c>
      <c r="C53" s="234" t="s">
        <v>3500</v>
      </c>
      <c r="D53" s="234" t="s">
        <v>3501</v>
      </c>
      <c r="E53" s="234" t="s">
        <v>3502</v>
      </c>
      <c r="F53" s="234" t="s">
        <v>19</v>
      </c>
      <c r="G53" s="234" t="s">
        <v>19</v>
      </c>
      <c r="H53" s="234" t="s">
        <v>3503</v>
      </c>
      <c r="I53" s="234" t="s">
        <v>19</v>
      </c>
      <c r="J53" s="234" t="s">
        <v>3504</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3505</v>
      </c>
      <c r="B54" s="234" t="s">
        <v>3506</v>
      </c>
      <c r="C54" s="234" t="s">
        <v>3500</v>
      </c>
      <c r="D54" s="234" t="s">
        <v>3501</v>
      </c>
      <c r="E54" s="234" t="s">
        <v>19</v>
      </c>
      <c r="F54" s="234" t="s">
        <v>19</v>
      </c>
      <c r="G54" s="234" t="s">
        <v>19</v>
      </c>
      <c r="H54" s="234" t="s">
        <v>3507</v>
      </c>
      <c r="I54" s="234" t="s">
        <v>3508</v>
      </c>
      <c r="J54" s="234" t="s">
        <v>3509</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534</v>
      </c>
      <c r="B55" s="233" t="s">
        <v>3510</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3511</v>
      </c>
      <c r="B56" s="234" t="s">
        <v>3512</v>
      </c>
      <c r="C56" s="234" t="s">
        <v>3513</v>
      </c>
      <c r="D56" s="234" t="s">
        <v>3514</v>
      </c>
      <c r="E56" s="234" t="s">
        <v>3515</v>
      </c>
      <c r="F56" s="234" t="s">
        <v>19</v>
      </c>
      <c r="G56" s="234" t="s">
        <v>3516</v>
      </c>
      <c r="H56" s="234" t="s">
        <v>19</v>
      </c>
      <c r="I56" s="234" t="s">
        <v>19</v>
      </c>
      <c r="J56" s="234" t="s">
        <v>3517</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3518</v>
      </c>
      <c r="B57" s="234" t="s">
        <v>3519</v>
      </c>
      <c r="C57" s="234" t="s">
        <v>3520</v>
      </c>
      <c r="D57" s="234" t="s">
        <v>3521</v>
      </c>
      <c r="E57" s="234" t="s">
        <v>3522</v>
      </c>
      <c r="F57" s="234" t="s">
        <v>19</v>
      </c>
      <c r="G57" s="234" t="s">
        <v>3523</v>
      </c>
      <c r="H57" s="234" t="s">
        <v>3524</v>
      </c>
      <c r="I57" s="234" t="s">
        <v>19</v>
      </c>
      <c r="J57" s="234" t="s">
        <v>3525</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538</v>
      </c>
      <c r="B58" s="233" t="s">
        <v>3526</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3527</v>
      </c>
      <c r="B59" s="234" t="s">
        <v>3528</v>
      </c>
      <c r="C59" s="234" t="s">
        <v>3529</v>
      </c>
      <c r="D59" s="234" t="s">
        <v>3530</v>
      </c>
      <c r="E59" s="234" t="s">
        <v>19</v>
      </c>
      <c r="F59" s="234" t="s">
        <v>19</v>
      </c>
      <c r="G59" s="234" t="s">
        <v>3531</v>
      </c>
      <c r="H59" s="234" t="s">
        <v>3532</v>
      </c>
      <c r="I59" s="234" t="s">
        <v>3533</v>
      </c>
      <c r="J59" s="234" t="s">
        <v>3534</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3535</v>
      </c>
      <c r="B60" s="234" t="s">
        <v>3536</v>
      </c>
      <c r="C60" s="234" t="s">
        <v>3537</v>
      </c>
      <c r="D60" s="234" t="s">
        <v>19</v>
      </c>
      <c r="E60" s="234" t="s">
        <v>3538</v>
      </c>
      <c r="F60" s="234" t="s">
        <v>3539</v>
      </c>
      <c r="G60" s="234" t="s">
        <v>19</v>
      </c>
      <c r="H60" s="234" t="s">
        <v>3540</v>
      </c>
      <c r="I60" s="234" t="s">
        <v>3541</v>
      </c>
      <c r="J60" s="234" t="s">
        <v>3542</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3543</v>
      </c>
      <c r="B61" s="234" t="s">
        <v>3544</v>
      </c>
      <c r="C61" s="234" t="s">
        <v>3545</v>
      </c>
      <c r="D61" s="234" t="s">
        <v>19</v>
      </c>
      <c r="E61" s="234" t="s">
        <v>19</v>
      </c>
      <c r="F61" s="234" t="s">
        <v>19</v>
      </c>
      <c r="G61" s="234" t="s">
        <v>3546</v>
      </c>
      <c r="H61" s="234" t="s">
        <v>3547</v>
      </c>
      <c r="I61" s="234" t="s">
        <v>3548</v>
      </c>
      <c r="J61" s="234" t="s">
        <v>3549</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3550</v>
      </c>
      <c r="B62" s="234" t="s">
        <v>3551</v>
      </c>
      <c r="C62" s="234" t="s">
        <v>3552</v>
      </c>
      <c r="D62" s="234" t="s">
        <v>3553</v>
      </c>
      <c r="E62" s="234" t="s">
        <v>19</v>
      </c>
      <c r="F62" s="234" t="s">
        <v>19</v>
      </c>
      <c r="G62" s="234" t="s">
        <v>19</v>
      </c>
      <c r="H62" s="234" t="s">
        <v>3554</v>
      </c>
      <c r="I62" s="234" t="s">
        <v>3555</v>
      </c>
      <c r="J62" s="234" t="s">
        <v>3556</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542</v>
      </c>
      <c r="B63" s="233" t="s">
        <v>3557</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3558</v>
      </c>
      <c r="B64" s="234" t="s">
        <v>3559</v>
      </c>
      <c r="C64" s="234" t="s">
        <v>3560</v>
      </c>
      <c r="D64" s="234" t="s">
        <v>3561</v>
      </c>
      <c r="E64" s="234" t="s">
        <v>19</v>
      </c>
      <c r="F64" s="234" t="s">
        <v>19</v>
      </c>
      <c r="G64" s="234" t="s">
        <v>3562</v>
      </c>
      <c r="H64" s="234" t="s">
        <v>3563</v>
      </c>
      <c r="I64" s="234" t="s">
        <v>3564</v>
      </c>
      <c r="J64" s="234" t="s">
        <v>3565</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3566</v>
      </c>
      <c r="B65" s="234" t="s">
        <v>3567</v>
      </c>
      <c r="C65" s="234" t="s">
        <v>3568</v>
      </c>
      <c r="D65" s="234" t="s">
        <v>3569</v>
      </c>
      <c r="E65" s="234" t="s">
        <v>19</v>
      </c>
      <c r="F65" s="234" t="s">
        <v>19</v>
      </c>
      <c r="G65" s="234" t="s">
        <v>19</v>
      </c>
      <c r="H65" s="234" t="s">
        <v>3570</v>
      </c>
      <c r="I65" s="234" t="s">
        <v>3571</v>
      </c>
      <c r="J65" s="234" t="s">
        <v>3572</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3573</v>
      </c>
      <c r="B66" s="234" t="s">
        <v>3574</v>
      </c>
      <c r="C66" s="234" t="s">
        <v>3575</v>
      </c>
      <c r="D66" s="234" t="s">
        <v>3576</v>
      </c>
      <c r="E66" s="234" t="s">
        <v>19</v>
      </c>
      <c r="F66" s="234" t="s">
        <v>19</v>
      </c>
      <c r="G66" s="234" t="s">
        <v>19</v>
      </c>
      <c r="H66" s="234" t="s">
        <v>3577</v>
      </c>
      <c r="I66" s="234" t="s">
        <v>3578</v>
      </c>
      <c r="J66" s="234" t="s">
        <v>3579</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3580</v>
      </c>
      <c r="B67" s="234" t="s">
        <v>3581</v>
      </c>
      <c r="C67" s="234" t="s">
        <v>3582</v>
      </c>
      <c r="D67" s="234" t="s">
        <v>3583</v>
      </c>
      <c r="E67" s="234" t="s">
        <v>19</v>
      </c>
      <c r="F67" s="234" t="s">
        <v>19</v>
      </c>
      <c r="G67" s="234" t="s">
        <v>19</v>
      </c>
      <c r="H67" s="234" t="s">
        <v>3584</v>
      </c>
      <c r="I67" s="234" t="s">
        <v>19</v>
      </c>
      <c r="J67" s="234" t="s">
        <v>3585</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3586</v>
      </c>
      <c r="B68" s="234" t="s">
        <v>3587</v>
      </c>
      <c r="C68" s="234" t="s">
        <v>3588</v>
      </c>
      <c r="D68" s="234" t="s">
        <v>19</v>
      </c>
      <c r="E68" s="234" t="s">
        <v>19</v>
      </c>
      <c r="F68" s="234" t="s">
        <v>19</v>
      </c>
      <c r="G68" s="234" t="s">
        <v>19</v>
      </c>
      <c r="H68" s="234" t="s">
        <v>3589</v>
      </c>
      <c r="I68" s="234" t="s">
        <v>19</v>
      </c>
      <c r="J68" s="234" t="s">
        <v>3590</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546</v>
      </c>
      <c r="B69" s="233" t="s">
        <v>3591</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3592</v>
      </c>
      <c r="B70" s="234" t="s">
        <v>3593</v>
      </c>
      <c r="C70" s="234" t="s">
        <v>3594</v>
      </c>
      <c r="D70" s="234" t="s">
        <v>19</v>
      </c>
      <c r="E70" s="234" t="s">
        <v>19</v>
      </c>
      <c r="F70" s="234" t="s">
        <v>19</v>
      </c>
      <c r="G70" s="234" t="s">
        <v>3595</v>
      </c>
      <c r="H70" s="234" t="s">
        <v>3596</v>
      </c>
      <c r="I70" s="234" t="s">
        <v>19</v>
      </c>
      <c r="J70" s="234" t="s">
        <v>3597</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3598</v>
      </c>
      <c r="B71" s="234" t="s">
        <v>3599</v>
      </c>
      <c r="C71" s="234" t="s">
        <v>3600</v>
      </c>
      <c r="D71" s="234" t="s">
        <v>19</v>
      </c>
      <c r="E71" s="234" t="s">
        <v>19</v>
      </c>
      <c r="F71" s="234" t="s">
        <v>19</v>
      </c>
      <c r="G71" s="234" t="s">
        <v>19</v>
      </c>
      <c r="H71" s="234" t="s">
        <v>3601</v>
      </c>
      <c r="I71" s="234" t="s">
        <v>19</v>
      </c>
      <c r="J71" s="234" t="s">
        <v>3602</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3603</v>
      </c>
      <c r="B72" s="234" t="s">
        <v>3604</v>
      </c>
      <c r="C72" s="234" t="s">
        <v>3605</v>
      </c>
      <c r="D72" s="234" t="s">
        <v>3606</v>
      </c>
      <c r="E72" s="234" t="s">
        <v>3607</v>
      </c>
      <c r="F72" s="234" t="s">
        <v>19</v>
      </c>
      <c r="G72" s="234" t="s">
        <v>19</v>
      </c>
      <c r="H72" s="234" t="s">
        <v>3608</v>
      </c>
      <c r="I72" s="234" t="s">
        <v>19</v>
      </c>
      <c r="J72" s="234" t="s">
        <v>3609</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3610</v>
      </c>
      <c r="B73" s="234" t="s">
        <v>3611</v>
      </c>
      <c r="C73" s="234" t="s">
        <v>3612</v>
      </c>
      <c r="D73" s="234" t="s">
        <v>3613</v>
      </c>
      <c r="E73" s="234" t="s">
        <v>3607</v>
      </c>
      <c r="F73" s="234" t="s">
        <v>19</v>
      </c>
      <c r="G73" s="234" t="s">
        <v>3614</v>
      </c>
      <c r="H73" s="234" t="s">
        <v>3615</v>
      </c>
      <c r="I73" s="234" t="s">
        <v>19</v>
      </c>
      <c r="J73" s="234" t="s">
        <v>3616</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3617</v>
      </c>
      <c r="B74" s="234" t="s">
        <v>3618</v>
      </c>
      <c r="C74" s="234" t="s">
        <v>3619</v>
      </c>
      <c r="D74" s="234" t="s">
        <v>3613</v>
      </c>
      <c r="E74" s="234" t="s">
        <v>3620</v>
      </c>
      <c r="F74" s="234" t="s">
        <v>19</v>
      </c>
      <c r="G74" s="234" t="s">
        <v>3621</v>
      </c>
      <c r="H74" s="234" t="s">
        <v>3622</v>
      </c>
      <c r="I74" s="234" t="s">
        <v>3623</v>
      </c>
      <c r="J74" s="234" t="s">
        <v>3624</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3625</v>
      </c>
      <c r="B75" s="234" t="s">
        <v>3626</v>
      </c>
      <c r="C75" s="234" t="s">
        <v>3627</v>
      </c>
      <c r="D75" s="234" t="s">
        <v>3628</v>
      </c>
      <c r="E75" s="234" t="s">
        <v>3620</v>
      </c>
      <c r="F75" s="234" t="s">
        <v>3629</v>
      </c>
      <c r="G75" s="234" t="s">
        <v>3630</v>
      </c>
      <c r="H75" s="234" t="s">
        <v>3631</v>
      </c>
      <c r="I75" s="234" t="s">
        <v>3632</v>
      </c>
      <c r="J75" s="234" t="s">
        <v>3633</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3634</v>
      </c>
      <c r="B76" s="234" t="s">
        <v>3635</v>
      </c>
      <c r="C76" s="234" t="s">
        <v>3636</v>
      </c>
      <c r="D76" s="234" t="s">
        <v>3637</v>
      </c>
      <c r="E76" s="234" t="s">
        <v>19</v>
      </c>
      <c r="F76" s="234" t="s">
        <v>19</v>
      </c>
      <c r="G76" s="234" t="s">
        <v>19</v>
      </c>
      <c r="H76" s="234" t="s">
        <v>3638</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3639</v>
      </c>
      <c r="B77" s="234" t="s">
        <v>3640</v>
      </c>
      <c r="C77" s="234" t="s">
        <v>3641</v>
      </c>
      <c r="D77" s="234" t="s">
        <v>19</v>
      </c>
      <c r="E77" s="234" t="s">
        <v>19</v>
      </c>
      <c r="F77" s="234" t="s">
        <v>19</v>
      </c>
      <c r="G77" s="234" t="s">
        <v>3642</v>
      </c>
      <c r="H77" s="234" t="s">
        <v>3643</v>
      </c>
      <c r="I77" s="234" t="s">
        <v>19</v>
      </c>
      <c r="J77" s="234" t="s">
        <v>3644</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3645</v>
      </c>
      <c r="B78" s="234" t="s">
        <v>3646</v>
      </c>
      <c r="C78" s="234" t="s">
        <v>3647</v>
      </c>
      <c r="D78" s="234" t="s">
        <v>19</v>
      </c>
      <c r="E78" s="234" t="s">
        <v>19</v>
      </c>
      <c r="F78" s="234" t="s">
        <v>19</v>
      </c>
      <c r="G78" s="234" t="s">
        <v>3648</v>
      </c>
      <c r="H78" s="234" t="s">
        <v>3649</v>
      </c>
      <c r="I78" s="234" t="s">
        <v>3650</v>
      </c>
      <c r="J78" s="234" t="s">
        <v>3651</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3652</v>
      </c>
      <c r="B79" s="232" t="s">
        <v>3653</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580</v>
      </c>
      <c r="B80" s="233" t="s">
        <v>3654</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3655</v>
      </c>
      <c r="B81" s="234" t="s">
        <v>3656</v>
      </c>
      <c r="C81" s="234" t="s">
        <v>3657</v>
      </c>
      <c r="D81" s="234" t="s">
        <v>3452</v>
      </c>
      <c r="E81" s="234" t="s">
        <v>3658</v>
      </c>
      <c r="F81" s="234" t="s">
        <v>19</v>
      </c>
      <c r="G81" s="234" t="s">
        <v>19</v>
      </c>
      <c r="H81" s="234" t="s">
        <v>3659</v>
      </c>
      <c r="I81" s="234" t="s">
        <v>19</v>
      </c>
      <c r="J81" s="234" t="s">
        <v>3660</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3661</v>
      </c>
      <c r="B82" s="234" t="s">
        <v>3662</v>
      </c>
      <c r="C82" s="234" t="s">
        <v>3243</v>
      </c>
      <c r="D82" s="234" t="s">
        <v>3244</v>
      </c>
      <c r="E82" s="234" t="s">
        <v>19</v>
      </c>
      <c r="F82" s="234" t="s">
        <v>3246</v>
      </c>
      <c r="G82" s="234" t="s">
        <v>19</v>
      </c>
      <c r="H82" s="234" t="s">
        <v>3663</v>
      </c>
      <c r="I82" s="234" t="s">
        <v>19</v>
      </c>
      <c r="J82" s="234" t="s">
        <v>3664</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585</v>
      </c>
      <c r="B83" s="233" t="s">
        <v>3665</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3666</v>
      </c>
      <c r="B84" s="234" t="s">
        <v>3667</v>
      </c>
      <c r="C84" s="234" t="s">
        <v>3668</v>
      </c>
      <c r="D84" s="234" t="s">
        <v>3669</v>
      </c>
      <c r="E84" s="234" t="s">
        <v>19</v>
      </c>
      <c r="F84" s="234" t="s">
        <v>3670</v>
      </c>
      <c r="G84" s="234" t="s">
        <v>3671</v>
      </c>
      <c r="H84" s="234" t="s">
        <v>3672</v>
      </c>
      <c r="I84" s="234" t="s">
        <v>3673</v>
      </c>
      <c r="J84" s="234" t="s">
        <v>3674</v>
      </c>
      <c r="K84" s="237">
        <f>IF(COUNTIF(L84:AY84,"&lt;&gt;")=0,"",SUMPRODUCT(((Recommendations[ImplStatus]="Implemented")+(Recommendations[ImplStatus]="Compensated"))*ISNUMBER(MATCH(Recommendations[Id],L84:AY84,0)))/COUNTIF(L84:AY84,"&lt;&gt;"))</f>
        <v>0</v>
      </c>
      <c r="L84" s="240" t="s">
        <v>13</v>
      </c>
      <c r="M84" s="240" t="s">
        <v>49</v>
      </c>
      <c r="N84" s="240" t="s">
        <v>90</v>
      </c>
      <c r="O84" s="240" t="s">
        <v>169</v>
      </c>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3675</v>
      </c>
      <c r="B85" s="234" t="s">
        <v>3676</v>
      </c>
      <c r="C85" s="234" t="s">
        <v>3677</v>
      </c>
      <c r="D85" s="234" t="s">
        <v>3678</v>
      </c>
      <c r="E85" s="234" t="s">
        <v>19</v>
      </c>
      <c r="F85" s="234" t="s">
        <v>19</v>
      </c>
      <c r="G85" s="234" t="s">
        <v>19</v>
      </c>
      <c r="H85" s="234" t="s">
        <v>3679</v>
      </c>
      <c r="I85" s="234" t="s">
        <v>3680</v>
      </c>
      <c r="J85" s="234" t="s">
        <v>3681</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3682</v>
      </c>
      <c r="B86" s="234" t="s">
        <v>3683</v>
      </c>
      <c r="C86" s="234" t="s">
        <v>3684</v>
      </c>
      <c r="D86" s="234" t="s">
        <v>3685</v>
      </c>
      <c r="E86" s="234" t="s">
        <v>19</v>
      </c>
      <c r="F86" s="234" t="s">
        <v>19</v>
      </c>
      <c r="G86" s="234" t="s">
        <v>3686</v>
      </c>
      <c r="H86" s="234" t="s">
        <v>3687</v>
      </c>
      <c r="I86" s="234" t="s">
        <v>19</v>
      </c>
      <c r="J86" s="234" t="s">
        <v>3688</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3689</v>
      </c>
      <c r="B87" s="234" t="s">
        <v>3690</v>
      </c>
      <c r="C87" s="234" t="s">
        <v>3691</v>
      </c>
      <c r="D87" s="234" t="s">
        <v>3692</v>
      </c>
      <c r="E87" s="234" t="s">
        <v>19</v>
      </c>
      <c r="F87" s="234" t="s">
        <v>3693</v>
      </c>
      <c r="G87" s="234" t="s">
        <v>19</v>
      </c>
      <c r="H87" s="234" t="s">
        <v>3694</v>
      </c>
      <c r="I87" s="234" t="s">
        <v>3695</v>
      </c>
      <c r="J87" s="234" t="s">
        <v>3696</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3697</v>
      </c>
      <c r="B88" s="232" t="s">
        <v>3698</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632</v>
      </c>
      <c r="B89" s="233" t="s">
        <v>3699</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3700</v>
      </c>
      <c r="B90" s="234" t="s">
        <v>3701</v>
      </c>
      <c r="C90" s="234" t="s">
        <v>3702</v>
      </c>
      <c r="D90" s="234" t="s">
        <v>3452</v>
      </c>
      <c r="E90" s="234" t="s">
        <v>3238</v>
      </c>
      <c r="F90" s="234" t="s">
        <v>19</v>
      </c>
      <c r="G90" s="234" t="s">
        <v>19</v>
      </c>
      <c r="H90" s="234" t="s">
        <v>3703</v>
      </c>
      <c r="I90" s="234" t="s">
        <v>19</v>
      </c>
      <c r="J90" s="234" t="s">
        <v>3704</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3705</v>
      </c>
      <c r="B91" s="234" t="s">
        <v>3706</v>
      </c>
      <c r="C91" s="234" t="s">
        <v>3707</v>
      </c>
      <c r="D91" s="234" t="s">
        <v>3244</v>
      </c>
      <c r="E91" s="234" t="s">
        <v>19</v>
      </c>
      <c r="F91" s="234" t="s">
        <v>3246</v>
      </c>
      <c r="G91" s="234" t="s">
        <v>19</v>
      </c>
      <c r="H91" s="234" t="s">
        <v>3708</v>
      </c>
      <c r="I91" s="234" t="s">
        <v>19</v>
      </c>
      <c r="J91" s="234" t="s">
        <v>3709</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636</v>
      </c>
      <c r="B92" s="233" t="s">
        <v>3710</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3711</v>
      </c>
      <c r="B93" s="234" t="s">
        <v>3712</v>
      </c>
      <c r="C93" s="234" t="s">
        <v>3713</v>
      </c>
      <c r="D93" s="234" t="s">
        <v>3714</v>
      </c>
      <c r="E93" s="234" t="s">
        <v>3715</v>
      </c>
      <c r="F93" s="234" t="s">
        <v>19</v>
      </c>
      <c r="G93" s="234" t="s">
        <v>19</v>
      </c>
      <c r="H93" s="234" t="s">
        <v>3716</v>
      </c>
      <c r="I93" s="234" t="s">
        <v>19</v>
      </c>
      <c r="J93" s="234" t="s">
        <v>3717</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3718</v>
      </c>
      <c r="B94" s="234" t="s">
        <v>3719</v>
      </c>
      <c r="C94" s="234" t="s">
        <v>3720</v>
      </c>
      <c r="D94" s="234" t="s">
        <v>3721</v>
      </c>
      <c r="E94" s="234" t="s">
        <v>19</v>
      </c>
      <c r="F94" s="234" t="s">
        <v>3722</v>
      </c>
      <c r="G94" s="234" t="s">
        <v>19</v>
      </c>
      <c r="H94" s="234" t="s">
        <v>3723</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3724</v>
      </c>
      <c r="B95" s="234" t="s">
        <v>3725</v>
      </c>
      <c r="C95" s="234" t="s">
        <v>3726</v>
      </c>
      <c r="D95" s="234" t="s">
        <v>3727</v>
      </c>
      <c r="E95" s="234" t="s">
        <v>19</v>
      </c>
      <c r="F95" s="234" t="s">
        <v>19</v>
      </c>
      <c r="G95" s="234" t="s">
        <v>19</v>
      </c>
      <c r="H95" s="234" t="s">
        <v>3728</v>
      </c>
      <c r="I95" s="234" t="s">
        <v>3729</v>
      </c>
      <c r="J95" s="234" t="s">
        <v>3730</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3731</v>
      </c>
      <c r="B96" s="234" t="s">
        <v>3732</v>
      </c>
      <c r="C96" s="234" t="s">
        <v>3733</v>
      </c>
      <c r="D96" s="234" t="s">
        <v>19</v>
      </c>
      <c r="E96" s="234" t="s">
        <v>19</v>
      </c>
      <c r="F96" s="234" t="s">
        <v>19</v>
      </c>
      <c r="G96" s="234" t="s">
        <v>19</v>
      </c>
      <c r="H96" s="234" t="s">
        <v>3734</v>
      </c>
      <c r="I96" s="234" t="s">
        <v>3680</v>
      </c>
      <c r="J96" s="234" t="s">
        <v>3735</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640</v>
      </c>
      <c r="B97" s="233" t="s">
        <v>3736</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3737</v>
      </c>
      <c r="B98" s="234" t="s">
        <v>3738</v>
      </c>
      <c r="C98" s="234" t="s">
        <v>3739</v>
      </c>
      <c r="D98" s="234" t="s">
        <v>3740</v>
      </c>
      <c r="E98" s="234" t="s">
        <v>19</v>
      </c>
      <c r="F98" s="234" t="s">
        <v>19</v>
      </c>
      <c r="G98" s="234" t="s">
        <v>19</v>
      </c>
      <c r="H98" s="234" t="s">
        <v>3741</v>
      </c>
      <c r="I98" s="234" t="s">
        <v>19</v>
      </c>
      <c r="J98" s="234" t="s">
        <v>3742</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3743</v>
      </c>
      <c r="B99" s="234" t="s">
        <v>3744</v>
      </c>
      <c r="C99" s="234" t="s">
        <v>3745</v>
      </c>
      <c r="D99" s="234" t="s">
        <v>3746</v>
      </c>
      <c r="E99" s="234" t="s">
        <v>3747</v>
      </c>
      <c r="F99" s="234" t="s">
        <v>19</v>
      </c>
      <c r="G99" s="234" t="s">
        <v>19</v>
      </c>
      <c r="H99" s="234" t="s">
        <v>3748</v>
      </c>
      <c r="I99" s="234" t="s">
        <v>19</v>
      </c>
      <c r="J99" s="234" t="s">
        <v>3749</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3750</v>
      </c>
      <c r="B100" s="234" t="s">
        <v>3751</v>
      </c>
      <c r="C100" s="234" t="s">
        <v>3752</v>
      </c>
      <c r="D100" s="234" t="s">
        <v>19</v>
      </c>
      <c r="E100" s="234" t="s">
        <v>19</v>
      </c>
      <c r="F100" s="234" t="s">
        <v>19</v>
      </c>
      <c r="G100" s="234" t="s">
        <v>19</v>
      </c>
      <c r="H100" s="234" t="s">
        <v>3753</v>
      </c>
      <c r="I100" s="234" t="s">
        <v>3754</v>
      </c>
      <c r="J100" s="234" t="s">
        <v>3755</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3756</v>
      </c>
      <c r="B101" s="234" t="s">
        <v>3757</v>
      </c>
      <c r="C101" s="234" t="s">
        <v>3758</v>
      </c>
      <c r="D101" s="234" t="s">
        <v>19</v>
      </c>
      <c r="E101" s="234" t="s">
        <v>19</v>
      </c>
      <c r="F101" s="234" t="s">
        <v>19</v>
      </c>
      <c r="G101" s="234" t="s">
        <v>19</v>
      </c>
      <c r="H101" s="234" t="s">
        <v>3759</v>
      </c>
      <c r="I101" s="234" t="s">
        <v>3680</v>
      </c>
      <c r="J101" s="234" t="s">
        <v>3760</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3761</v>
      </c>
      <c r="B102" s="234" t="s">
        <v>3762</v>
      </c>
      <c r="C102" s="234" t="s">
        <v>3763</v>
      </c>
      <c r="D102" s="234" t="s">
        <v>3764</v>
      </c>
      <c r="E102" s="234" t="s">
        <v>19</v>
      </c>
      <c r="F102" s="234" t="s">
        <v>19</v>
      </c>
      <c r="G102" s="234" t="s">
        <v>19</v>
      </c>
      <c r="H102" s="234" t="s">
        <v>3765</v>
      </c>
      <c r="I102" s="234" t="s">
        <v>19</v>
      </c>
      <c r="J102" s="234" t="s">
        <v>3766</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3767</v>
      </c>
      <c r="B103" s="234" t="s">
        <v>3768</v>
      </c>
      <c r="C103" s="234" t="s">
        <v>3769</v>
      </c>
      <c r="D103" s="234" t="s">
        <v>3764</v>
      </c>
      <c r="E103" s="234" t="s">
        <v>19</v>
      </c>
      <c r="F103" s="234" t="s">
        <v>3770</v>
      </c>
      <c r="G103" s="234" t="s">
        <v>19</v>
      </c>
      <c r="H103" s="234" t="s">
        <v>3771</v>
      </c>
      <c r="I103" s="234" t="s">
        <v>3772</v>
      </c>
      <c r="J103" s="234" t="s">
        <v>3773</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644</v>
      </c>
      <c r="B104" s="233" t="s">
        <v>3774</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3775</v>
      </c>
      <c r="B105" s="234" t="s">
        <v>3776</v>
      </c>
      <c r="C105" s="234" t="s">
        <v>3777</v>
      </c>
      <c r="D105" s="234" t="s">
        <v>3778</v>
      </c>
      <c r="E105" s="234" t="s">
        <v>3779</v>
      </c>
      <c r="F105" s="234" t="s">
        <v>19</v>
      </c>
      <c r="G105" s="234" t="s">
        <v>19</v>
      </c>
      <c r="H105" s="234" t="s">
        <v>3780</v>
      </c>
      <c r="I105" s="234" t="s">
        <v>3781</v>
      </c>
      <c r="J105" s="234" t="s">
        <v>3782</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3783</v>
      </c>
      <c r="B106" s="232" t="s">
        <v>3784</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658</v>
      </c>
      <c r="B107" s="233" t="s">
        <v>3785</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3786</v>
      </c>
      <c r="B108" s="234" t="s">
        <v>3787</v>
      </c>
      <c r="C108" s="234" t="s">
        <v>3788</v>
      </c>
      <c r="D108" s="234" t="s">
        <v>3452</v>
      </c>
      <c r="E108" s="234" t="s">
        <v>3238</v>
      </c>
      <c r="F108" s="234" t="s">
        <v>19</v>
      </c>
      <c r="G108" s="234" t="s">
        <v>19</v>
      </c>
      <c r="H108" s="234" t="s">
        <v>3789</v>
      </c>
      <c r="I108" s="234" t="s">
        <v>19</v>
      </c>
      <c r="J108" s="234" t="s">
        <v>3790</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3791</v>
      </c>
      <c r="B109" s="234" t="s">
        <v>3792</v>
      </c>
      <c r="C109" s="234" t="s">
        <v>3793</v>
      </c>
      <c r="D109" s="234" t="s">
        <v>3244</v>
      </c>
      <c r="E109" s="234" t="s">
        <v>19</v>
      </c>
      <c r="F109" s="234" t="s">
        <v>3246</v>
      </c>
      <c r="G109" s="234" t="s">
        <v>19</v>
      </c>
      <c r="H109" s="234" t="s">
        <v>3794</v>
      </c>
      <c r="I109" s="234" t="s">
        <v>19</v>
      </c>
      <c r="J109" s="234" t="s">
        <v>3795</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662</v>
      </c>
      <c r="B110" s="233" t="s">
        <v>3796</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3797</v>
      </c>
      <c r="B111" s="234" t="s">
        <v>3798</v>
      </c>
      <c r="C111" s="234" t="s">
        <v>3799</v>
      </c>
      <c r="D111" s="234" t="s">
        <v>3800</v>
      </c>
      <c r="E111" s="234" t="s">
        <v>19</v>
      </c>
      <c r="F111" s="234" t="s">
        <v>3801</v>
      </c>
      <c r="G111" s="234" t="s">
        <v>19</v>
      </c>
      <c r="H111" s="234" t="s">
        <v>3802</v>
      </c>
      <c r="I111" s="234" t="s">
        <v>3803</v>
      </c>
      <c r="J111" s="234" t="s">
        <v>3804</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3805</v>
      </c>
      <c r="B112" s="234" t="s">
        <v>3806</v>
      </c>
      <c r="C112" s="234" t="s">
        <v>3807</v>
      </c>
      <c r="D112" s="234" t="s">
        <v>3808</v>
      </c>
      <c r="E112" s="234" t="s">
        <v>19</v>
      </c>
      <c r="F112" s="234" t="s">
        <v>19</v>
      </c>
      <c r="G112" s="234" t="s">
        <v>19</v>
      </c>
      <c r="H112" s="234" t="s">
        <v>3809</v>
      </c>
      <c r="I112" s="234" t="s">
        <v>19</v>
      </c>
      <c r="J112" s="234" t="s">
        <v>3810</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3811</v>
      </c>
      <c r="B113" s="234" t="s">
        <v>3812</v>
      </c>
      <c r="C113" s="234" t="s">
        <v>3813</v>
      </c>
      <c r="D113" s="234" t="s">
        <v>3814</v>
      </c>
      <c r="E113" s="234" t="s">
        <v>19</v>
      </c>
      <c r="F113" s="234" t="s">
        <v>19</v>
      </c>
      <c r="G113" s="234" t="s">
        <v>19</v>
      </c>
      <c r="H113" s="234" t="s">
        <v>3815</v>
      </c>
      <c r="I113" s="234" t="s">
        <v>3816</v>
      </c>
      <c r="J113" s="234" t="s">
        <v>3817</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3818</v>
      </c>
      <c r="B114" s="234" t="s">
        <v>3819</v>
      </c>
      <c r="C114" s="234" t="s">
        <v>3820</v>
      </c>
      <c r="D114" s="234" t="s">
        <v>3821</v>
      </c>
      <c r="E114" s="234" t="s">
        <v>19</v>
      </c>
      <c r="F114" s="234" t="s">
        <v>19</v>
      </c>
      <c r="G114" s="234" t="s">
        <v>3822</v>
      </c>
      <c r="H114" s="234" t="s">
        <v>3823</v>
      </c>
      <c r="I114" s="234" t="s">
        <v>3824</v>
      </c>
      <c r="J114" s="234" t="s">
        <v>3825</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3826</v>
      </c>
      <c r="B115" s="234" t="s">
        <v>3827</v>
      </c>
      <c r="C115" s="234" t="s">
        <v>3828</v>
      </c>
      <c r="D115" s="234" t="s">
        <v>3829</v>
      </c>
      <c r="E115" s="234" t="s">
        <v>19</v>
      </c>
      <c r="F115" s="234" t="s">
        <v>3830</v>
      </c>
      <c r="G115" s="234" t="s">
        <v>19</v>
      </c>
      <c r="H115" s="234" t="s">
        <v>3831</v>
      </c>
      <c r="I115" s="234" t="s">
        <v>3831</v>
      </c>
      <c r="J115" s="234" t="s">
        <v>3832</v>
      </c>
      <c r="K115" s="237">
        <f>IF(COUNTIF(L115:AY115,"&lt;&gt;")=0,"",SUMPRODUCT(((Recommendations[ImplStatus]="Implemented")+(Recommendations[ImplStatus]="Compensated"))*ISNUMBER(MATCH(Recommendations[Id],L115:AY115,0)))/COUNTIF(L115:AY115,"&lt;&gt;"))</f>
        <v>0</v>
      </c>
      <c r="L115" s="240" t="s">
        <v>13</v>
      </c>
      <c r="M115" s="240" t="s">
        <v>34</v>
      </c>
      <c r="N115" s="240" t="s">
        <v>44</v>
      </c>
      <c r="O115" s="240" t="s">
        <v>49</v>
      </c>
      <c r="P115" s="240" t="s">
        <v>54</v>
      </c>
      <c r="Q115" s="240" t="s">
        <v>59</v>
      </c>
      <c r="R115" s="240" t="s">
        <v>64</v>
      </c>
      <c r="S115" s="240" t="s">
        <v>90</v>
      </c>
      <c r="T115" s="240" t="s">
        <v>134</v>
      </c>
      <c r="U115" s="240" t="s">
        <v>139</v>
      </c>
      <c r="V115" s="240" t="s">
        <v>169</v>
      </c>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666</v>
      </c>
      <c r="B116" s="233" t="s">
        <v>3833</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3834</v>
      </c>
      <c r="B117" s="234" t="s">
        <v>3835</v>
      </c>
      <c r="C117" s="234" t="s">
        <v>3836</v>
      </c>
      <c r="D117" s="234" t="s">
        <v>3837</v>
      </c>
      <c r="E117" s="234" t="s">
        <v>19</v>
      </c>
      <c r="F117" s="234" t="s">
        <v>3838</v>
      </c>
      <c r="G117" s="234" t="s">
        <v>3839</v>
      </c>
      <c r="H117" s="234" t="s">
        <v>3840</v>
      </c>
      <c r="I117" s="234" t="s">
        <v>3841</v>
      </c>
      <c r="J117" s="234" t="s">
        <v>3842</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3843</v>
      </c>
      <c r="B118" s="234" t="s">
        <v>3844</v>
      </c>
      <c r="C118" s="234" t="s">
        <v>3845</v>
      </c>
      <c r="D118" s="234" t="s">
        <v>3846</v>
      </c>
      <c r="E118" s="234" t="s">
        <v>19</v>
      </c>
      <c r="F118" s="234" t="s">
        <v>19</v>
      </c>
      <c r="G118" s="234" t="s">
        <v>19</v>
      </c>
      <c r="H118" s="234" t="s">
        <v>3847</v>
      </c>
      <c r="I118" s="234" t="s">
        <v>3680</v>
      </c>
      <c r="J118" s="234" t="s">
        <v>3848</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3849</v>
      </c>
      <c r="B119" s="234" t="s">
        <v>3850</v>
      </c>
      <c r="C119" s="234" t="s">
        <v>3851</v>
      </c>
      <c r="D119" s="234" t="s">
        <v>3852</v>
      </c>
      <c r="E119" s="234" t="s">
        <v>19</v>
      </c>
      <c r="F119" s="234" t="s">
        <v>3853</v>
      </c>
      <c r="G119" s="234" t="s">
        <v>19</v>
      </c>
      <c r="H119" s="234" t="s">
        <v>3854</v>
      </c>
      <c r="I119" s="234" t="s">
        <v>3855</v>
      </c>
      <c r="J119" s="234" t="s">
        <v>3856</v>
      </c>
      <c r="K119" s="237" t="str">
        <f>IF(COUNTIF(L119:AY119,"&lt;&gt;")=0,"",SUMPRODUCT(((Recommendations[ImplStatus]="Implemented")+(Recommendations[ImplStatus]="Compensated"))*ISNUMBER(MATCH(Recommendations[Id],L119:AY119,0)))/COUNTIF(L119:AY119,"&lt;&gt;"))</f>
        <v/>
      </c>
      <c r="L119" s="240"/>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670</v>
      </c>
      <c r="B120" s="233" t="s">
        <v>3857</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3858</v>
      </c>
      <c r="B121" s="234" t="s">
        <v>3859</v>
      </c>
      <c r="C121" s="234" t="s">
        <v>19</v>
      </c>
      <c r="D121" s="234" t="s">
        <v>19</v>
      </c>
      <c r="E121" s="234" t="s">
        <v>19</v>
      </c>
      <c r="F121" s="234" t="s">
        <v>19</v>
      </c>
      <c r="G121" s="234" t="s">
        <v>19</v>
      </c>
      <c r="H121" s="234" t="s">
        <v>19</v>
      </c>
      <c r="I121" s="234" t="s">
        <v>19</v>
      </c>
      <c r="J121" s="234" t="s">
        <v>19</v>
      </c>
      <c r="K121" s="237">
        <f>IF(COUNTIF(L121:AY121,"&lt;&gt;")=0,"",SUMPRODUCT(((Recommendations[ImplStatus]="Implemented")+(Recommendations[ImplStatus]="Compensated"))*ISNUMBER(MATCH(Recommendations[Id],L121:AY121,0)))/COUNTIF(L121:AY121,"&lt;&gt;"))</f>
        <v>0</v>
      </c>
      <c r="L121" s="240" t="s">
        <v>69</v>
      </c>
      <c r="M121" s="240" t="s">
        <v>74</v>
      </c>
      <c r="N121" s="240" t="s">
        <v>78</v>
      </c>
      <c r="O121" s="240" t="s">
        <v>81</v>
      </c>
      <c r="P121" s="240" t="s">
        <v>84</v>
      </c>
      <c r="Q121" s="240" t="s">
        <v>87</v>
      </c>
      <c r="R121" s="240" t="s">
        <v>149</v>
      </c>
      <c r="S121" s="240" t="s">
        <v>154</v>
      </c>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3860</v>
      </c>
      <c r="B122" s="234" t="s">
        <v>3861</v>
      </c>
      <c r="C122" s="234" t="s">
        <v>3862</v>
      </c>
      <c r="D122" s="234" t="s">
        <v>3863</v>
      </c>
      <c r="E122" s="234" t="s">
        <v>19</v>
      </c>
      <c r="F122" s="234" t="s">
        <v>3864</v>
      </c>
      <c r="G122" s="234" t="s">
        <v>19</v>
      </c>
      <c r="H122" s="234" t="s">
        <v>3865</v>
      </c>
      <c r="I122" s="234" t="s">
        <v>3866</v>
      </c>
      <c r="J122" s="234" t="s">
        <v>3867</v>
      </c>
      <c r="K122" s="237">
        <f>IF(COUNTIF(L122:AY122,"&lt;&gt;")=0,"",SUMPRODUCT(((Recommendations[ImplStatus]="Implemented")+(Recommendations[ImplStatus]="Compensated"))*ISNUMBER(MATCH(Recommendations[Id],L122:AY122,0)))/COUNTIF(L122:AY122,"&lt;&gt;"))</f>
        <v>0</v>
      </c>
      <c r="L122" s="240" t="s">
        <v>69</v>
      </c>
      <c r="M122" s="240" t="s">
        <v>74</v>
      </c>
      <c r="N122" s="240" t="s">
        <v>78</v>
      </c>
      <c r="O122" s="240" t="s">
        <v>81</v>
      </c>
      <c r="P122" s="240" t="s">
        <v>84</v>
      </c>
      <c r="Q122" s="240" t="s">
        <v>87</v>
      </c>
      <c r="R122" s="240" t="s">
        <v>149</v>
      </c>
      <c r="S122" s="240" t="s">
        <v>154</v>
      </c>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3868</v>
      </c>
      <c r="B123" s="234" t="s">
        <v>3869</v>
      </c>
      <c r="C123" s="234" t="s">
        <v>3870</v>
      </c>
      <c r="D123" s="234" t="s">
        <v>3871</v>
      </c>
      <c r="E123" s="234" t="s">
        <v>19</v>
      </c>
      <c r="F123" s="234" t="s">
        <v>3872</v>
      </c>
      <c r="G123" s="234" t="s">
        <v>19</v>
      </c>
      <c r="H123" s="234" t="s">
        <v>3873</v>
      </c>
      <c r="I123" s="234" t="s">
        <v>19</v>
      </c>
      <c r="J123" s="234" t="s">
        <v>3874</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674</v>
      </c>
      <c r="B124" s="233" t="s">
        <v>3875</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3876</v>
      </c>
      <c r="B125" s="234" t="s">
        <v>3877</v>
      </c>
      <c r="C125" s="234" t="s">
        <v>3878</v>
      </c>
      <c r="D125" s="234" t="s">
        <v>3879</v>
      </c>
      <c r="E125" s="234" t="s">
        <v>19</v>
      </c>
      <c r="F125" s="234" t="s">
        <v>19</v>
      </c>
      <c r="G125" s="234" t="s">
        <v>19</v>
      </c>
      <c r="H125" s="234" t="s">
        <v>3880</v>
      </c>
      <c r="I125" s="234" t="s">
        <v>19</v>
      </c>
      <c r="J125" s="234" t="s">
        <v>3881</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3882</v>
      </c>
      <c r="B126" s="234" t="s">
        <v>3883</v>
      </c>
      <c r="C126" s="234" t="s">
        <v>3884</v>
      </c>
      <c r="D126" s="234" t="s">
        <v>3885</v>
      </c>
      <c r="E126" s="234" t="s">
        <v>19</v>
      </c>
      <c r="F126" s="234" t="s">
        <v>3886</v>
      </c>
      <c r="G126" s="234" t="s">
        <v>19</v>
      </c>
      <c r="H126" s="234" t="s">
        <v>3887</v>
      </c>
      <c r="I126" s="234" t="s">
        <v>3888</v>
      </c>
      <c r="J126" s="234" t="s">
        <v>3889</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3890</v>
      </c>
      <c r="B127" s="234" t="s">
        <v>3891</v>
      </c>
      <c r="C127" s="234" t="s">
        <v>3892</v>
      </c>
      <c r="D127" s="234" t="s">
        <v>3893</v>
      </c>
      <c r="E127" s="234" t="s">
        <v>3894</v>
      </c>
      <c r="F127" s="234" t="s">
        <v>19</v>
      </c>
      <c r="G127" s="234" t="s">
        <v>19</v>
      </c>
      <c r="H127" s="234" t="s">
        <v>3895</v>
      </c>
      <c r="I127" s="234" t="s">
        <v>19</v>
      </c>
      <c r="J127" s="234" t="s">
        <v>3896</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3897</v>
      </c>
      <c r="B128" s="234" t="s">
        <v>3898</v>
      </c>
      <c r="C128" s="234" t="s">
        <v>3899</v>
      </c>
      <c r="D128" s="234" t="s">
        <v>19</v>
      </c>
      <c r="E128" s="234" t="s">
        <v>19</v>
      </c>
      <c r="F128" s="234" t="s">
        <v>19</v>
      </c>
      <c r="G128" s="234" t="s">
        <v>19</v>
      </c>
      <c r="H128" s="234" t="s">
        <v>3900</v>
      </c>
      <c r="I128" s="234" t="s">
        <v>3901</v>
      </c>
      <c r="J128" s="234" t="s">
        <v>3902</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3903</v>
      </c>
      <c r="B129" s="234" t="s">
        <v>3904</v>
      </c>
      <c r="C129" s="234" t="s">
        <v>3905</v>
      </c>
      <c r="D129" s="234" t="s">
        <v>19</v>
      </c>
      <c r="E129" s="234" t="s">
        <v>3906</v>
      </c>
      <c r="F129" s="234" t="s">
        <v>19</v>
      </c>
      <c r="G129" s="234" t="s">
        <v>19</v>
      </c>
      <c r="H129" s="234" t="s">
        <v>3907</v>
      </c>
      <c r="I129" s="234" t="s">
        <v>19</v>
      </c>
      <c r="J129" s="234" t="s">
        <v>3908</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3909</v>
      </c>
      <c r="B130" s="234" t="s">
        <v>3910</v>
      </c>
      <c r="C130" s="234" t="s">
        <v>3911</v>
      </c>
      <c r="D130" s="234" t="s">
        <v>19</v>
      </c>
      <c r="E130" s="234" t="s">
        <v>19</v>
      </c>
      <c r="F130" s="234" t="s">
        <v>19</v>
      </c>
      <c r="G130" s="234" t="s">
        <v>19</v>
      </c>
      <c r="H130" s="234" t="s">
        <v>3912</v>
      </c>
      <c r="I130" s="234" t="s">
        <v>19</v>
      </c>
      <c r="J130" s="234" t="s">
        <v>3913</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3914</v>
      </c>
      <c r="B131" s="232" t="s">
        <v>3915</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692</v>
      </c>
      <c r="B132" s="233" t="s">
        <v>3916</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3917</v>
      </c>
      <c r="B133" s="234" t="s">
        <v>3918</v>
      </c>
      <c r="C133" s="234" t="s">
        <v>3919</v>
      </c>
      <c r="D133" s="234" t="s">
        <v>3452</v>
      </c>
      <c r="E133" s="234" t="s">
        <v>3238</v>
      </c>
      <c r="F133" s="234" t="s">
        <v>19</v>
      </c>
      <c r="G133" s="234" t="s">
        <v>19</v>
      </c>
      <c r="H133" s="234" t="s">
        <v>3920</v>
      </c>
      <c r="I133" s="234" t="s">
        <v>19</v>
      </c>
      <c r="J133" s="234" t="s">
        <v>3921</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3922</v>
      </c>
      <c r="B134" s="234" t="s">
        <v>3923</v>
      </c>
      <c r="C134" s="234" t="s">
        <v>3457</v>
      </c>
      <c r="D134" s="234" t="s">
        <v>3244</v>
      </c>
      <c r="E134" s="234" t="s">
        <v>19</v>
      </c>
      <c r="F134" s="234" t="s">
        <v>3246</v>
      </c>
      <c r="G134" s="234" t="s">
        <v>19</v>
      </c>
      <c r="H134" s="234" t="s">
        <v>3924</v>
      </c>
      <c r="I134" s="234" t="s">
        <v>19</v>
      </c>
      <c r="J134" s="234" t="s">
        <v>3925</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696</v>
      </c>
      <c r="B135" s="233" t="s">
        <v>3926</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3927</v>
      </c>
      <c r="B136" s="234" t="s">
        <v>3928</v>
      </c>
      <c r="C136" s="234" t="s">
        <v>3929</v>
      </c>
      <c r="D136" s="234" t="s">
        <v>3930</v>
      </c>
      <c r="E136" s="234" t="s">
        <v>3931</v>
      </c>
      <c r="F136" s="234" t="s">
        <v>3932</v>
      </c>
      <c r="G136" s="234" t="s">
        <v>19</v>
      </c>
      <c r="H136" s="234" t="s">
        <v>3933</v>
      </c>
      <c r="I136" s="234" t="s">
        <v>19</v>
      </c>
      <c r="J136" s="234" t="s">
        <v>3934</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3935</v>
      </c>
      <c r="B137" s="234" t="s">
        <v>3936</v>
      </c>
      <c r="C137" s="234" t="s">
        <v>3937</v>
      </c>
      <c r="D137" s="234" t="s">
        <v>3938</v>
      </c>
      <c r="E137" s="234" t="s">
        <v>19</v>
      </c>
      <c r="F137" s="234" t="s">
        <v>19</v>
      </c>
      <c r="G137" s="234" t="s">
        <v>19</v>
      </c>
      <c r="H137" s="234" t="s">
        <v>3939</v>
      </c>
      <c r="I137" s="234" t="s">
        <v>19</v>
      </c>
      <c r="J137" s="234" t="s">
        <v>3940</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3941</v>
      </c>
      <c r="B138" s="234" t="s">
        <v>3942</v>
      </c>
      <c r="C138" s="234" t="s">
        <v>3943</v>
      </c>
      <c r="D138" s="234" t="s">
        <v>19</v>
      </c>
      <c r="E138" s="234" t="s">
        <v>19</v>
      </c>
      <c r="F138" s="234" t="s">
        <v>19</v>
      </c>
      <c r="G138" s="234" t="s">
        <v>19</v>
      </c>
      <c r="H138" s="234" t="s">
        <v>3944</v>
      </c>
      <c r="I138" s="234" t="s">
        <v>19</v>
      </c>
      <c r="J138" s="234" t="s">
        <v>3945</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3946</v>
      </c>
      <c r="B139" s="234" t="s">
        <v>3947</v>
      </c>
      <c r="C139" s="234" t="s">
        <v>3948</v>
      </c>
      <c r="D139" s="234" t="s">
        <v>3949</v>
      </c>
      <c r="E139" s="234" t="s">
        <v>19</v>
      </c>
      <c r="F139" s="234" t="s">
        <v>19</v>
      </c>
      <c r="G139" s="234" t="s">
        <v>19</v>
      </c>
      <c r="H139" s="234" t="s">
        <v>3950</v>
      </c>
      <c r="I139" s="234" t="s">
        <v>3951</v>
      </c>
      <c r="J139" s="234" t="s">
        <v>3952</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3953</v>
      </c>
      <c r="B140" s="234" t="s">
        <v>3954</v>
      </c>
      <c r="C140" s="234" t="s">
        <v>3955</v>
      </c>
      <c r="D140" s="234" t="s">
        <v>3956</v>
      </c>
      <c r="E140" s="234" t="s">
        <v>19</v>
      </c>
      <c r="F140" s="234" t="s">
        <v>19</v>
      </c>
      <c r="G140" s="234" t="s">
        <v>19</v>
      </c>
      <c r="H140" s="234" t="s">
        <v>3957</v>
      </c>
      <c r="I140" s="234" t="s">
        <v>3680</v>
      </c>
      <c r="J140" s="234" t="s">
        <v>3958</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3959</v>
      </c>
      <c r="B141" s="234" t="s">
        <v>3960</v>
      </c>
      <c r="C141" s="234" t="s">
        <v>3961</v>
      </c>
      <c r="D141" s="234" t="s">
        <v>19</v>
      </c>
      <c r="E141" s="234" t="s">
        <v>3962</v>
      </c>
      <c r="F141" s="234" t="s">
        <v>19</v>
      </c>
      <c r="G141" s="234" t="s">
        <v>19</v>
      </c>
      <c r="H141" s="234" t="s">
        <v>3963</v>
      </c>
      <c r="I141" s="234" t="s">
        <v>3680</v>
      </c>
      <c r="J141" s="234" t="s">
        <v>3964</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3965</v>
      </c>
      <c r="B142" s="234" t="s">
        <v>3966</v>
      </c>
      <c r="C142" s="234" t="s">
        <v>3967</v>
      </c>
      <c r="D142" s="234" t="s">
        <v>3968</v>
      </c>
      <c r="E142" s="234" t="s">
        <v>3962</v>
      </c>
      <c r="F142" s="234" t="s">
        <v>19</v>
      </c>
      <c r="G142" s="234" t="s">
        <v>19</v>
      </c>
      <c r="H142" s="234" t="s">
        <v>3969</v>
      </c>
      <c r="I142" s="234" t="s">
        <v>3970</v>
      </c>
      <c r="J142" s="234" t="s">
        <v>3971</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700</v>
      </c>
      <c r="B143" s="233" t="s">
        <v>3972</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3973</v>
      </c>
      <c r="B144" s="234" t="s">
        <v>3974</v>
      </c>
      <c r="C144" s="234" t="s">
        <v>3975</v>
      </c>
      <c r="D144" s="234" t="s">
        <v>19</v>
      </c>
      <c r="E144" s="234" t="s">
        <v>19</v>
      </c>
      <c r="F144" s="234" t="s">
        <v>19</v>
      </c>
      <c r="G144" s="234" t="s">
        <v>19</v>
      </c>
      <c r="H144" s="234" t="s">
        <v>3976</v>
      </c>
      <c r="I144" s="234" t="s">
        <v>19</v>
      </c>
      <c r="J144" s="234" t="s">
        <v>3977</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3978</v>
      </c>
      <c r="B145" s="234" t="s">
        <v>3979</v>
      </c>
      <c r="C145" s="234" t="s">
        <v>3980</v>
      </c>
      <c r="D145" s="234" t="s">
        <v>19</v>
      </c>
      <c r="E145" s="234" t="s">
        <v>19</v>
      </c>
      <c r="F145" s="234" t="s">
        <v>19</v>
      </c>
      <c r="G145" s="234" t="s">
        <v>19</v>
      </c>
      <c r="H145" s="234" t="s">
        <v>3981</v>
      </c>
      <c r="I145" s="234" t="s">
        <v>19</v>
      </c>
      <c r="J145" s="234" t="s">
        <v>3982</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3983</v>
      </c>
      <c r="B146" s="234" t="s">
        <v>3984</v>
      </c>
      <c r="C146" s="234" t="s">
        <v>3985</v>
      </c>
      <c r="D146" s="234" t="s">
        <v>3986</v>
      </c>
      <c r="E146" s="234" t="s">
        <v>19</v>
      </c>
      <c r="F146" s="234" t="s">
        <v>19</v>
      </c>
      <c r="G146" s="234" t="s">
        <v>19</v>
      </c>
      <c r="H146" s="234" t="s">
        <v>3987</v>
      </c>
      <c r="I146" s="234" t="s">
        <v>19</v>
      </c>
      <c r="J146" s="234" t="s">
        <v>3988</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3989</v>
      </c>
      <c r="B147" s="232" t="s">
        <v>3990</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722</v>
      </c>
      <c r="B148" s="233" t="s">
        <v>3991</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3992</v>
      </c>
      <c r="B149" s="234" t="s">
        <v>3993</v>
      </c>
      <c r="C149" s="234" t="s">
        <v>3994</v>
      </c>
      <c r="D149" s="234" t="s">
        <v>3452</v>
      </c>
      <c r="E149" s="234" t="s">
        <v>3238</v>
      </c>
      <c r="F149" s="234" t="s">
        <v>19</v>
      </c>
      <c r="G149" s="234" t="s">
        <v>19</v>
      </c>
      <c r="H149" s="234" t="s">
        <v>3995</v>
      </c>
      <c r="I149" s="234" t="s">
        <v>19</v>
      </c>
      <c r="J149" s="234" t="s">
        <v>3996</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3997</v>
      </c>
      <c r="B150" s="234" t="s">
        <v>3998</v>
      </c>
      <c r="C150" s="234" t="s">
        <v>3243</v>
      </c>
      <c r="D150" s="234" t="s">
        <v>3244</v>
      </c>
      <c r="E150" s="234" t="s">
        <v>19</v>
      </c>
      <c r="F150" s="234" t="s">
        <v>3246</v>
      </c>
      <c r="G150" s="234" t="s">
        <v>19</v>
      </c>
      <c r="H150" s="234" t="s">
        <v>3999</v>
      </c>
      <c r="I150" s="234" t="s">
        <v>19</v>
      </c>
      <c r="J150" s="234" t="s">
        <v>4000</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726</v>
      </c>
      <c r="B151" s="233" t="s">
        <v>4001</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4002</v>
      </c>
      <c r="B152" s="234" t="s">
        <v>4003</v>
      </c>
      <c r="C152" s="234" t="s">
        <v>4004</v>
      </c>
      <c r="D152" s="234" t="s">
        <v>19</v>
      </c>
      <c r="E152" s="234" t="s">
        <v>19</v>
      </c>
      <c r="F152" s="234" t="s">
        <v>19</v>
      </c>
      <c r="G152" s="234" t="s">
        <v>19</v>
      </c>
      <c r="H152" s="234" t="s">
        <v>4005</v>
      </c>
      <c r="I152" s="234" t="s">
        <v>4006</v>
      </c>
      <c r="J152" s="234" t="s">
        <v>4007</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4008</v>
      </c>
      <c r="B153" s="234" t="s">
        <v>4009</v>
      </c>
      <c r="C153" s="234" t="s">
        <v>4010</v>
      </c>
      <c r="D153" s="234" t="s">
        <v>4011</v>
      </c>
      <c r="E153" s="234" t="s">
        <v>19</v>
      </c>
      <c r="F153" s="234" t="s">
        <v>4012</v>
      </c>
      <c r="G153" s="234" t="s">
        <v>19</v>
      </c>
      <c r="H153" s="234" t="s">
        <v>4013</v>
      </c>
      <c r="I153" s="234" t="s">
        <v>4014</v>
      </c>
      <c r="J153" s="234" t="s">
        <v>4015</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4016</v>
      </c>
      <c r="B154" s="234" t="s">
        <v>4017</v>
      </c>
      <c r="C154" s="234" t="s">
        <v>4018</v>
      </c>
      <c r="D154" s="234" t="s">
        <v>19</v>
      </c>
      <c r="E154" s="234" t="s">
        <v>19</v>
      </c>
      <c r="F154" s="234" t="s">
        <v>4019</v>
      </c>
      <c r="G154" s="234" t="s">
        <v>19</v>
      </c>
      <c r="H154" s="234" t="s">
        <v>4020</v>
      </c>
      <c r="I154" s="234" t="s">
        <v>19</v>
      </c>
      <c r="J154" s="234" t="s">
        <v>4021</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4022</v>
      </c>
      <c r="B155" s="234" t="s">
        <v>4023</v>
      </c>
      <c r="C155" s="234" t="s">
        <v>4024</v>
      </c>
      <c r="D155" s="234" t="s">
        <v>19</v>
      </c>
      <c r="E155" s="234" t="s">
        <v>19</v>
      </c>
      <c r="F155" s="234" t="s">
        <v>19</v>
      </c>
      <c r="G155" s="234" t="s">
        <v>19</v>
      </c>
      <c r="H155" s="234" t="s">
        <v>4025</v>
      </c>
      <c r="I155" s="234" t="s">
        <v>4026</v>
      </c>
      <c r="J155" s="234" t="s">
        <v>4027</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4028</v>
      </c>
      <c r="B156" s="234" t="s">
        <v>4029</v>
      </c>
      <c r="C156" s="234" t="s">
        <v>4030</v>
      </c>
      <c r="D156" s="234" t="s">
        <v>19</v>
      </c>
      <c r="E156" s="234" t="s">
        <v>19</v>
      </c>
      <c r="F156" s="234" t="s">
        <v>19</v>
      </c>
      <c r="G156" s="234" t="s">
        <v>19</v>
      </c>
      <c r="H156" s="234" t="s">
        <v>4031</v>
      </c>
      <c r="I156" s="234" t="s">
        <v>19</v>
      </c>
      <c r="J156" s="234" t="s">
        <v>4032</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4033</v>
      </c>
      <c r="B157" s="234" t="s">
        <v>4034</v>
      </c>
      <c r="C157" s="234" t="s">
        <v>4035</v>
      </c>
      <c r="D157" s="234" t="s">
        <v>4036</v>
      </c>
      <c r="E157" s="234" t="s">
        <v>19</v>
      </c>
      <c r="F157" s="234" t="s">
        <v>19</v>
      </c>
      <c r="G157" s="234" t="s">
        <v>19</v>
      </c>
      <c r="H157" s="234" t="s">
        <v>4037</v>
      </c>
      <c r="I157" s="234" t="s">
        <v>19</v>
      </c>
      <c r="J157" s="234" t="s">
        <v>4038</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4039</v>
      </c>
      <c r="B158" s="234" t="s">
        <v>4040</v>
      </c>
      <c r="C158" s="234" t="s">
        <v>4041</v>
      </c>
      <c r="D158" s="234" t="s">
        <v>4042</v>
      </c>
      <c r="E158" s="234" t="s">
        <v>19</v>
      </c>
      <c r="F158" s="234" t="s">
        <v>19</v>
      </c>
      <c r="G158" s="234" t="s">
        <v>19</v>
      </c>
      <c r="H158" s="234" t="s">
        <v>19</v>
      </c>
      <c r="I158" s="234" t="s">
        <v>19</v>
      </c>
      <c r="J158" s="234" t="s">
        <v>4043</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4044</v>
      </c>
      <c r="B159" s="234" t="s">
        <v>4045</v>
      </c>
      <c r="C159" s="234" t="s">
        <v>4046</v>
      </c>
      <c r="D159" s="234" t="s">
        <v>4047</v>
      </c>
      <c r="E159" s="234" t="s">
        <v>19</v>
      </c>
      <c r="F159" s="234" t="s">
        <v>4048</v>
      </c>
      <c r="G159" s="234" t="s">
        <v>19</v>
      </c>
      <c r="H159" s="234" t="s">
        <v>4049</v>
      </c>
      <c r="I159" s="234" t="s">
        <v>4050</v>
      </c>
      <c r="J159" s="234" t="s">
        <v>4051</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730</v>
      </c>
      <c r="B160" s="233" t="s">
        <v>4052</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4053</v>
      </c>
      <c r="B161" s="234" t="s">
        <v>4054</v>
      </c>
      <c r="C161" s="234" t="s">
        <v>4055</v>
      </c>
      <c r="D161" s="234" t="s">
        <v>4056</v>
      </c>
      <c r="E161" s="234" t="s">
        <v>19</v>
      </c>
      <c r="F161" s="234" t="s">
        <v>19</v>
      </c>
      <c r="G161" s="234" t="s">
        <v>4057</v>
      </c>
      <c r="H161" s="234" t="s">
        <v>4058</v>
      </c>
      <c r="I161" s="234" t="s">
        <v>4059</v>
      </c>
      <c r="J161" s="234" t="s">
        <v>4060</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4061</v>
      </c>
      <c r="B162" s="234" t="s">
        <v>4062</v>
      </c>
      <c r="C162" s="234" t="s">
        <v>4063</v>
      </c>
      <c r="D162" s="234" t="s">
        <v>4064</v>
      </c>
      <c r="E162" s="234" t="s">
        <v>19</v>
      </c>
      <c r="F162" s="234" t="s">
        <v>19</v>
      </c>
      <c r="G162" s="234" t="s">
        <v>19</v>
      </c>
      <c r="H162" s="234" t="s">
        <v>4065</v>
      </c>
      <c r="I162" s="234" t="s">
        <v>19</v>
      </c>
      <c r="J162" s="234" t="s">
        <v>4066</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4067</v>
      </c>
      <c r="B163" s="234" t="s">
        <v>4068</v>
      </c>
      <c r="C163" s="234" t="s">
        <v>4069</v>
      </c>
      <c r="D163" s="234" t="s">
        <v>4064</v>
      </c>
      <c r="E163" s="234" t="s">
        <v>19</v>
      </c>
      <c r="F163" s="234" t="s">
        <v>4070</v>
      </c>
      <c r="G163" s="234" t="s">
        <v>19</v>
      </c>
      <c r="H163" s="234" t="s">
        <v>4071</v>
      </c>
      <c r="I163" s="234" t="s">
        <v>19</v>
      </c>
      <c r="J163" s="234" t="s">
        <v>4072</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4073</v>
      </c>
      <c r="B164" s="234" t="s">
        <v>4074</v>
      </c>
      <c r="C164" s="234" t="s">
        <v>4075</v>
      </c>
      <c r="D164" s="234" t="s">
        <v>4076</v>
      </c>
      <c r="E164" s="234" t="s">
        <v>19</v>
      </c>
      <c r="F164" s="234" t="s">
        <v>19</v>
      </c>
      <c r="G164" s="234" t="s">
        <v>19</v>
      </c>
      <c r="H164" s="234" t="s">
        <v>4077</v>
      </c>
      <c r="I164" s="234" t="s">
        <v>4078</v>
      </c>
      <c r="J164" s="234" t="s">
        <v>4079</v>
      </c>
      <c r="K164" s="237" t="str">
        <f>IF(COUNTIF(L164:AY164,"&lt;&gt;")=0,"",SUMPRODUCT(((Recommendations[ImplStatus]="Implemented")+(Recommendations[ImplStatus]="Compensated"))*ISNUMBER(MATCH(Recommendations[Id],L164:AY164,0)))/COUNTIF(L164:AY164,"&lt;&gt;"))</f>
        <v/>
      </c>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4080</v>
      </c>
      <c r="B165" s="234" t="s">
        <v>4081</v>
      </c>
      <c r="C165" s="234" t="s">
        <v>4082</v>
      </c>
      <c r="D165" s="234" t="s">
        <v>19</v>
      </c>
      <c r="E165" s="234" t="s">
        <v>19</v>
      </c>
      <c r="F165" s="234" t="s">
        <v>19</v>
      </c>
      <c r="G165" s="234" t="s">
        <v>19</v>
      </c>
      <c r="H165" s="234" t="s">
        <v>4083</v>
      </c>
      <c r="I165" s="234" t="s">
        <v>19</v>
      </c>
      <c r="J165" s="234" t="s">
        <v>4084</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4085</v>
      </c>
      <c r="B166" s="234" t="s">
        <v>4086</v>
      </c>
      <c r="C166" s="234" t="s">
        <v>4087</v>
      </c>
      <c r="D166" s="234" t="s">
        <v>4088</v>
      </c>
      <c r="E166" s="234" t="s">
        <v>19</v>
      </c>
      <c r="F166" s="234" t="s">
        <v>19</v>
      </c>
      <c r="G166" s="234" t="s">
        <v>19</v>
      </c>
      <c r="H166" s="234" t="s">
        <v>4089</v>
      </c>
      <c r="I166" s="234" t="s">
        <v>4090</v>
      </c>
      <c r="J166" s="234" t="s">
        <v>4091</v>
      </c>
      <c r="K166" s="237" t="str">
        <f>IF(COUNTIF(L166:AY166,"&lt;&gt;")=0,"",SUMPRODUCT(((Recommendations[ImplStatus]="Implemented")+(Recommendations[ImplStatus]="Compensated"))*ISNUMBER(MATCH(Recommendations[Id],L166:AY166,0)))/COUNTIF(L166:AY166,"&lt;&gt;"))</f>
        <v/>
      </c>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4092</v>
      </c>
      <c r="B167" s="234" t="s">
        <v>4093</v>
      </c>
      <c r="C167" s="234" t="s">
        <v>4094</v>
      </c>
      <c r="D167" s="234" t="s">
        <v>19</v>
      </c>
      <c r="E167" s="234" t="s">
        <v>19</v>
      </c>
      <c r="F167" s="234" t="s">
        <v>19</v>
      </c>
      <c r="G167" s="234" t="s">
        <v>19</v>
      </c>
      <c r="H167" s="234" t="s">
        <v>4095</v>
      </c>
      <c r="I167" s="234" t="s">
        <v>4096</v>
      </c>
      <c r="J167" s="234" t="s">
        <v>4097</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4098</v>
      </c>
      <c r="B168" s="234" t="s">
        <v>4099</v>
      </c>
      <c r="C168" s="234" t="s">
        <v>4100</v>
      </c>
      <c r="D168" s="234" t="s">
        <v>4101</v>
      </c>
      <c r="E168" s="234" t="s">
        <v>19</v>
      </c>
      <c r="F168" s="234" t="s">
        <v>19</v>
      </c>
      <c r="G168" s="234" t="s">
        <v>19</v>
      </c>
      <c r="H168" s="234" t="s">
        <v>4102</v>
      </c>
      <c r="I168" s="234" t="s">
        <v>19</v>
      </c>
      <c r="J168" s="234" t="s">
        <v>4103</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4104</v>
      </c>
      <c r="B169" s="234" t="s">
        <v>4105</v>
      </c>
      <c r="C169" s="234" t="s">
        <v>4106</v>
      </c>
      <c r="D169" s="234" t="s">
        <v>4107</v>
      </c>
      <c r="E169" s="234" t="s">
        <v>19</v>
      </c>
      <c r="F169" s="234" t="s">
        <v>19</v>
      </c>
      <c r="G169" s="234" t="s">
        <v>4108</v>
      </c>
      <c r="H169" s="234" t="s">
        <v>4109</v>
      </c>
      <c r="I169" s="234" t="s">
        <v>4110</v>
      </c>
      <c r="J169" s="234" t="s">
        <v>4111</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4112</v>
      </c>
      <c r="B170" s="234" t="s">
        <v>4113</v>
      </c>
      <c r="C170" s="234" t="s">
        <v>4114</v>
      </c>
      <c r="D170" s="234" t="s">
        <v>4115</v>
      </c>
      <c r="E170" s="234" t="s">
        <v>19</v>
      </c>
      <c r="F170" s="234" t="s">
        <v>19</v>
      </c>
      <c r="G170" s="234" t="s">
        <v>19</v>
      </c>
      <c r="H170" s="234" t="s">
        <v>4116</v>
      </c>
      <c r="I170" s="234" t="s">
        <v>4117</v>
      </c>
      <c r="J170" s="234" t="s">
        <v>4118</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4119</v>
      </c>
      <c r="B171" s="234" t="s">
        <v>4120</v>
      </c>
      <c r="C171" s="234" t="s">
        <v>4114</v>
      </c>
      <c r="D171" s="234" t="s">
        <v>4121</v>
      </c>
      <c r="E171" s="234" t="s">
        <v>19</v>
      </c>
      <c r="F171" s="234" t="s">
        <v>19</v>
      </c>
      <c r="G171" s="234" t="s">
        <v>4122</v>
      </c>
      <c r="H171" s="234" t="s">
        <v>4116</v>
      </c>
      <c r="I171" s="234" t="s">
        <v>4123</v>
      </c>
      <c r="J171" s="234" t="s">
        <v>4124</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4125</v>
      </c>
      <c r="B172" s="234" t="s">
        <v>4126</v>
      </c>
      <c r="C172" s="234" t="s">
        <v>4127</v>
      </c>
      <c r="D172" s="234" t="s">
        <v>4128</v>
      </c>
      <c r="E172" s="234" t="s">
        <v>19</v>
      </c>
      <c r="F172" s="234" t="s">
        <v>19</v>
      </c>
      <c r="G172" s="234" t="s">
        <v>19</v>
      </c>
      <c r="H172" s="234" t="s">
        <v>4129</v>
      </c>
      <c r="I172" s="234" t="s">
        <v>19</v>
      </c>
      <c r="J172" s="234" t="s">
        <v>4130</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734</v>
      </c>
      <c r="B173" s="233" t="s">
        <v>4131</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4132</v>
      </c>
      <c r="B174" s="234" t="s">
        <v>4133</v>
      </c>
      <c r="C174" s="234" t="s">
        <v>4134</v>
      </c>
      <c r="D174" s="234" t="s">
        <v>4135</v>
      </c>
      <c r="E174" s="234" t="s">
        <v>4136</v>
      </c>
      <c r="F174" s="234" t="s">
        <v>19</v>
      </c>
      <c r="G174" s="234" t="s">
        <v>19</v>
      </c>
      <c r="H174" s="234" t="s">
        <v>4137</v>
      </c>
      <c r="I174" s="234" t="s">
        <v>4138</v>
      </c>
      <c r="J174" s="234" t="s">
        <v>4139</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4140</v>
      </c>
      <c r="B175" s="234" t="s">
        <v>4141</v>
      </c>
      <c r="C175" s="234" t="s">
        <v>4142</v>
      </c>
      <c r="D175" s="234" t="s">
        <v>19</v>
      </c>
      <c r="E175" s="234" t="s">
        <v>4143</v>
      </c>
      <c r="F175" s="234" t="s">
        <v>19</v>
      </c>
      <c r="G175" s="234" t="s">
        <v>19</v>
      </c>
      <c r="H175" s="234" t="s">
        <v>4144</v>
      </c>
      <c r="I175" s="234" t="s">
        <v>19</v>
      </c>
      <c r="J175" s="234" t="s">
        <v>4145</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4146</v>
      </c>
      <c r="B176" s="234" t="s">
        <v>4147</v>
      </c>
      <c r="C176" s="234" t="s">
        <v>4148</v>
      </c>
      <c r="D176" s="234" t="s">
        <v>19</v>
      </c>
      <c r="E176" s="234" t="s">
        <v>4149</v>
      </c>
      <c r="F176" s="234" t="s">
        <v>19</v>
      </c>
      <c r="G176" s="234" t="s">
        <v>19</v>
      </c>
      <c r="H176" s="234" t="s">
        <v>4150</v>
      </c>
      <c r="I176" s="234" t="s">
        <v>4151</v>
      </c>
      <c r="J176" s="234" t="s">
        <v>4152</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739</v>
      </c>
      <c r="B177" s="233" t="s">
        <v>4153</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4154</v>
      </c>
      <c r="B178" s="234" t="s">
        <v>4155</v>
      </c>
      <c r="C178" s="234" t="s">
        <v>4156</v>
      </c>
      <c r="D178" s="234" t="s">
        <v>4157</v>
      </c>
      <c r="E178" s="234" t="s">
        <v>4158</v>
      </c>
      <c r="F178" s="234" t="s">
        <v>4159</v>
      </c>
      <c r="G178" s="234" t="s">
        <v>19</v>
      </c>
      <c r="H178" s="234" t="s">
        <v>4160</v>
      </c>
      <c r="I178" s="234" t="s">
        <v>4161</v>
      </c>
      <c r="J178" s="234" t="s">
        <v>4162</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743</v>
      </c>
      <c r="B179" s="233" t="s">
        <v>4163</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4164</v>
      </c>
      <c r="B180" s="234" t="s">
        <v>4165</v>
      </c>
      <c r="C180" s="234" t="s">
        <v>4166</v>
      </c>
      <c r="D180" s="234" t="s">
        <v>4157</v>
      </c>
      <c r="E180" s="234" t="s">
        <v>4167</v>
      </c>
      <c r="F180" s="234" t="s">
        <v>19</v>
      </c>
      <c r="G180" s="234" t="s">
        <v>19</v>
      </c>
      <c r="H180" s="234" t="s">
        <v>4168</v>
      </c>
      <c r="I180" s="234" t="s">
        <v>3680</v>
      </c>
      <c r="J180" s="234" t="s">
        <v>4169</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4170</v>
      </c>
      <c r="B181" s="234" t="s">
        <v>4171</v>
      </c>
      <c r="C181" s="234" t="s">
        <v>4172</v>
      </c>
      <c r="D181" s="234" t="s">
        <v>4173</v>
      </c>
      <c r="E181" s="234" t="s">
        <v>19</v>
      </c>
      <c r="F181" s="234" t="s">
        <v>19</v>
      </c>
      <c r="G181" s="234" t="s">
        <v>19</v>
      </c>
      <c r="H181" s="234" t="s">
        <v>4174</v>
      </c>
      <c r="I181" s="234" t="s">
        <v>4175</v>
      </c>
      <c r="J181" s="234" t="s">
        <v>4176</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4177</v>
      </c>
      <c r="B182" s="234" t="s">
        <v>4178</v>
      </c>
      <c r="C182" s="234" t="s">
        <v>4179</v>
      </c>
      <c r="D182" s="234" t="s">
        <v>4180</v>
      </c>
      <c r="E182" s="234" t="s">
        <v>19</v>
      </c>
      <c r="F182" s="234" t="s">
        <v>19</v>
      </c>
      <c r="G182" s="234" t="s">
        <v>19</v>
      </c>
      <c r="H182" s="234" t="s">
        <v>4181</v>
      </c>
      <c r="I182" s="234" t="s">
        <v>3680</v>
      </c>
      <c r="J182" s="234" t="s">
        <v>4182</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4183</v>
      </c>
      <c r="B183" s="232" t="s">
        <v>4184</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773</v>
      </c>
      <c r="B184" s="233" t="s">
        <v>4185</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4186</v>
      </c>
      <c r="B185" s="234" t="s">
        <v>4187</v>
      </c>
      <c r="C185" s="234" t="s">
        <v>4188</v>
      </c>
      <c r="D185" s="234" t="s">
        <v>3452</v>
      </c>
      <c r="E185" s="234" t="s">
        <v>4189</v>
      </c>
      <c r="F185" s="234" t="s">
        <v>19</v>
      </c>
      <c r="G185" s="234" t="s">
        <v>19</v>
      </c>
      <c r="H185" s="234" t="s">
        <v>4190</v>
      </c>
      <c r="I185" s="234" t="s">
        <v>19</v>
      </c>
      <c r="J185" s="234" t="s">
        <v>4191</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4192</v>
      </c>
      <c r="B186" s="234" t="s">
        <v>4193</v>
      </c>
      <c r="C186" s="234" t="s">
        <v>3457</v>
      </c>
      <c r="D186" s="234" t="s">
        <v>4194</v>
      </c>
      <c r="E186" s="234" t="s">
        <v>19</v>
      </c>
      <c r="F186" s="234" t="s">
        <v>19</v>
      </c>
      <c r="G186" s="234" t="s">
        <v>19</v>
      </c>
      <c r="H186" s="234" t="s">
        <v>4195</v>
      </c>
      <c r="I186" s="234" t="s">
        <v>19</v>
      </c>
      <c r="J186" s="234" t="s">
        <v>4196</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777</v>
      </c>
      <c r="B187" s="233" t="s">
        <v>4197</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4198</v>
      </c>
      <c r="B188" s="234" t="s">
        <v>4199</v>
      </c>
      <c r="C188" s="234" t="s">
        <v>4200</v>
      </c>
      <c r="D188" s="234" t="s">
        <v>4201</v>
      </c>
      <c r="E188" s="234" t="s">
        <v>19</v>
      </c>
      <c r="F188" s="234" t="s">
        <v>4202</v>
      </c>
      <c r="G188" s="234" t="s">
        <v>19</v>
      </c>
      <c r="H188" s="234" t="s">
        <v>4203</v>
      </c>
      <c r="I188" s="234" t="s">
        <v>4204</v>
      </c>
      <c r="J188" s="234" t="s">
        <v>4205</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4206</v>
      </c>
      <c r="B189" s="234" t="s">
        <v>4207</v>
      </c>
      <c r="C189" s="234" t="s">
        <v>4208</v>
      </c>
      <c r="D189" s="234" t="s">
        <v>4209</v>
      </c>
      <c r="E189" s="234" t="s">
        <v>19</v>
      </c>
      <c r="F189" s="234" t="s">
        <v>19</v>
      </c>
      <c r="G189" s="234" t="s">
        <v>19</v>
      </c>
      <c r="H189" s="234" t="s">
        <v>4210</v>
      </c>
      <c r="I189" s="234" t="s">
        <v>19</v>
      </c>
      <c r="J189" s="234" t="s">
        <v>4211</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4212</v>
      </c>
      <c r="B190" s="234" t="s">
        <v>4213</v>
      </c>
      <c r="C190" s="234" t="s">
        <v>4214</v>
      </c>
      <c r="D190" s="234" t="s">
        <v>4215</v>
      </c>
      <c r="E190" s="234" t="s">
        <v>19</v>
      </c>
      <c r="F190" s="234" t="s">
        <v>4216</v>
      </c>
      <c r="G190" s="234" t="s">
        <v>19</v>
      </c>
      <c r="H190" s="234" t="s">
        <v>4217</v>
      </c>
      <c r="I190" s="234" t="s">
        <v>19</v>
      </c>
      <c r="J190" s="234" t="s">
        <v>4218</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4219</v>
      </c>
      <c r="B191" s="234" t="s">
        <v>4220</v>
      </c>
      <c r="C191" s="234" t="s">
        <v>4221</v>
      </c>
      <c r="D191" s="234" t="s">
        <v>19</v>
      </c>
      <c r="E191" s="234" t="s">
        <v>19</v>
      </c>
      <c r="F191" s="234" t="s">
        <v>19</v>
      </c>
      <c r="G191" s="234" t="s">
        <v>19</v>
      </c>
      <c r="H191" s="234" t="s">
        <v>4222</v>
      </c>
      <c r="I191" s="234" t="s">
        <v>19</v>
      </c>
      <c r="J191" s="234" t="s">
        <v>4223</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4224</v>
      </c>
      <c r="B192" s="234" t="s">
        <v>4225</v>
      </c>
      <c r="C192" s="234" t="s">
        <v>4226</v>
      </c>
      <c r="D192" s="234" t="s">
        <v>4227</v>
      </c>
      <c r="E192" s="234" t="s">
        <v>4228</v>
      </c>
      <c r="F192" s="234" t="s">
        <v>19</v>
      </c>
      <c r="G192" s="234" t="s">
        <v>19</v>
      </c>
      <c r="H192" s="234" t="s">
        <v>4229</v>
      </c>
      <c r="I192" s="234" t="s">
        <v>19</v>
      </c>
      <c r="J192" s="234" t="s">
        <v>4230</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781</v>
      </c>
      <c r="B193" s="233" t="s">
        <v>4231</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4232</v>
      </c>
      <c r="B194" s="234" t="s">
        <v>4233</v>
      </c>
      <c r="C194" s="234" t="s">
        <v>4234</v>
      </c>
      <c r="D194" s="234" t="s">
        <v>4227</v>
      </c>
      <c r="E194" s="234" t="s">
        <v>4228</v>
      </c>
      <c r="F194" s="234" t="s">
        <v>4235</v>
      </c>
      <c r="G194" s="234" t="s">
        <v>19</v>
      </c>
      <c r="H194" s="234" t="s">
        <v>4236</v>
      </c>
      <c r="I194" s="234" t="s">
        <v>19</v>
      </c>
      <c r="J194" s="234" t="s">
        <v>4237</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4238</v>
      </c>
      <c r="B195" s="234" t="s">
        <v>4239</v>
      </c>
      <c r="C195" s="234" t="s">
        <v>4240</v>
      </c>
      <c r="D195" s="234" t="s">
        <v>4241</v>
      </c>
      <c r="E195" s="234" t="s">
        <v>19</v>
      </c>
      <c r="F195" s="234" t="s">
        <v>19</v>
      </c>
      <c r="G195" s="234" t="s">
        <v>19</v>
      </c>
      <c r="H195" s="234" t="s">
        <v>4242</v>
      </c>
      <c r="I195" s="234" t="s">
        <v>19</v>
      </c>
      <c r="J195" s="234" t="s">
        <v>4243</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4244</v>
      </c>
      <c r="B196" s="234" t="s">
        <v>4245</v>
      </c>
      <c r="C196" s="234" t="s">
        <v>4246</v>
      </c>
      <c r="D196" s="234" t="s">
        <v>19</v>
      </c>
      <c r="E196" s="234" t="s">
        <v>4247</v>
      </c>
      <c r="F196" s="234" t="s">
        <v>19</v>
      </c>
      <c r="G196" s="234" t="s">
        <v>19</v>
      </c>
      <c r="H196" s="234" t="s">
        <v>4248</v>
      </c>
      <c r="I196" s="234" t="s">
        <v>19</v>
      </c>
      <c r="J196" s="234" t="s">
        <v>4249</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4250</v>
      </c>
      <c r="B197" s="234" t="s">
        <v>4251</v>
      </c>
      <c r="C197" s="234" t="s">
        <v>4252</v>
      </c>
      <c r="D197" s="234" t="s">
        <v>19</v>
      </c>
      <c r="E197" s="234" t="s">
        <v>19</v>
      </c>
      <c r="F197" s="234" t="s">
        <v>19</v>
      </c>
      <c r="G197" s="234" t="s">
        <v>19</v>
      </c>
      <c r="H197" s="234" t="s">
        <v>4253</v>
      </c>
      <c r="I197" s="234" t="s">
        <v>19</v>
      </c>
      <c r="J197" s="234" t="s">
        <v>4254</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4255</v>
      </c>
      <c r="B198" s="234" t="s">
        <v>4256</v>
      </c>
      <c r="C198" s="234" t="s">
        <v>4257</v>
      </c>
      <c r="D198" s="234" t="s">
        <v>4258</v>
      </c>
      <c r="E198" s="234" t="s">
        <v>19</v>
      </c>
      <c r="F198" s="234" t="s">
        <v>19</v>
      </c>
      <c r="G198" s="234" t="s">
        <v>19</v>
      </c>
      <c r="H198" s="234" t="s">
        <v>4259</v>
      </c>
      <c r="I198" s="234" t="s">
        <v>19</v>
      </c>
      <c r="J198" s="234" t="s">
        <v>4260</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785</v>
      </c>
      <c r="B199" s="233" t="s">
        <v>4261</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4262</v>
      </c>
      <c r="B200" s="234" t="s">
        <v>4263</v>
      </c>
      <c r="C200" s="234" t="s">
        <v>4264</v>
      </c>
      <c r="D200" s="234" t="s">
        <v>19</v>
      </c>
      <c r="E200" s="234" t="s">
        <v>19</v>
      </c>
      <c r="F200" s="234" t="s">
        <v>19</v>
      </c>
      <c r="G200" s="234" t="s">
        <v>19</v>
      </c>
      <c r="H200" s="234" t="s">
        <v>4265</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4266</v>
      </c>
      <c r="B201" s="234" t="s">
        <v>4267</v>
      </c>
      <c r="C201" s="234" t="s">
        <v>4268</v>
      </c>
      <c r="D201" s="234" t="s">
        <v>4269</v>
      </c>
      <c r="E201" s="234" t="s">
        <v>19</v>
      </c>
      <c r="F201" s="234" t="s">
        <v>19</v>
      </c>
      <c r="G201" s="234" t="s">
        <v>19</v>
      </c>
      <c r="H201" s="234" t="s">
        <v>4270</v>
      </c>
      <c r="I201" s="234" t="s">
        <v>19</v>
      </c>
      <c r="J201" s="234" t="s">
        <v>4271</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4272</v>
      </c>
      <c r="B202" s="234" t="s">
        <v>4273</v>
      </c>
      <c r="C202" s="234" t="s">
        <v>4274</v>
      </c>
      <c r="D202" s="234" t="s">
        <v>19</v>
      </c>
      <c r="E202" s="234" t="s">
        <v>19</v>
      </c>
      <c r="F202" s="234" t="s">
        <v>19</v>
      </c>
      <c r="G202" s="234" t="s">
        <v>19</v>
      </c>
      <c r="H202" s="234" t="s">
        <v>4275</v>
      </c>
      <c r="I202" s="234" t="s">
        <v>19</v>
      </c>
      <c r="J202" s="234" t="s">
        <v>4276</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4277</v>
      </c>
      <c r="B203" s="234" t="s">
        <v>4278</v>
      </c>
      <c r="C203" s="234" t="s">
        <v>4279</v>
      </c>
      <c r="D203" s="234" t="s">
        <v>4280</v>
      </c>
      <c r="E203" s="234" t="s">
        <v>19</v>
      </c>
      <c r="F203" s="234" t="s">
        <v>19</v>
      </c>
      <c r="G203" s="234" t="s">
        <v>19</v>
      </c>
      <c r="H203" s="234" t="s">
        <v>4281</v>
      </c>
      <c r="I203" s="234" t="s">
        <v>19</v>
      </c>
      <c r="J203" s="234" t="s">
        <v>4282</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4283</v>
      </c>
      <c r="B204" s="234" t="s">
        <v>4284</v>
      </c>
      <c r="C204" s="234" t="s">
        <v>4285</v>
      </c>
      <c r="D204" s="234" t="s">
        <v>19</v>
      </c>
      <c r="E204" s="234" t="s">
        <v>19</v>
      </c>
      <c r="F204" s="234" t="s">
        <v>19</v>
      </c>
      <c r="G204" s="234" t="s">
        <v>19</v>
      </c>
      <c r="H204" s="234" t="s">
        <v>4286</v>
      </c>
      <c r="I204" s="234" t="s">
        <v>19</v>
      </c>
      <c r="J204" s="234" t="s">
        <v>4287</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4288</v>
      </c>
      <c r="B205" s="234" t="s">
        <v>4289</v>
      </c>
      <c r="C205" s="234" t="s">
        <v>4290</v>
      </c>
      <c r="D205" s="234" t="s">
        <v>19</v>
      </c>
      <c r="E205" s="234" t="s">
        <v>19</v>
      </c>
      <c r="F205" s="234" t="s">
        <v>19</v>
      </c>
      <c r="G205" s="234" t="s">
        <v>19</v>
      </c>
      <c r="H205" s="234" t="s">
        <v>4291</v>
      </c>
      <c r="I205" s="234" t="s">
        <v>4292</v>
      </c>
      <c r="J205" s="234" t="s">
        <v>4293</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4294</v>
      </c>
      <c r="B206" s="234" t="s">
        <v>4295</v>
      </c>
      <c r="C206" s="234" t="s">
        <v>4296</v>
      </c>
      <c r="D206" s="234" t="s">
        <v>19</v>
      </c>
      <c r="E206" s="234" t="s">
        <v>19</v>
      </c>
      <c r="F206" s="234" t="s">
        <v>19</v>
      </c>
      <c r="G206" s="234" t="s">
        <v>19</v>
      </c>
      <c r="H206" s="234" t="s">
        <v>4297</v>
      </c>
      <c r="I206" s="234" t="s">
        <v>19</v>
      </c>
      <c r="J206" s="234" t="s">
        <v>4298</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4299</v>
      </c>
      <c r="B207" s="234" t="s">
        <v>4300</v>
      </c>
      <c r="C207" s="234" t="s">
        <v>4296</v>
      </c>
      <c r="D207" s="234" t="s">
        <v>4301</v>
      </c>
      <c r="E207" s="234" t="s">
        <v>19</v>
      </c>
      <c r="F207" s="234" t="s">
        <v>19</v>
      </c>
      <c r="G207" s="234" t="s">
        <v>19</v>
      </c>
      <c r="H207" s="234" t="s">
        <v>4302</v>
      </c>
      <c r="I207" s="234" t="s">
        <v>19</v>
      </c>
      <c r="J207" s="234" t="s">
        <v>4303</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4304</v>
      </c>
      <c r="B208" s="234" t="s">
        <v>4305</v>
      </c>
      <c r="C208" s="234" t="s">
        <v>4306</v>
      </c>
      <c r="D208" s="234" t="s">
        <v>4301</v>
      </c>
      <c r="E208" s="234" t="s">
        <v>19</v>
      </c>
      <c r="F208" s="234" t="s">
        <v>4307</v>
      </c>
      <c r="G208" s="234" t="s">
        <v>4308</v>
      </c>
      <c r="H208" s="234" t="s">
        <v>4309</v>
      </c>
      <c r="I208" s="234" t="s">
        <v>4310</v>
      </c>
      <c r="J208" s="234" t="s">
        <v>4311</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4312</v>
      </c>
      <c r="B209" s="234" t="s">
        <v>4313</v>
      </c>
      <c r="C209" s="234" t="s">
        <v>4314</v>
      </c>
      <c r="D209" s="234" t="s">
        <v>4315</v>
      </c>
      <c r="E209" s="234" t="s">
        <v>19</v>
      </c>
      <c r="F209" s="234" t="s">
        <v>4307</v>
      </c>
      <c r="G209" s="234" t="s">
        <v>4316</v>
      </c>
      <c r="H209" s="234" t="s">
        <v>4317</v>
      </c>
      <c r="I209" s="234" t="s">
        <v>4310</v>
      </c>
      <c r="J209" s="234" t="s">
        <v>4318</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789</v>
      </c>
      <c r="B210" s="233" t="s">
        <v>4319</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4320</v>
      </c>
      <c r="B211" s="234" t="s">
        <v>4321</v>
      </c>
      <c r="C211" s="234" t="s">
        <v>4322</v>
      </c>
      <c r="D211" s="234" t="s">
        <v>4323</v>
      </c>
      <c r="E211" s="234" t="s">
        <v>19</v>
      </c>
      <c r="F211" s="234" t="s">
        <v>19</v>
      </c>
      <c r="G211" s="234" t="s">
        <v>4324</v>
      </c>
      <c r="H211" s="234" t="s">
        <v>4325</v>
      </c>
      <c r="I211" s="234" t="s">
        <v>4326</v>
      </c>
      <c r="J211" s="234" t="s">
        <v>4327</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4328</v>
      </c>
      <c r="B212" s="234" t="s">
        <v>4329</v>
      </c>
      <c r="C212" s="234" t="s">
        <v>4330</v>
      </c>
      <c r="D212" s="234" t="s">
        <v>4331</v>
      </c>
      <c r="E212" s="234" t="s">
        <v>19</v>
      </c>
      <c r="F212" s="234" t="s">
        <v>4332</v>
      </c>
      <c r="G212" s="234" t="s">
        <v>19</v>
      </c>
      <c r="H212" s="234" t="s">
        <v>19</v>
      </c>
      <c r="I212" s="234" t="s">
        <v>19</v>
      </c>
      <c r="J212" s="234" t="s">
        <v>4333</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4334</v>
      </c>
      <c r="B213" s="234" t="s">
        <v>4335</v>
      </c>
      <c r="C213" s="234" t="s">
        <v>4336</v>
      </c>
      <c r="D213" s="234" t="s">
        <v>4337</v>
      </c>
      <c r="E213" s="234" t="s">
        <v>19</v>
      </c>
      <c r="F213" s="234" t="s">
        <v>4338</v>
      </c>
      <c r="G213" s="234" t="s">
        <v>19</v>
      </c>
      <c r="H213" s="234" t="s">
        <v>4339</v>
      </c>
      <c r="I213" s="234" t="s">
        <v>19</v>
      </c>
      <c r="J213" s="234" t="s">
        <v>4340</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4341</v>
      </c>
      <c r="B214" s="234" t="s">
        <v>4342</v>
      </c>
      <c r="C214" s="234" t="s">
        <v>4343</v>
      </c>
      <c r="D214" s="234" t="s">
        <v>4344</v>
      </c>
      <c r="E214" s="234" t="s">
        <v>19</v>
      </c>
      <c r="F214" s="234" t="s">
        <v>19</v>
      </c>
      <c r="G214" s="234" t="s">
        <v>19</v>
      </c>
      <c r="H214" s="234" t="s">
        <v>4345</v>
      </c>
      <c r="I214" s="234" t="s">
        <v>3680</v>
      </c>
      <c r="J214" s="234" t="s">
        <v>4346</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4347</v>
      </c>
      <c r="B215" s="234" t="s">
        <v>4348</v>
      </c>
      <c r="C215" s="234" t="s">
        <v>4349</v>
      </c>
      <c r="D215" s="234" t="s">
        <v>4350</v>
      </c>
      <c r="E215" s="234" t="s">
        <v>19</v>
      </c>
      <c r="F215" s="234" t="s">
        <v>19</v>
      </c>
      <c r="G215" s="234" t="s">
        <v>19</v>
      </c>
      <c r="H215" s="234" t="s">
        <v>4351</v>
      </c>
      <c r="I215" s="234" t="s">
        <v>19</v>
      </c>
      <c r="J215" s="234" t="s">
        <v>4352</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4353</v>
      </c>
      <c r="B216" s="232" t="s">
        <v>4354</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803</v>
      </c>
      <c r="B217" s="233" t="s">
        <v>4355</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4356</v>
      </c>
      <c r="B218" s="234" t="s">
        <v>4357</v>
      </c>
      <c r="C218" s="234" t="s">
        <v>4358</v>
      </c>
      <c r="D218" s="234" t="s">
        <v>3452</v>
      </c>
      <c r="E218" s="234" t="s">
        <v>3238</v>
      </c>
      <c r="F218" s="234" t="s">
        <v>19</v>
      </c>
      <c r="G218" s="234" t="s">
        <v>19</v>
      </c>
      <c r="H218" s="234" t="s">
        <v>4359</v>
      </c>
      <c r="I218" s="234" t="s">
        <v>19</v>
      </c>
      <c r="J218" s="234" t="s">
        <v>4360</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4361</v>
      </c>
      <c r="B219" s="234" t="s">
        <v>4362</v>
      </c>
      <c r="C219" s="234" t="s">
        <v>3243</v>
      </c>
      <c r="D219" s="234" t="s">
        <v>3244</v>
      </c>
      <c r="E219" s="234" t="s">
        <v>19</v>
      </c>
      <c r="F219" s="234" t="s">
        <v>3246</v>
      </c>
      <c r="G219" s="234" t="s">
        <v>19</v>
      </c>
      <c r="H219" s="234" t="s">
        <v>4363</v>
      </c>
      <c r="I219" s="234" t="s">
        <v>19</v>
      </c>
      <c r="J219" s="234" t="s">
        <v>4364</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807</v>
      </c>
      <c r="B220" s="233" t="s">
        <v>4365</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4366</v>
      </c>
      <c r="B221" s="234" t="s">
        <v>4367</v>
      </c>
      <c r="C221" s="234" t="s">
        <v>4368</v>
      </c>
      <c r="D221" s="234" t="s">
        <v>4369</v>
      </c>
      <c r="E221" s="234" t="s">
        <v>19</v>
      </c>
      <c r="F221" s="234" t="s">
        <v>19</v>
      </c>
      <c r="G221" s="234" t="s">
        <v>19</v>
      </c>
      <c r="H221" s="234" t="s">
        <v>4370</v>
      </c>
      <c r="I221" s="234" t="s">
        <v>19</v>
      </c>
      <c r="J221" s="234" t="s">
        <v>4371</v>
      </c>
      <c r="K221" s="237">
        <f>IF(COUNTIF(L221:AY221,"&lt;&gt;")=0,"",SUMPRODUCT(((Recommendations[ImplStatus]="Implemented")+(Recommendations[ImplStatus]="Compensated"))*ISNUMBER(MATCH(Recommendations[Id],L221:AY221,0)))/COUNTIF(L221:AY221,"&lt;&gt;"))</f>
        <v>0</v>
      </c>
      <c r="L221" s="240" t="s">
        <v>23</v>
      </c>
      <c r="M221" s="240" t="s">
        <v>116</v>
      </c>
      <c r="N221" s="240" t="s">
        <v>119</v>
      </c>
      <c r="O221" s="240" t="s">
        <v>129</v>
      </c>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4372</v>
      </c>
      <c r="B222" s="234" t="s">
        <v>4373</v>
      </c>
      <c r="C222" s="234" t="s">
        <v>4374</v>
      </c>
      <c r="D222" s="234" t="s">
        <v>4375</v>
      </c>
      <c r="E222" s="234" t="s">
        <v>19</v>
      </c>
      <c r="F222" s="234" t="s">
        <v>19</v>
      </c>
      <c r="G222" s="234" t="s">
        <v>19</v>
      </c>
      <c r="H222" s="234" t="s">
        <v>4376</v>
      </c>
      <c r="I222" s="234" t="s">
        <v>19</v>
      </c>
      <c r="J222" s="234" t="s">
        <v>4377</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4378</v>
      </c>
      <c r="B223" s="234" t="s">
        <v>4379</v>
      </c>
      <c r="C223" s="234" t="s">
        <v>4380</v>
      </c>
      <c r="D223" s="234" t="s">
        <v>19</v>
      </c>
      <c r="E223" s="234" t="s">
        <v>4381</v>
      </c>
      <c r="F223" s="234" t="s">
        <v>19</v>
      </c>
      <c r="G223" s="234" t="s">
        <v>19</v>
      </c>
      <c r="H223" s="234" t="s">
        <v>4382</v>
      </c>
      <c r="I223" s="234" t="s">
        <v>19</v>
      </c>
      <c r="J223" s="234" t="s">
        <v>4383</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4384</v>
      </c>
      <c r="B224" s="234" t="s">
        <v>4385</v>
      </c>
      <c r="C224" s="234" t="s">
        <v>4386</v>
      </c>
      <c r="D224" s="234" t="s">
        <v>19</v>
      </c>
      <c r="E224" s="234" t="s">
        <v>19</v>
      </c>
      <c r="F224" s="234" t="s">
        <v>19</v>
      </c>
      <c r="G224" s="234" t="s">
        <v>19</v>
      </c>
      <c r="H224" s="234" t="s">
        <v>4387</v>
      </c>
      <c r="I224" s="234" t="s">
        <v>19</v>
      </c>
      <c r="J224" s="234" t="s">
        <v>4388</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4389</v>
      </c>
      <c r="B225" s="234" t="s">
        <v>4390</v>
      </c>
      <c r="C225" s="234" t="s">
        <v>4391</v>
      </c>
      <c r="D225" s="234" t="s">
        <v>19</v>
      </c>
      <c r="E225" s="234" t="s">
        <v>19</v>
      </c>
      <c r="F225" s="234" t="s">
        <v>19</v>
      </c>
      <c r="G225" s="234" t="s">
        <v>19</v>
      </c>
      <c r="H225" s="234" t="s">
        <v>4392</v>
      </c>
      <c r="I225" s="234" t="s">
        <v>19</v>
      </c>
      <c r="J225" s="234" t="s">
        <v>19</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4393</v>
      </c>
      <c r="B226" s="234" t="s">
        <v>4394</v>
      </c>
      <c r="C226" s="234" t="s">
        <v>4395</v>
      </c>
      <c r="D226" s="234" t="s">
        <v>19</v>
      </c>
      <c r="E226" s="234" t="s">
        <v>19</v>
      </c>
      <c r="F226" s="234" t="s">
        <v>19</v>
      </c>
      <c r="G226" s="234" t="s">
        <v>19</v>
      </c>
      <c r="H226" s="234" t="s">
        <v>4396</v>
      </c>
      <c r="I226" s="234" t="s">
        <v>19</v>
      </c>
      <c r="J226" s="234" t="s">
        <v>4397</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4398</v>
      </c>
      <c r="B227" s="234" t="s">
        <v>4399</v>
      </c>
      <c r="C227" s="234" t="s">
        <v>4400</v>
      </c>
      <c r="D227" s="234" t="s">
        <v>19</v>
      </c>
      <c r="E227" s="234" t="s">
        <v>19</v>
      </c>
      <c r="F227" s="234" t="s">
        <v>19</v>
      </c>
      <c r="G227" s="234" t="s">
        <v>19</v>
      </c>
      <c r="H227" s="234" t="s">
        <v>4401</v>
      </c>
      <c r="I227" s="234" t="s">
        <v>19</v>
      </c>
      <c r="J227" s="234" t="s">
        <v>4402</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4403</v>
      </c>
      <c r="B228" s="234" t="s">
        <v>4404</v>
      </c>
      <c r="C228" s="234" t="s">
        <v>4405</v>
      </c>
      <c r="D228" s="234" t="s">
        <v>19</v>
      </c>
      <c r="E228" s="234" t="s">
        <v>19</v>
      </c>
      <c r="F228" s="234" t="s">
        <v>19</v>
      </c>
      <c r="G228" s="234" t="s">
        <v>19</v>
      </c>
      <c r="H228" s="234" t="s">
        <v>4406</v>
      </c>
      <c r="I228" s="234" t="s">
        <v>19</v>
      </c>
      <c r="J228" s="234" t="s">
        <v>4407</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4408</v>
      </c>
      <c r="B229" s="234" t="s">
        <v>4409</v>
      </c>
      <c r="C229" s="234" t="s">
        <v>4410</v>
      </c>
      <c r="D229" s="234" t="s">
        <v>19</v>
      </c>
      <c r="E229" s="234" t="s">
        <v>19</v>
      </c>
      <c r="F229" s="234" t="s">
        <v>19</v>
      </c>
      <c r="G229" s="234" t="s">
        <v>19</v>
      </c>
      <c r="H229" s="234" t="s">
        <v>4411</v>
      </c>
      <c r="I229" s="234" t="s">
        <v>19</v>
      </c>
      <c r="J229" s="234" t="s">
        <v>4412</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811</v>
      </c>
      <c r="B230" s="233" t="s">
        <v>4413</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4414</v>
      </c>
      <c r="B231" s="234" t="s">
        <v>4415</v>
      </c>
      <c r="C231" s="234" t="s">
        <v>4416</v>
      </c>
      <c r="D231" s="234" t="s">
        <v>4417</v>
      </c>
      <c r="E231" s="234" t="s">
        <v>19</v>
      </c>
      <c r="F231" s="234" t="s">
        <v>19</v>
      </c>
      <c r="G231" s="234" t="s">
        <v>19</v>
      </c>
      <c r="H231" s="234" t="s">
        <v>4418</v>
      </c>
      <c r="I231" s="234" t="s">
        <v>19</v>
      </c>
      <c r="J231" s="234" t="s">
        <v>4419</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4420</v>
      </c>
      <c r="B232" s="234" t="s">
        <v>4421</v>
      </c>
      <c r="C232" s="234" t="s">
        <v>4422</v>
      </c>
      <c r="D232" s="234" t="s">
        <v>4423</v>
      </c>
      <c r="E232" s="234" t="s">
        <v>19</v>
      </c>
      <c r="F232" s="234" t="s">
        <v>19</v>
      </c>
      <c r="G232" s="234" t="s">
        <v>19</v>
      </c>
      <c r="H232" s="234" t="s">
        <v>4424</v>
      </c>
      <c r="I232" s="234" t="s">
        <v>19</v>
      </c>
      <c r="J232" s="234" t="s">
        <v>4425</v>
      </c>
      <c r="K232" s="237">
        <f>IF(COUNTIF(L232:AY232,"&lt;&gt;")=0,"",SUMPRODUCT(((Recommendations[ImplStatus]="Implemented")+(Recommendations[ImplStatus]="Compensated"))*ISNUMBER(MATCH(Recommendations[Id],L232:AY232,0)))/COUNTIF(L232:AY232,"&lt;&gt;"))</f>
        <v>0</v>
      </c>
      <c r="L232" s="240" t="s">
        <v>29</v>
      </c>
      <c r="M232" s="240" t="s">
        <v>144</v>
      </c>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4426</v>
      </c>
      <c r="B233" s="234" t="s">
        <v>4427</v>
      </c>
      <c r="C233" s="234" t="s">
        <v>4428</v>
      </c>
      <c r="D233" s="234" t="s">
        <v>4429</v>
      </c>
      <c r="E233" s="234" t="s">
        <v>19</v>
      </c>
      <c r="F233" s="234" t="s">
        <v>19</v>
      </c>
      <c r="G233" s="234" t="s">
        <v>19</v>
      </c>
      <c r="H233" s="234" t="s">
        <v>4430</v>
      </c>
      <c r="I233" s="234" t="s">
        <v>19</v>
      </c>
      <c r="J233" s="234" t="s">
        <v>4431</v>
      </c>
      <c r="K233" s="237">
        <f>IF(COUNTIF(L233:AY233,"&lt;&gt;")=0,"",SUMPRODUCT(((Recommendations[ImplStatus]="Implemented")+(Recommendations[ImplStatus]="Compensated"))*ISNUMBER(MATCH(Recommendations[Id],L233:AY233,0)))/COUNTIF(L233:AY233,"&lt;&gt;"))</f>
        <v>0</v>
      </c>
      <c r="L233" s="240" t="s">
        <v>29</v>
      </c>
      <c r="M233" s="240" t="s">
        <v>144</v>
      </c>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4432</v>
      </c>
      <c r="B234" s="234" t="s">
        <v>4433</v>
      </c>
      <c r="C234" s="234" t="s">
        <v>4434</v>
      </c>
      <c r="D234" s="234" t="s">
        <v>4435</v>
      </c>
      <c r="E234" s="234" t="s">
        <v>19</v>
      </c>
      <c r="F234" s="234" t="s">
        <v>19</v>
      </c>
      <c r="G234" s="234" t="s">
        <v>19</v>
      </c>
      <c r="H234" s="234" t="s">
        <v>4436</v>
      </c>
      <c r="I234" s="234" t="s">
        <v>19</v>
      </c>
      <c r="J234" s="234" t="s">
        <v>4437</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815</v>
      </c>
      <c r="B235" s="233" t="s">
        <v>4438</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4439</v>
      </c>
      <c r="B236" s="234" t="s">
        <v>4440</v>
      </c>
      <c r="C236" s="234" t="s">
        <v>4441</v>
      </c>
      <c r="D236" s="234" t="s">
        <v>4442</v>
      </c>
      <c r="E236" s="234" t="s">
        <v>19</v>
      </c>
      <c r="F236" s="234" t="s">
        <v>19</v>
      </c>
      <c r="G236" s="234" t="s">
        <v>19</v>
      </c>
      <c r="H236" s="234" t="s">
        <v>4443</v>
      </c>
      <c r="I236" s="234" t="s">
        <v>19</v>
      </c>
      <c r="J236" s="234" t="s">
        <v>4444</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4445</v>
      </c>
      <c r="B237" s="234" t="s">
        <v>4446</v>
      </c>
      <c r="C237" s="234" t="s">
        <v>4447</v>
      </c>
      <c r="D237" s="234" t="s">
        <v>4448</v>
      </c>
      <c r="E237" s="234" t="s">
        <v>19</v>
      </c>
      <c r="F237" s="234" t="s">
        <v>19</v>
      </c>
      <c r="G237" s="234" t="s">
        <v>4449</v>
      </c>
      <c r="H237" s="234" t="s">
        <v>4450</v>
      </c>
      <c r="I237" s="234" t="s">
        <v>3680</v>
      </c>
      <c r="J237" s="234" t="s">
        <v>4451</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4452</v>
      </c>
      <c r="B238" s="234" t="s">
        <v>4453</v>
      </c>
      <c r="C238" s="234" t="s">
        <v>4454</v>
      </c>
      <c r="D238" s="234" t="s">
        <v>19</v>
      </c>
      <c r="E238" s="234" t="s">
        <v>19</v>
      </c>
      <c r="F238" s="234" t="s">
        <v>19</v>
      </c>
      <c r="G238" s="234" t="s">
        <v>19</v>
      </c>
      <c r="H238" s="234" t="s">
        <v>4455</v>
      </c>
      <c r="I238" s="234" t="s">
        <v>4456</v>
      </c>
      <c r="J238" s="234" t="s">
        <v>4457</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4458</v>
      </c>
      <c r="B239" s="234" t="s">
        <v>4459</v>
      </c>
      <c r="C239" s="234" t="s">
        <v>4460</v>
      </c>
      <c r="D239" s="234" t="s">
        <v>19</v>
      </c>
      <c r="E239" s="234" t="s">
        <v>19</v>
      </c>
      <c r="F239" s="234" t="s">
        <v>19</v>
      </c>
      <c r="G239" s="234" t="s">
        <v>19</v>
      </c>
      <c r="H239" s="234" t="s">
        <v>4461</v>
      </c>
      <c r="I239" s="234" t="s">
        <v>3680</v>
      </c>
      <c r="J239" s="234" t="s">
        <v>4462</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4463</v>
      </c>
      <c r="B240" s="234" t="s">
        <v>4464</v>
      </c>
      <c r="C240" s="234" t="s">
        <v>4465</v>
      </c>
      <c r="D240" s="234" t="s">
        <v>4466</v>
      </c>
      <c r="E240" s="234" t="s">
        <v>19</v>
      </c>
      <c r="F240" s="234" t="s">
        <v>19</v>
      </c>
      <c r="G240" s="234" t="s">
        <v>19</v>
      </c>
      <c r="H240" s="234" t="s">
        <v>4467</v>
      </c>
      <c r="I240" s="234" t="s">
        <v>19</v>
      </c>
      <c r="J240" s="234" t="s">
        <v>4468</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819</v>
      </c>
      <c r="B241" s="233" t="s">
        <v>4469</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4470</v>
      </c>
      <c r="B242" s="234" t="s">
        <v>4471</v>
      </c>
      <c r="C242" s="234" t="s">
        <v>4472</v>
      </c>
      <c r="D242" s="234" t="s">
        <v>19</v>
      </c>
      <c r="E242" s="234" t="s">
        <v>19</v>
      </c>
      <c r="F242" s="234" t="s">
        <v>4473</v>
      </c>
      <c r="G242" s="234" t="s">
        <v>19</v>
      </c>
      <c r="H242" s="234" t="s">
        <v>4474</v>
      </c>
      <c r="I242" s="234" t="s">
        <v>19</v>
      </c>
      <c r="J242" s="234" t="s">
        <v>4475</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823</v>
      </c>
      <c r="B243" s="233" t="s">
        <v>4476</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4477</v>
      </c>
      <c r="B244" s="234" t="s">
        <v>4478</v>
      </c>
      <c r="C244" s="234" t="s">
        <v>4479</v>
      </c>
      <c r="D244" s="234" t="s">
        <v>19</v>
      </c>
      <c r="E244" s="234" t="s">
        <v>19</v>
      </c>
      <c r="F244" s="234" t="s">
        <v>4480</v>
      </c>
      <c r="G244" s="234" t="s">
        <v>19</v>
      </c>
      <c r="H244" s="234" t="s">
        <v>4481</v>
      </c>
      <c r="I244" s="234" t="s">
        <v>4482</v>
      </c>
      <c r="J244" s="234" t="s">
        <v>4483</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4484</v>
      </c>
      <c r="B245" s="234" t="s">
        <v>4485</v>
      </c>
      <c r="C245" s="234" t="s">
        <v>4486</v>
      </c>
      <c r="D245" s="234" t="s">
        <v>4487</v>
      </c>
      <c r="E245" s="234" t="s">
        <v>19</v>
      </c>
      <c r="F245" s="234" t="s">
        <v>19</v>
      </c>
      <c r="G245" s="234" t="s">
        <v>19</v>
      </c>
      <c r="H245" s="234" t="s">
        <v>4488</v>
      </c>
      <c r="I245" s="234" t="s">
        <v>19</v>
      </c>
      <c r="J245" s="234" t="s">
        <v>4489</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4490</v>
      </c>
      <c r="B246" s="234" t="s">
        <v>4491</v>
      </c>
      <c r="C246" s="234" t="s">
        <v>4492</v>
      </c>
      <c r="D246" s="234" t="s">
        <v>19</v>
      </c>
      <c r="E246" s="234" t="s">
        <v>19</v>
      </c>
      <c r="F246" s="234" t="s">
        <v>19</v>
      </c>
      <c r="G246" s="234" t="s">
        <v>19</v>
      </c>
      <c r="H246" s="234" t="s">
        <v>4493</v>
      </c>
      <c r="I246" s="234" t="s">
        <v>19</v>
      </c>
      <c r="J246" s="234" t="s">
        <v>4494</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827</v>
      </c>
      <c r="B247" s="233" t="s">
        <v>4495</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4496</v>
      </c>
      <c r="B248" s="234" t="s">
        <v>4497</v>
      </c>
      <c r="C248" s="234" t="s">
        <v>4498</v>
      </c>
      <c r="D248" s="234" t="s">
        <v>4499</v>
      </c>
      <c r="E248" s="234" t="s">
        <v>19</v>
      </c>
      <c r="F248" s="234" t="s">
        <v>19</v>
      </c>
      <c r="G248" s="234" t="s">
        <v>19</v>
      </c>
      <c r="H248" s="234" t="s">
        <v>4500</v>
      </c>
      <c r="I248" s="234" t="s">
        <v>4501</v>
      </c>
      <c r="J248" s="234" t="s">
        <v>4502</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4503</v>
      </c>
      <c r="B249" s="234" t="s">
        <v>4504</v>
      </c>
      <c r="C249" s="234" t="s">
        <v>4498</v>
      </c>
      <c r="D249" s="234" t="s">
        <v>4505</v>
      </c>
      <c r="E249" s="234" t="s">
        <v>19</v>
      </c>
      <c r="F249" s="234" t="s">
        <v>19</v>
      </c>
      <c r="G249" s="234" t="s">
        <v>19</v>
      </c>
      <c r="H249" s="234" t="s">
        <v>4500</v>
      </c>
      <c r="I249" s="234" t="s">
        <v>4506</v>
      </c>
      <c r="J249" s="234" t="s">
        <v>4507</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4508</v>
      </c>
      <c r="B250" s="234" t="s">
        <v>4509</v>
      </c>
      <c r="C250" s="234" t="s">
        <v>4510</v>
      </c>
      <c r="D250" s="234" t="s">
        <v>4511</v>
      </c>
      <c r="E250" s="234" t="s">
        <v>19</v>
      </c>
      <c r="F250" s="234" t="s">
        <v>19</v>
      </c>
      <c r="G250" s="234" t="s">
        <v>19</v>
      </c>
      <c r="H250" s="234" t="s">
        <v>4512</v>
      </c>
      <c r="I250" s="234" t="s">
        <v>19</v>
      </c>
      <c r="J250" s="234" t="s">
        <v>4513</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4514</v>
      </c>
      <c r="B251" s="232" t="s">
        <v>4515</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833</v>
      </c>
      <c r="B252" s="233" t="s">
        <v>4516</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4517</v>
      </c>
      <c r="B253" s="234" t="s">
        <v>4518</v>
      </c>
      <c r="C253" s="234" t="s">
        <v>4519</v>
      </c>
      <c r="D253" s="234" t="s">
        <v>3452</v>
      </c>
      <c r="E253" s="234" t="s">
        <v>3238</v>
      </c>
      <c r="F253" s="234" t="s">
        <v>19</v>
      </c>
      <c r="G253" s="234" t="s">
        <v>19</v>
      </c>
      <c r="H253" s="234" t="s">
        <v>4520</v>
      </c>
      <c r="I253" s="234" t="s">
        <v>19</v>
      </c>
      <c r="J253" s="234" t="s">
        <v>4521</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4522</v>
      </c>
      <c r="B254" s="234" t="s">
        <v>4523</v>
      </c>
      <c r="C254" s="234" t="s">
        <v>3243</v>
      </c>
      <c r="D254" s="234" t="s">
        <v>3244</v>
      </c>
      <c r="E254" s="234" t="s">
        <v>19</v>
      </c>
      <c r="F254" s="234" t="s">
        <v>3246</v>
      </c>
      <c r="G254" s="234" t="s">
        <v>19</v>
      </c>
      <c r="H254" s="234" t="s">
        <v>4524</v>
      </c>
      <c r="I254" s="234" t="s">
        <v>19</v>
      </c>
      <c r="J254" s="234" t="s">
        <v>4525</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837</v>
      </c>
      <c r="B255" s="233" t="s">
        <v>4526</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4527</v>
      </c>
      <c r="B256" s="234" t="s">
        <v>4528</v>
      </c>
      <c r="C256" s="234" t="s">
        <v>4529</v>
      </c>
      <c r="D256" s="234" t="s">
        <v>4530</v>
      </c>
      <c r="E256" s="234" t="s">
        <v>4531</v>
      </c>
      <c r="F256" s="234" t="s">
        <v>4532</v>
      </c>
      <c r="G256" s="234" t="s">
        <v>19</v>
      </c>
      <c r="H256" s="234" t="s">
        <v>4533</v>
      </c>
      <c r="I256" s="234" t="s">
        <v>19</v>
      </c>
      <c r="J256" s="234" t="s">
        <v>4534</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4535</v>
      </c>
      <c r="B257" s="234" t="s">
        <v>4536</v>
      </c>
      <c r="C257" s="234" t="s">
        <v>4537</v>
      </c>
      <c r="D257" s="234" t="s">
        <v>4538</v>
      </c>
      <c r="E257" s="234" t="s">
        <v>19</v>
      </c>
      <c r="F257" s="234" t="s">
        <v>19</v>
      </c>
      <c r="G257" s="234" t="s">
        <v>19</v>
      </c>
      <c r="H257" s="234" t="s">
        <v>4539</v>
      </c>
      <c r="I257" s="234" t="s">
        <v>19</v>
      </c>
      <c r="J257" s="234" t="s">
        <v>4540</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842</v>
      </c>
      <c r="B258" s="233" t="s">
        <v>4541</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4542</v>
      </c>
      <c r="B259" s="234" t="s">
        <v>4543</v>
      </c>
      <c r="C259" s="234" t="s">
        <v>4544</v>
      </c>
      <c r="D259" s="234" t="s">
        <v>4545</v>
      </c>
      <c r="E259" s="234" t="s">
        <v>4546</v>
      </c>
      <c r="F259" s="234" t="s">
        <v>19</v>
      </c>
      <c r="G259" s="234" t="s">
        <v>19</v>
      </c>
      <c r="H259" s="234" t="s">
        <v>4547</v>
      </c>
      <c r="I259" s="234" t="s">
        <v>19</v>
      </c>
      <c r="J259" s="234" t="s">
        <v>4548</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4549</v>
      </c>
      <c r="B260" s="234" t="s">
        <v>4550</v>
      </c>
      <c r="C260" s="234" t="s">
        <v>4551</v>
      </c>
      <c r="D260" s="234" t="s">
        <v>19</v>
      </c>
      <c r="E260" s="234" t="s">
        <v>19</v>
      </c>
      <c r="F260" s="234" t="s">
        <v>19</v>
      </c>
      <c r="G260" s="234" t="s">
        <v>19</v>
      </c>
      <c r="H260" s="234" t="s">
        <v>4552</v>
      </c>
      <c r="I260" s="234" t="s">
        <v>4553</v>
      </c>
      <c r="J260" s="234" t="s">
        <v>4554</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4555</v>
      </c>
      <c r="B261" s="234" t="s">
        <v>4556</v>
      </c>
      <c r="C261" s="234" t="s">
        <v>4557</v>
      </c>
      <c r="D261" s="234" t="s">
        <v>4558</v>
      </c>
      <c r="E261" s="234" t="s">
        <v>19</v>
      </c>
      <c r="F261" s="234" t="s">
        <v>19</v>
      </c>
      <c r="G261" s="234" t="s">
        <v>19</v>
      </c>
      <c r="H261" s="234" t="s">
        <v>4559</v>
      </c>
      <c r="I261" s="234" t="s">
        <v>4560</v>
      </c>
      <c r="J261" s="234" t="s">
        <v>4561</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4562</v>
      </c>
      <c r="B262" s="234" t="s">
        <v>4563</v>
      </c>
      <c r="C262" s="234" t="s">
        <v>4564</v>
      </c>
      <c r="D262" s="234" t="s">
        <v>4565</v>
      </c>
      <c r="E262" s="234" t="s">
        <v>19</v>
      </c>
      <c r="F262" s="234" t="s">
        <v>19</v>
      </c>
      <c r="G262" s="234" t="s">
        <v>19</v>
      </c>
      <c r="H262" s="234" t="s">
        <v>4566</v>
      </c>
      <c r="I262" s="234" t="s">
        <v>4567</v>
      </c>
      <c r="J262" s="234" t="s">
        <v>4568</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4569</v>
      </c>
      <c r="B263" s="234" t="s">
        <v>4570</v>
      </c>
      <c r="C263" s="234" t="s">
        <v>4571</v>
      </c>
      <c r="D263" s="234" t="s">
        <v>4572</v>
      </c>
      <c r="E263" s="234" t="s">
        <v>19</v>
      </c>
      <c r="F263" s="234" t="s">
        <v>19</v>
      </c>
      <c r="G263" s="234" t="s">
        <v>4573</v>
      </c>
      <c r="H263" s="234" t="s">
        <v>3476</v>
      </c>
      <c r="I263" s="234" t="s">
        <v>4574</v>
      </c>
      <c r="J263" s="234" t="s">
        <v>4575</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4576</v>
      </c>
      <c r="B264" s="234" t="s">
        <v>4577</v>
      </c>
      <c r="C264" s="234" t="s">
        <v>4564</v>
      </c>
      <c r="D264" s="234" t="s">
        <v>4578</v>
      </c>
      <c r="E264" s="234" t="s">
        <v>19</v>
      </c>
      <c r="F264" s="234" t="s">
        <v>19</v>
      </c>
      <c r="G264" s="234" t="s">
        <v>19</v>
      </c>
      <c r="H264" s="234" t="s">
        <v>4579</v>
      </c>
      <c r="I264" s="234" t="s">
        <v>19</v>
      </c>
      <c r="J264" s="234" t="s">
        <v>4580</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846</v>
      </c>
      <c r="B265" s="233" t="s">
        <v>4581</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4582</v>
      </c>
      <c r="B266" s="234" t="s">
        <v>4583</v>
      </c>
      <c r="C266" s="234" t="s">
        <v>4584</v>
      </c>
      <c r="D266" s="234" t="s">
        <v>4585</v>
      </c>
      <c r="E266" s="234" t="s">
        <v>4586</v>
      </c>
      <c r="F266" s="234" t="s">
        <v>19</v>
      </c>
      <c r="G266" s="234" t="s">
        <v>4587</v>
      </c>
      <c r="H266" s="234" t="s">
        <v>4588</v>
      </c>
      <c r="I266" s="234" t="s">
        <v>4589</v>
      </c>
      <c r="J266" s="234" t="s">
        <v>4590</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4591</v>
      </c>
      <c r="B267" s="234" t="s">
        <v>4592</v>
      </c>
      <c r="C267" s="234" t="s">
        <v>4593</v>
      </c>
      <c r="D267" s="234" t="s">
        <v>4594</v>
      </c>
      <c r="E267" s="234" t="s">
        <v>19</v>
      </c>
      <c r="F267" s="234" t="s">
        <v>19</v>
      </c>
      <c r="G267" s="234" t="s">
        <v>19</v>
      </c>
      <c r="H267" s="234" t="s">
        <v>4595</v>
      </c>
      <c r="I267" s="234" t="s">
        <v>19</v>
      </c>
      <c r="J267" s="234" t="s">
        <v>4596</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4597</v>
      </c>
      <c r="B268" s="234" t="s">
        <v>4598</v>
      </c>
      <c r="C268" s="234" t="s">
        <v>4599</v>
      </c>
      <c r="D268" s="234" t="s">
        <v>4594</v>
      </c>
      <c r="E268" s="234" t="s">
        <v>19</v>
      </c>
      <c r="F268" s="234" t="s">
        <v>19</v>
      </c>
      <c r="G268" s="234" t="s">
        <v>4600</v>
      </c>
      <c r="H268" s="234" t="s">
        <v>4601</v>
      </c>
      <c r="I268" s="234" t="s">
        <v>19</v>
      </c>
      <c r="J268" s="234" t="s">
        <v>4602</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4603</v>
      </c>
      <c r="B269" s="234" t="s">
        <v>4604</v>
      </c>
      <c r="C269" s="234" t="s">
        <v>4599</v>
      </c>
      <c r="D269" s="234" t="s">
        <v>4605</v>
      </c>
      <c r="E269" s="234" t="s">
        <v>19</v>
      </c>
      <c r="F269" s="234" t="s">
        <v>19</v>
      </c>
      <c r="G269" s="234" t="s">
        <v>19</v>
      </c>
      <c r="H269" s="234" t="s">
        <v>4606</v>
      </c>
      <c r="I269" s="234" t="s">
        <v>19</v>
      </c>
      <c r="J269" s="234" t="s">
        <v>4607</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4608</v>
      </c>
      <c r="B270" s="234" t="s">
        <v>4609</v>
      </c>
      <c r="C270" s="234" t="s">
        <v>4610</v>
      </c>
      <c r="D270" s="234" t="s">
        <v>4611</v>
      </c>
      <c r="E270" s="234" t="s">
        <v>19</v>
      </c>
      <c r="F270" s="234" t="s">
        <v>19</v>
      </c>
      <c r="G270" s="234" t="s">
        <v>19</v>
      </c>
      <c r="H270" s="234" t="s">
        <v>4612</v>
      </c>
      <c r="I270" s="234" t="s">
        <v>19</v>
      </c>
      <c r="J270" s="234" t="s">
        <v>4613</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4614</v>
      </c>
      <c r="B271" s="234" t="s">
        <v>4615</v>
      </c>
      <c r="C271" s="234" t="s">
        <v>4616</v>
      </c>
      <c r="D271" s="234" t="s">
        <v>4617</v>
      </c>
      <c r="E271" s="234" t="s">
        <v>19</v>
      </c>
      <c r="F271" s="234" t="s">
        <v>19</v>
      </c>
      <c r="G271" s="234" t="s">
        <v>19</v>
      </c>
      <c r="H271" s="234" t="s">
        <v>4618</v>
      </c>
      <c r="I271" s="234" t="s">
        <v>4619</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4620</v>
      </c>
      <c r="B272" s="234" t="s">
        <v>4621</v>
      </c>
      <c r="C272" s="234" t="s">
        <v>4622</v>
      </c>
      <c r="D272" s="234" t="s">
        <v>4623</v>
      </c>
      <c r="E272" s="234" t="s">
        <v>19</v>
      </c>
      <c r="F272" s="234" t="s">
        <v>19</v>
      </c>
      <c r="G272" s="234" t="s">
        <v>19</v>
      </c>
      <c r="H272" s="234" t="s">
        <v>4624</v>
      </c>
      <c r="I272" s="234" t="s">
        <v>4625</v>
      </c>
      <c r="J272" s="234" t="s">
        <v>4626</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850</v>
      </c>
      <c r="B273" s="233" t="s">
        <v>4627</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4628</v>
      </c>
      <c r="B274" s="234" t="s">
        <v>4629</v>
      </c>
      <c r="C274" s="234" t="s">
        <v>4630</v>
      </c>
      <c r="D274" s="234" t="s">
        <v>4623</v>
      </c>
      <c r="E274" s="234" t="s">
        <v>4631</v>
      </c>
      <c r="F274" s="234" t="s">
        <v>19</v>
      </c>
      <c r="G274" s="234" t="s">
        <v>19</v>
      </c>
      <c r="H274" s="234" t="s">
        <v>4632</v>
      </c>
      <c r="I274" s="234" t="s">
        <v>19</v>
      </c>
      <c r="J274" s="234" t="s">
        <v>4633</v>
      </c>
      <c r="K274" s="237">
        <f>IF(COUNTIF(L274:AY274,"&lt;&gt;")=0,"",SUMPRODUCT(((Recommendations[ImplStatus]="Implemented")+(Recommendations[ImplStatus]="Compensated"))*ISNUMBER(MATCH(Recommendations[Id],L274:AY274,0)))/COUNTIF(L274:AY274,"&lt;&gt;"))</f>
        <v>0</v>
      </c>
      <c r="L274" s="240" t="s">
        <v>95</v>
      </c>
      <c r="M274" s="240" t="s">
        <v>101</v>
      </c>
      <c r="N274" s="240" t="s">
        <v>106</v>
      </c>
      <c r="O274" s="240" t="s">
        <v>159</v>
      </c>
      <c r="P274" s="240" t="s">
        <v>164</v>
      </c>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4634</v>
      </c>
      <c r="B275" s="234" t="s">
        <v>4635</v>
      </c>
      <c r="C275" s="234" t="s">
        <v>4636</v>
      </c>
      <c r="D275" s="234" t="s">
        <v>4637</v>
      </c>
      <c r="E275" s="234" t="s">
        <v>19</v>
      </c>
      <c r="F275" s="234" t="s">
        <v>19</v>
      </c>
      <c r="G275" s="234" t="s">
        <v>19</v>
      </c>
      <c r="H275" s="234" t="s">
        <v>4638</v>
      </c>
      <c r="I275" s="234" t="s">
        <v>19</v>
      </c>
      <c r="J275" s="234" t="s">
        <v>4639</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4640</v>
      </c>
      <c r="B276" s="234" t="s">
        <v>4641</v>
      </c>
      <c r="C276" s="234" t="s">
        <v>4642</v>
      </c>
      <c r="D276" s="234" t="s">
        <v>4643</v>
      </c>
      <c r="E276" s="234" t="s">
        <v>19</v>
      </c>
      <c r="F276" s="234" t="s">
        <v>4644</v>
      </c>
      <c r="G276" s="234" t="s">
        <v>19</v>
      </c>
      <c r="H276" s="234" t="s">
        <v>4645</v>
      </c>
      <c r="I276" s="234" t="s">
        <v>4646</v>
      </c>
      <c r="J276" s="234" t="s">
        <v>4647</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4648</v>
      </c>
      <c r="B277" s="233" t="s">
        <v>4649</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4650</v>
      </c>
      <c r="B278" s="234" t="s">
        <v>4651</v>
      </c>
      <c r="C278" s="234" t="s">
        <v>4652</v>
      </c>
      <c r="D278" s="234" t="s">
        <v>4653</v>
      </c>
      <c r="E278" s="234" t="s">
        <v>19</v>
      </c>
      <c r="F278" s="234" t="s">
        <v>4654</v>
      </c>
      <c r="G278" s="234" t="s">
        <v>19</v>
      </c>
      <c r="H278" s="234" t="s">
        <v>4655</v>
      </c>
      <c r="I278" s="234" t="s">
        <v>19</v>
      </c>
      <c r="J278" s="234" t="s">
        <v>4656</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4657</v>
      </c>
      <c r="B279" s="232" t="s">
        <v>4658</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856</v>
      </c>
      <c r="B280" s="233" t="s">
        <v>4659</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4660</v>
      </c>
      <c r="B281" s="234" t="s">
        <v>4661</v>
      </c>
      <c r="C281" s="234" t="s">
        <v>4662</v>
      </c>
      <c r="D281" s="234" t="s">
        <v>4663</v>
      </c>
      <c r="E281" s="234" t="s">
        <v>4664</v>
      </c>
      <c r="F281" s="234" t="s">
        <v>19</v>
      </c>
      <c r="G281" s="234" t="s">
        <v>19</v>
      </c>
      <c r="H281" s="234" t="s">
        <v>4665</v>
      </c>
      <c r="I281" s="234" t="s">
        <v>19</v>
      </c>
      <c r="J281" s="234" t="s">
        <v>4666</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4667</v>
      </c>
      <c r="B282" s="234" t="s">
        <v>4668</v>
      </c>
      <c r="C282" s="234" t="s">
        <v>4669</v>
      </c>
      <c r="D282" s="234" t="s">
        <v>19</v>
      </c>
      <c r="E282" s="234" t="s">
        <v>19</v>
      </c>
      <c r="F282" s="234" t="s">
        <v>19</v>
      </c>
      <c r="G282" s="234" t="s">
        <v>19</v>
      </c>
      <c r="H282" s="234" t="s">
        <v>4670</v>
      </c>
      <c r="I282" s="234" t="s">
        <v>19</v>
      </c>
      <c r="J282" s="234" t="s">
        <v>4671</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4672</v>
      </c>
      <c r="B283" s="234" t="s">
        <v>4673</v>
      </c>
      <c r="C283" s="234" t="s">
        <v>4674</v>
      </c>
      <c r="D283" s="234" t="s">
        <v>19</v>
      </c>
      <c r="E283" s="234" t="s">
        <v>19</v>
      </c>
      <c r="F283" s="234" t="s">
        <v>19</v>
      </c>
      <c r="G283" s="234" t="s">
        <v>19</v>
      </c>
      <c r="H283" s="234" t="s">
        <v>4675</v>
      </c>
      <c r="I283" s="234" t="s">
        <v>19</v>
      </c>
      <c r="J283" s="234" t="s">
        <v>4676</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4677</v>
      </c>
      <c r="B284" s="234" t="s">
        <v>4678</v>
      </c>
      <c r="C284" s="234" t="s">
        <v>4679</v>
      </c>
      <c r="D284" s="234" t="s">
        <v>4680</v>
      </c>
      <c r="E284" s="234" t="s">
        <v>19</v>
      </c>
      <c r="F284" s="234" t="s">
        <v>19</v>
      </c>
      <c r="G284" s="234" t="s">
        <v>19</v>
      </c>
      <c r="H284" s="234" t="s">
        <v>4681</v>
      </c>
      <c r="I284" s="234" t="s">
        <v>19</v>
      </c>
      <c r="J284" s="234" t="s">
        <v>4682</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860</v>
      </c>
      <c r="B285" s="233" t="s">
        <v>4683</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4684</v>
      </c>
      <c r="B286" s="234" t="s">
        <v>4685</v>
      </c>
      <c r="C286" s="234" t="s">
        <v>4686</v>
      </c>
      <c r="D286" s="234" t="s">
        <v>4687</v>
      </c>
      <c r="E286" s="234" t="s">
        <v>19</v>
      </c>
      <c r="F286" s="234" t="s">
        <v>19</v>
      </c>
      <c r="G286" s="234" t="s">
        <v>19</v>
      </c>
      <c r="H286" s="234" t="s">
        <v>4688</v>
      </c>
      <c r="I286" s="234" t="s">
        <v>4689</v>
      </c>
      <c r="J286" s="234" t="s">
        <v>4690</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864</v>
      </c>
      <c r="B287" s="233" t="s">
        <v>4691</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4692</v>
      </c>
      <c r="B288" s="234" t="s">
        <v>4693</v>
      </c>
      <c r="C288" s="234" t="s">
        <v>4694</v>
      </c>
      <c r="D288" s="234" t="s">
        <v>4695</v>
      </c>
      <c r="E288" s="234" t="s">
        <v>4696</v>
      </c>
      <c r="F288" s="234" t="s">
        <v>4697</v>
      </c>
      <c r="G288" s="234" t="s">
        <v>4698</v>
      </c>
      <c r="H288" s="234" t="s">
        <v>4699</v>
      </c>
      <c r="I288" s="234" t="s">
        <v>3680</v>
      </c>
      <c r="J288" s="234" t="s">
        <v>4700</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4701</v>
      </c>
      <c r="B289" s="234" t="s">
        <v>4702</v>
      </c>
      <c r="C289" s="234" t="s">
        <v>4703</v>
      </c>
      <c r="D289" s="234" t="s">
        <v>19</v>
      </c>
      <c r="E289" s="234" t="s">
        <v>4696</v>
      </c>
      <c r="F289" s="234" t="s">
        <v>19</v>
      </c>
      <c r="G289" s="234" t="s">
        <v>4704</v>
      </c>
      <c r="H289" s="234" t="s">
        <v>4705</v>
      </c>
      <c r="I289" s="234" t="s">
        <v>4706</v>
      </c>
      <c r="J289" s="234" t="s">
        <v>4707</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4708</v>
      </c>
      <c r="B290" s="234" t="s">
        <v>4709</v>
      </c>
      <c r="C290" s="234" t="s">
        <v>4710</v>
      </c>
      <c r="D290" s="234" t="s">
        <v>19</v>
      </c>
      <c r="E290" s="234" t="s">
        <v>4711</v>
      </c>
      <c r="F290" s="234" t="s">
        <v>19</v>
      </c>
      <c r="G290" s="234" t="s">
        <v>4712</v>
      </c>
      <c r="H290" s="234" t="s">
        <v>4713</v>
      </c>
      <c r="I290" s="234" t="s">
        <v>4714</v>
      </c>
      <c r="J290" s="234" t="s">
        <v>4715</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4716</v>
      </c>
      <c r="B291" s="234" t="s">
        <v>4717</v>
      </c>
      <c r="C291" s="234" t="s">
        <v>4718</v>
      </c>
      <c r="D291" s="234" t="s">
        <v>19</v>
      </c>
      <c r="E291" s="234" t="s">
        <v>19</v>
      </c>
      <c r="F291" s="234" t="s">
        <v>19</v>
      </c>
      <c r="G291" s="234" t="s">
        <v>19</v>
      </c>
      <c r="H291" s="234" t="s">
        <v>4719</v>
      </c>
      <c r="I291" s="234" t="s">
        <v>3680</v>
      </c>
      <c r="J291" s="234" t="s">
        <v>4720</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868</v>
      </c>
      <c r="B292" s="233" t="s">
        <v>4721</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4722</v>
      </c>
      <c r="B293" s="234" t="s">
        <v>4723</v>
      </c>
      <c r="C293" s="234" t="s">
        <v>4724</v>
      </c>
      <c r="D293" s="234" t="s">
        <v>4725</v>
      </c>
      <c r="E293" s="234" t="s">
        <v>19</v>
      </c>
      <c r="F293" s="234" t="s">
        <v>19</v>
      </c>
      <c r="G293" s="234" t="s">
        <v>19</v>
      </c>
      <c r="H293" s="234" t="s">
        <v>4726</v>
      </c>
      <c r="I293" s="234" t="s">
        <v>4727</v>
      </c>
      <c r="J293" s="234" t="s">
        <v>4728</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4729</v>
      </c>
      <c r="B294" s="234" t="s">
        <v>4730</v>
      </c>
      <c r="C294" s="234" t="s">
        <v>4731</v>
      </c>
      <c r="D294" s="234" t="s">
        <v>4725</v>
      </c>
      <c r="E294" s="234" t="s">
        <v>19</v>
      </c>
      <c r="F294" s="234" t="s">
        <v>4732</v>
      </c>
      <c r="G294" s="234" t="s">
        <v>19</v>
      </c>
      <c r="H294" s="234" t="s">
        <v>4733</v>
      </c>
      <c r="I294" s="234" t="s">
        <v>3650</v>
      </c>
      <c r="J294" s="234" t="s">
        <v>4734</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4735</v>
      </c>
      <c r="B295" s="234" t="s">
        <v>4736</v>
      </c>
      <c r="C295" s="234" t="s">
        <v>4737</v>
      </c>
      <c r="D295" s="234" t="s">
        <v>4738</v>
      </c>
      <c r="E295" s="234" t="s">
        <v>19</v>
      </c>
      <c r="F295" s="234" t="s">
        <v>19</v>
      </c>
      <c r="G295" s="234" t="s">
        <v>19</v>
      </c>
      <c r="H295" s="234" t="s">
        <v>4739</v>
      </c>
      <c r="I295" s="234" t="s">
        <v>3650</v>
      </c>
      <c r="J295" s="234" t="s">
        <v>4740</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872</v>
      </c>
      <c r="B296" s="233" t="s">
        <v>4741</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4742</v>
      </c>
      <c r="B297" s="234" t="s">
        <v>4743</v>
      </c>
      <c r="C297" s="234" t="s">
        <v>4744</v>
      </c>
      <c r="D297" s="234" t="s">
        <v>4738</v>
      </c>
      <c r="E297" s="234" t="s">
        <v>19</v>
      </c>
      <c r="F297" s="234" t="s">
        <v>4745</v>
      </c>
      <c r="G297" s="234" t="s">
        <v>19</v>
      </c>
      <c r="H297" s="234" t="s">
        <v>4746</v>
      </c>
      <c r="I297" s="234" t="s">
        <v>19</v>
      </c>
      <c r="J297" s="234" t="s">
        <v>4747</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4748</v>
      </c>
      <c r="B298" s="234" t="s">
        <v>4749</v>
      </c>
      <c r="C298" s="234" t="s">
        <v>4750</v>
      </c>
      <c r="D298" s="234" t="s">
        <v>4751</v>
      </c>
      <c r="E298" s="234" t="s">
        <v>19</v>
      </c>
      <c r="F298" s="234" t="s">
        <v>19</v>
      </c>
      <c r="G298" s="234" t="s">
        <v>4752</v>
      </c>
      <c r="H298" s="234" t="s">
        <v>4753</v>
      </c>
      <c r="I298" s="234" t="s">
        <v>4753</v>
      </c>
      <c r="J298" s="234" t="s">
        <v>4754</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4755</v>
      </c>
      <c r="B299" s="234" t="s">
        <v>4756</v>
      </c>
      <c r="C299" s="234" t="s">
        <v>4757</v>
      </c>
      <c r="D299" s="234" t="s">
        <v>19</v>
      </c>
      <c r="E299" s="234" t="s">
        <v>19</v>
      </c>
      <c r="F299" s="234" t="s">
        <v>19</v>
      </c>
      <c r="G299" s="234" t="s">
        <v>19</v>
      </c>
      <c r="H299" s="234" t="s">
        <v>4758</v>
      </c>
      <c r="I299" s="234" t="s">
        <v>4759</v>
      </c>
      <c r="J299" s="234" t="s">
        <v>4760</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4761</v>
      </c>
      <c r="B300" s="234" t="s">
        <v>4762</v>
      </c>
      <c r="C300" s="234" t="s">
        <v>4763</v>
      </c>
      <c r="D300" s="234" t="s">
        <v>19</v>
      </c>
      <c r="E300" s="234" t="s">
        <v>19</v>
      </c>
      <c r="F300" s="234" t="s">
        <v>4764</v>
      </c>
      <c r="G300" s="234" t="s">
        <v>19</v>
      </c>
      <c r="H300" s="234" t="s">
        <v>4765</v>
      </c>
      <c r="I300" s="234" t="s">
        <v>4759</v>
      </c>
      <c r="J300" s="234" t="s">
        <v>4766</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876</v>
      </c>
      <c r="B301" s="233" t="s">
        <v>4767</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4768</v>
      </c>
      <c r="B302" s="234" t="s">
        <v>4769</v>
      </c>
      <c r="C302" s="234" t="s">
        <v>4770</v>
      </c>
      <c r="D302" s="234" t="s">
        <v>19</v>
      </c>
      <c r="E302" s="234" t="s">
        <v>19</v>
      </c>
      <c r="F302" s="234" t="s">
        <v>19</v>
      </c>
      <c r="G302" s="234" t="s">
        <v>19</v>
      </c>
      <c r="H302" s="234" t="s">
        <v>4771</v>
      </c>
      <c r="I302" s="234" t="s">
        <v>19</v>
      </c>
      <c r="J302" s="234" t="s">
        <v>4772</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4773</v>
      </c>
      <c r="B303" s="234" t="s">
        <v>4774</v>
      </c>
      <c r="C303" s="234" t="s">
        <v>4775</v>
      </c>
      <c r="D303" s="234" t="s">
        <v>4776</v>
      </c>
      <c r="E303" s="234" t="s">
        <v>19</v>
      </c>
      <c r="F303" s="234" t="s">
        <v>19</v>
      </c>
      <c r="G303" s="234" t="s">
        <v>19</v>
      </c>
      <c r="H303" s="234" t="s">
        <v>4777</v>
      </c>
      <c r="I303" s="234" t="s">
        <v>3680</v>
      </c>
      <c r="J303" s="234" t="s">
        <v>4778</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4779</v>
      </c>
      <c r="B304" s="234" t="s">
        <v>4780</v>
      </c>
      <c r="C304" s="234" t="s">
        <v>4781</v>
      </c>
      <c r="D304" s="234" t="s">
        <v>4776</v>
      </c>
      <c r="E304" s="234" t="s">
        <v>19</v>
      </c>
      <c r="F304" s="234" t="s">
        <v>4782</v>
      </c>
      <c r="G304" s="234" t="s">
        <v>19</v>
      </c>
      <c r="H304" s="234" t="s">
        <v>4783</v>
      </c>
      <c r="I304" s="234" t="s">
        <v>19</v>
      </c>
      <c r="J304" s="234" t="s">
        <v>4784</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4785</v>
      </c>
      <c r="B305" s="234" t="s">
        <v>4786</v>
      </c>
      <c r="C305" s="234" t="s">
        <v>4787</v>
      </c>
      <c r="D305" s="234" t="s">
        <v>4788</v>
      </c>
      <c r="E305" s="234" t="s">
        <v>19</v>
      </c>
      <c r="F305" s="234" t="s">
        <v>19</v>
      </c>
      <c r="G305" s="234" t="s">
        <v>19</v>
      </c>
      <c r="H305" s="234" t="s">
        <v>4789</v>
      </c>
      <c r="I305" s="234" t="s">
        <v>4790</v>
      </c>
      <c r="J305" s="234" t="s">
        <v>4791</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4792</v>
      </c>
      <c r="B306" s="234" t="s">
        <v>4793</v>
      </c>
      <c r="C306" s="234" t="s">
        <v>4794</v>
      </c>
      <c r="D306" s="234" t="s">
        <v>4795</v>
      </c>
      <c r="E306" s="234" t="s">
        <v>19</v>
      </c>
      <c r="F306" s="234" t="s">
        <v>19</v>
      </c>
      <c r="G306" s="234" t="s">
        <v>19</v>
      </c>
      <c r="H306" s="234" t="s">
        <v>4796</v>
      </c>
      <c r="I306" s="234" t="s">
        <v>3680</v>
      </c>
      <c r="J306" s="234" t="s">
        <v>4797</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880</v>
      </c>
      <c r="B307" s="233" t="s">
        <v>4798</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4799</v>
      </c>
      <c r="B308" s="234" t="s">
        <v>4800</v>
      </c>
      <c r="C308" s="234" t="s">
        <v>4801</v>
      </c>
      <c r="D308" s="234" t="s">
        <v>4795</v>
      </c>
      <c r="E308" s="234" t="s">
        <v>19</v>
      </c>
      <c r="F308" s="234" t="s">
        <v>4802</v>
      </c>
      <c r="G308" s="234" t="s">
        <v>19</v>
      </c>
      <c r="H308" s="234" t="s">
        <v>4803</v>
      </c>
      <c r="I308" s="234" t="s">
        <v>4804</v>
      </c>
      <c r="J308" s="234" t="s">
        <v>4805</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884</v>
      </c>
      <c r="B309" s="233" t="s">
        <v>4806</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4807</v>
      </c>
      <c r="B310" s="234" t="s">
        <v>4808</v>
      </c>
      <c r="C310" s="234" t="s">
        <v>4809</v>
      </c>
      <c r="D310" s="234" t="s">
        <v>19</v>
      </c>
      <c r="E310" s="234" t="s">
        <v>19</v>
      </c>
      <c r="F310" s="234" t="s">
        <v>4810</v>
      </c>
      <c r="G310" s="234" t="s">
        <v>19</v>
      </c>
      <c r="H310" s="234" t="s">
        <v>4811</v>
      </c>
      <c r="I310" s="234" t="s">
        <v>4812</v>
      </c>
      <c r="J310" s="234" t="s">
        <v>4813</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4814</v>
      </c>
      <c r="B311" s="234" t="s">
        <v>4815</v>
      </c>
      <c r="C311" s="234" t="s">
        <v>4816</v>
      </c>
      <c r="D311" s="234" t="s">
        <v>4817</v>
      </c>
      <c r="E311" s="234" t="s">
        <v>19</v>
      </c>
      <c r="F311" s="234" t="s">
        <v>19</v>
      </c>
      <c r="G311" s="234" t="s">
        <v>4818</v>
      </c>
      <c r="H311" s="234" t="s">
        <v>4819</v>
      </c>
      <c r="I311" s="234" t="s">
        <v>19</v>
      </c>
      <c r="J311" s="234" t="s">
        <v>4820</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4821</v>
      </c>
      <c r="B312" s="234" t="s">
        <v>4822</v>
      </c>
      <c r="C312" s="234" t="s">
        <v>4823</v>
      </c>
      <c r="D312" s="234" t="s">
        <v>4824</v>
      </c>
      <c r="E312" s="234" t="s">
        <v>19</v>
      </c>
      <c r="F312" s="234" t="s">
        <v>19</v>
      </c>
      <c r="G312" s="234" t="s">
        <v>19</v>
      </c>
      <c r="H312" s="234" t="s">
        <v>4825</v>
      </c>
      <c r="I312" s="234" t="s">
        <v>19</v>
      </c>
      <c r="J312" s="234" t="s">
        <v>4826</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4827</v>
      </c>
      <c r="B313" s="234" t="s">
        <v>4828</v>
      </c>
      <c r="C313" s="234" t="s">
        <v>4829</v>
      </c>
      <c r="D313" s="234" t="s">
        <v>4830</v>
      </c>
      <c r="E313" s="234" t="s">
        <v>19</v>
      </c>
      <c r="F313" s="234" t="s">
        <v>19</v>
      </c>
      <c r="G313" s="234" t="s">
        <v>4831</v>
      </c>
      <c r="H313" s="234" t="s">
        <v>4832</v>
      </c>
      <c r="I313" s="234" t="s">
        <v>4833</v>
      </c>
      <c r="J313" s="234" t="s">
        <v>4834</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4835</v>
      </c>
      <c r="B314" s="234" t="s">
        <v>4836</v>
      </c>
      <c r="C314" s="234" t="s">
        <v>4837</v>
      </c>
      <c r="D314" s="234" t="s">
        <v>4838</v>
      </c>
      <c r="E314" s="234" t="s">
        <v>19</v>
      </c>
      <c r="F314" s="234" t="s">
        <v>19</v>
      </c>
      <c r="G314" s="234" t="s">
        <v>4839</v>
      </c>
      <c r="H314" s="234" t="s">
        <v>4840</v>
      </c>
      <c r="I314" s="234" t="s">
        <v>4841</v>
      </c>
      <c r="J314" s="234" t="s">
        <v>4842</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4843</v>
      </c>
      <c r="B315" s="233" t="s">
        <v>4844</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4845</v>
      </c>
      <c r="B316" s="234" t="s">
        <v>4846</v>
      </c>
      <c r="C316" s="234" t="s">
        <v>4847</v>
      </c>
      <c r="D316" s="234" t="s">
        <v>19</v>
      </c>
      <c r="E316" s="234" t="s">
        <v>19</v>
      </c>
      <c r="F316" s="234" t="s">
        <v>19</v>
      </c>
      <c r="G316" s="234" t="s">
        <v>19</v>
      </c>
      <c r="H316" s="234" t="s">
        <v>4848</v>
      </c>
      <c r="I316" s="234" t="s">
        <v>4849</v>
      </c>
      <c r="J316" s="234" t="s">
        <v>4850</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4851</v>
      </c>
      <c r="B317" s="234" t="s">
        <v>4852</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4853</v>
      </c>
      <c r="B318" s="233" t="s">
        <v>4854</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4855</v>
      </c>
      <c r="B319" s="234" t="s">
        <v>4856</v>
      </c>
      <c r="C319" s="234" t="s">
        <v>4857</v>
      </c>
      <c r="D319" s="234" t="s">
        <v>4858</v>
      </c>
      <c r="E319" s="234" t="s">
        <v>19</v>
      </c>
      <c r="F319" s="234" t="s">
        <v>4859</v>
      </c>
      <c r="G319" s="234" t="s">
        <v>4860</v>
      </c>
      <c r="H319" s="234" t="s">
        <v>4861</v>
      </c>
      <c r="I319" s="234" t="s">
        <v>19</v>
      </c>
      <c r="J319" s="234" t="s">
        <v>4862</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4863</v>
      </c>
      <c r="B320" s="234" t="s">
        <v>4864</v>
      </c>
      <c r="C320" s="234" t="s">
        <v>4865</v>
      </c>
      <c r="D320" s="234" t="s">
        <v>4866</v>
      </c>
      <c r="E320" s="234" t="s">
        <v>19</v>
      </c>
      <c r="F320" s="234" t="s">
        <v>19</v>
      </c>
      <c r="G320" s="234" t="s">
        <v>19</v>
      </c>
      <c r="H320" s="234" t="s">
        <v>4867</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4868</v>
      </c>
      <c r="B321" s="234" t="s">
        <v>4869</v>
      </c>
      <c r="C321" s="234" t="s">
        <v>4870</v>
      </c>
      <c r="D321" s="234" t="s">
        <v>4871</v>
      </c>
      <c r="E321" s="234" t="s">
        <v>19</v>
      </c>
      <c r="F321" s="234" t="s">
        <v>19</v>
      </c>
      <c r="G321" s="234" t="s">
        <v>19</v>
      </c>
      <c r="H321" s="234" t="s">
        <v>4872</v>
      </c>
      <c r="I321" s="234" t="s">
        <v>19</v>
      </c>
      <c r="J321" s="234" t="s">
        <v>4873</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4874</v>
      </c>
      <c r="B322" s="234" t="s">
        <v>4875</v>
      </c>
      <c r="C322" s="234" t="s">
        <v>4876</v>
      </c>
      <c r="D322" s="234" t="s">
        <v>4877</v>
      </c>
      <c r="E322" s="234" t="s">
        <v>19</v>
      </c>
      <c r="F322" s="234" t="s">
        <v>19</v>
      </c>
      <c r="G322" s="234" t="s">
        <v>19</v>
      </c>
      <c r="H322" s="234" t="s">
        <v>4878</v>
      </c>
      <c r="I322" s="234" t="s">
        <v>19</v>
      </c>
      <c r="J322" s="234" t="s">
        <v>4879</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4880</v>
      </c>
      <c r="B323" s="234" t="s">
        <v>4881</v>
      </c>
      <c r="C323" s="234" t="s">
        <v>4882</v>
      </c>
      <c r="D323" s="234" t="s">
        <v>19</v>
      </c>
      <c r="E323" s="234" t="s">
        <v>19</v>
      </c>
      <c r="F323" s="234" t="s">
        <v>19</v>
      </c>
      <c r="G323" s="234" t="s">
        <v>19</v>
      </c>
      <c r="H323" s="234" t="s">
        <v>4883</v>
      </c>
      <c r="I323" s="234" t="s">
        <v>3680</v>
      </c>
      <c r="J323" s="234" t="s">
        <v>4884</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4885</v>
      </c>
      <c r="B324" s="234" t="s">
        <v>4886</v>
      </c>
      <c r="C324" s="234" t="s">
        <v>4887</v>
      </c>
      <c r="D324" s="234" t="s">
        <v>19</v>
      </c>
      <c r="E324" s="234" t="s">
        <v>19</v>
      </c>
      <c r="F324" s="234" t="s">
        <v>19</v>
      </c>
      <c r="G324" s="234" t="s">
        <v>19</v>
      </c>
      <c r="H324" s="234" t="s">
        <v>4888</v>
      </c>
      <c r="I324" s="234" t="s">
        <v>4889</v>
      </c>
      <c r="J324" s="234" t="s">
        <v>4890</v>
      </c>
      <c r="K324" s="237">
        <f>IF(COUNTIF(L324:AY324,"&lt;&gt;")=0,"",SUMPRODUCT(((Recommendations[ImplStatus]="Implemented")+(Recommendations[ImplStatus]="Compensated"))*ISNUMBER(MATCH(Recommendations[Id],L324:AY324,0)))/COUNTIF(L324:AY324,"&lt;&gt;"))</f>
        <v>0</v>
      </c>
      <c r="L324" s="240" t="s">
        <v>124</v>
      </c>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4891</v>
      </c>
      <c r="B325" s="234" t="s">
        <v>4892</v>
      </c>
      <c r="C325" s="234" t="s">
        <v>4893</v>
      </c>
      <c r="D325" s="234" t="s">
        <v>4894</v>
      </c>
      <c r="E325" s="234" t="s">
        <v>19</v>
      </c>
      <c r="F325" s="234" t="s">
        <v>19</v>
      </c>
      <c r="G325" s="234" t="s">
        <v>19</v>
      </c>
      <c r="H325" s="234" t="s">
        <v>4895</v>
      </c>
      <c r="I325" s="234" t="s">
        <v>19</v>
      </c>
      <c r="J325" s="234" t="s">
        <v>4896</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4897</v>
      </c>
      <c r="B326" s="241" t="s">
        <v>4898</v>
      </c>
      <c r="C326" s="241" t="s">
        <v>4899</v>
      </c>
      <c r="D326" s="241" t="s">
        <v>4900</v>
      </c>
      <c r="E326" s="241" t="s">
        <v>19</v>
      </c>
      <c r="F326" s="241" t="s">
        <v>19</v>
      </c>
      <c r="G326" s="241" t="s">
        <v>19</v>
      </c>
      <c r="H326" s="241" t="s">
        <v>4901</v>
      </c>
      <c r="I326" s="241" t="s">
        <v>3680</v>
      </c>
      <c r="J326" s="241" t="s">
        <v>4902</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174</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IFERROR(INDEX('Recommendations'!$G$2:$G$34, MATCH(L2,'Recommendations'!$A$2:$A$34,0))="Implemented", FALSE))</xm:f>
            <x14:dxf>
              <font>
                <color rgb="FF000000"/>
              </font>
              <fill>
                <patternFill>
                  <bgColor rgb="FF3C7D22"/>
                </patternFill>
              </fill>
            </x14:dxf>
          </x14:cfRule>
          <x14:cfRule type="expression" priority="2" id="{00000000-000E-0000-0A00-000002000000}">
            <xm:f>AND(L2&lt;&gt;"", IFERROR(INDEX('Recommendations'!$G$2:$G$34, MATCH(L2,'Recommendations'!$A$2:$A$34,0))="Compensated", FALSE))</xm:f>
            <x14:dxf>
              <font>
                <color rgb="FF000000"/>
              </font>
              <fill>
                <patternFill>
                  <bgColor rgb="FFC6E0B4"/>
                </patternFill>
              </fill>
            </x14:dxf>
          </x14:cfRule>
          <x14:cfRule type="expression" priority="3" id="{00000000-000E-0000-0A00-000003000000}">
            <xm:f>AND(L2&lt;&gt;"", IFERROR(INDEX('Recommendations'!$G$2:$G$34, MATCH(L2,'Recommendations'!$A$2:$A$34,0))="Testing", FALSE))</xm:f>
            <x14:dxf>
              <font>
                <color rgb="FF000000"/>
              </font>
              <fill>
                <patternFill>
                  <bgColor rgb="FFFFC000"/>
                </patternFill>
              </fill>
            </x14:dxf>
          </x14:cfRule>
          <x14:cfRule type="expression" priority="4" id="{00000000-000E-0000-0A00-000004000000}">
            <xm:f>AND(L2&lt;&gt;"", IFERROR(INDEX('Recommendations'!$G$2:$G$34, MATCH(L2,'Recommendations'!$A$2:$A$34,0))="Failed", FALSE))</xm:f>
            <x14:dxf>
              <font>
                <color rgb="FF000000"/>
              </font>
              <fill>
                <patternFill>
                  <bgColor rgb="FFD82891"/>
                </patternFill>
              </fill>
            </x14:dxf>
          </x14:cfRule>
          <x14:cfRule type="expression" priority="5" id="{00000000-000E-0000-0A00-000005000000}">
            <xm:f>AND(L2&lt;&gt;"", IFERROR(INDEX('Recommendations'!$G$2:$G$34, MATCH(L2,'Recommendations'!$A$2:$A$34,0))="Risk Accepted", FALSE))</xm:f>
            <x14:dxf>
              <font>
                <color rgb="FF000000"/>
              </font>
              <fill>
                <patternFill>
                  <bgColor rgb="FFD9D9D9"/>
                </patternFill>
              </fill>
            </x14:dxf>
          </x14:cfRule>
          <x14:cfRule type="expression" priority="6" id="{00000000-000E-0000-0A00-000006000000}">
            <xm:f>AND(L2&lt;&gt;"", IFERROR(INDEX('Recommendations'!$G$2:$G$34, MATCH(L2,'Recommendations'!$A$2:$A$34,0))="N/A",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2051</v>
      </c>
      <c r="B1" s="286" t="s">
        <v>2936</v>
      </c>
      <c r="C1" s="286" t="s">
        <v>0</v>
      </c>
      <c r="D1" s="286" t="s">
        <v>414</v>
      </c>
      <c r="E1" s="286" t="s">
        <v>4903</v>
      </c>
      <c r="F1" s="286" t="s">
        <v>4904</v>
      </c>
      <c r="G1" s="286" t="s">
        <v>419</v>
      </c>
      <c r="H1" s="286" t="s">
        <v>420</v>
      </c>
      <c r="I1" s="286" t="s">
        <v>421</v>
      </c>
      <c r="J1" s="286" t="s">
        <v>422</v>
      </c>
      <c r="K1" s="286" t="s">
        <v>423</v>
      </c>
      <c r="L1" s="286" t="s">
        <v>424</v>
      </c>
      <c r="M1" s="286" t="s">
        <v>425</v>
      </c>
      <c r="N1" s="286" t="s">
        <v>426</v>
      </c>
      <c r="O1" s="286" t="s">
        <v>427</v>
      </c>
      <c r="P1" s="286" t="s">
        <v>428</v>
      </c>
      <c r="Q1" s="286" t="s">
        <v>429</v>
      </c>
      <c r="R1" s="286" t="s">
        <v>430</v>
      </c>
      <c r="S1" s="286" t="s">
        <v>431</v>
      </c>
      <c r="T1" s="286" t="s">
        <v>432</v>
      </c>
      <c r="U1" s="286" t="s">
        <v>433</v>
      </c>
      <c r="V1" s="286" t="s">
        <v>434</v>
      </c>
      <c r="W1" s="286" t="s">
        <v>435</v>
      </c>
      <c r="X1" s="286" t="s">
        <v>436</v>
      </c>
      <c r="Y1" s="286" t="s">
        <v>437</v>
      </c>
      <c r="Z1" s="286" t="s">
        <v>438</v>
      </c>
      <c r="AA1" s="286" t="s">
        <v>439</v>
      </c>
      <c r="AB1" s="286" t="s">
        <v>440</v>
      </c>
      <c r="AC1" s="286" t="s">
        <v>441</v>
      </c>
      <c r="AD1" s="286" t="s">
        <v>442</v>
      </c>
      <c r="AE1" s="286" t="s">
        <v>443</v>
      </c>
      <c r="AF1" s="286" t="s">
        <v>444</v>
      </c>
      <c r="AG1" s="286" t="s">
        <v>445</v>
      </c>
      <c r="AH1" s="286" t="s">
        <v>446</v>
      </c>
      <c r="AI1" s="286" t="s">
        <v>447</v>
      </c>
      <c r="AJ1" s="286" t="s">
        <v>448</v>
      </c>
      <c r="AK1" s="286" t="s">
        <v>449</v>
      </c>
      <c r="AL1" s="286" t="s">
        <v>450</v>
      </c>
      <c r="AM1" s="286" t="s">
        <v>451</v>
      </c>
      <c r="AN1" s="286" t="s">
        <v>452</v>
      </c>
      <c r="AO1" s="286" t="s">
        <v>453</v>
      </c>
      <c r="AP1" s="286" t="s">
        <v>454</v>
      </c>
      <c r="AQ1" s="286" t="s">
        <v>455</v>
      </c>
      <c r="AR1" s="286" t="s">
        <v>456</v>
      </c>
      <c r="AS1" s="286" t="s">
        <v>457</v>
      </c>
      <c r="AT1" s="286" t="s">
        <v>458</v>
      </c>
      <c r="AU1" s="287" t="s">
        <v>459</v>
      </c>
    </row>
    <row r="2" spans="1:47" ht="60" customHeight="1" outlineLevel="1" x14ac:dyDescent="0.35">
      <c r="A2" s="277" t="s">
        <v>4905</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4905</v>
      </c>
      <c r="B3" s="256" t="s">
        <v>4906</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4905</v>
      </c>
      <c r="B4" s="257" t="s">
        <v>4906</v>
      </c>
      <c r="C4" s="258" t="s">
        <v>4907</v>
      </c>
      <c r="D4" s="261" t="s">
        <v>4908</v>
      </c>
      <c r="E4" s="262" t="s">
        <v>4909</v>
      </c>
      <c r="F4" s="265" t="s">
        <v>4910</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4905</v>
      </c>
      <c r="B5" s="257" t="s">
        <v>4906</v>
      </c>
      <c r="C5" s="258" t="s">
        <v>4911</v>
      </c>
      <c r="D5" s="261" t="s">
        <v>4912</v>
      </c>
      <c r="E5" s="262" t="s">
        <v>4909</v>
      </c>
      <c r="F5" s="265" t="s">
        <v>4910</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4905</v>
      </c>
      <c r="B6" s="257" t="s">
        <v>4906</v>
      </c>
      <c r="C6" s="258" t="s">
        <v>4913</v>
      </c>
      <c r="D6" s="261" t="s">
        <v>4914</v>
      </c>
      <c r="E6" s="262" t="s">
        <v>4909</v>
      </c>
      <c r="F6" s="265" t="s">
        <v>4910</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4905</v>
      </c>
      <c r="B7" s="257" t="s">
        <v>4906</v>
      </c>
      <c r="C7" s="258" t="s">
        <v>4915</v>
      </c>
      <c r="D7" s="261" t="s">
        <v>4916</v>
      </c>
      <c r="E7" s="262" t="s">
        <v>4909</v>
      </c>
      <c r="F7" s="265" t="s">
        <v>4910</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4905</v>
      </c>
      <c r="B8" s="257" t="s">
        <v>4906</v>
      </c>
      <c r="C8" s="258" t="s">
        <v>4917</v>
      </c>
      <c r="D8" s="261" t="s">
        <v>4918</v>
      </c>
      <c r="E8" s="262" t="s">
        <v>4909</v>
      </c>
      <c r="F8" s="265" t="s">
        <v>4910</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4905</v>
      </c>
      <c r="B9" s="257" t="s">
        <v>4906</v>
      </c>
      <c r="C9" s="258" t="s">
        <v>4919</v>
      </c>
      <c r="D9" s="261" t="s">
        <v>4920</v>
      </c>
      <c r="E9" s="262" t="s">
        <v>4909</v>
      </c>
      <c r="F9" s="265" t="s">
        <v>4910</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4905</v>
      </c>
      <c r="B10" s="257" t="s">
        <v>4906</v>
      </c>
      <c r="C10" s="258" t="s">
        <v>4921</v>
      </c>
      <c r="D10" s="261" t="s">
        <v>4922</v>
      </c>
      <c r="E10" s="262" t="s">
        <v>4909</v>
      </c>
      <c r="F10" s="265" t="s">
        <v>4910</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4905</v>
      </c>
      <c r="B11" s="257" t="s">
        <v>4906</v>
      </c>
      <c r="C11" s="258" t="s">
        <v>4923</v>
      </c>
      <c r="D11" s="261" t="s">
        <v>4924</v>
      </c>
      <c r="E11" s="262" t="s">
        <v>4909</v>
      </c>
      <c r="F11" s="265" t="s">
        <v>4910</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4905</v>
      </c>
      <c r="B12" s="257" t="s">
        <v>4906</v>
      </c>
      <c r="C12" s="258" t="s">
        <v>4925</v>
      </c>
      <c r="D12" s="261" t="s">
        <v>4926</v>
      </c>
      <c r="E12" s="262" t="s">
        <v>4909</v>
      </c>
      <c r="F12" s="265" t="s">
        <v>4910</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4905</v>
      </c>
      <c r="B13" s="257" t="s">
        <v>4906</v>
      </c>
      <c r="C13" s="258" t="s">
        <v>4927</v>
      </c>
      <c r="D13" s="261" t="s">
        <v>4928</v>
      </c>
      <c r="E13" s="262" t="s">
        <v>4909</v>
      </c>
      <c r="F13" s="265" t="s">
        <v>4910</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4905</v>
      </c>
      <c r="B14" s="257" t="s">
        <v>4906</v>
      </c>
      <c r="C14" s="258" t="s">
        <v>4929</v>
      </c>
      <c r="D14" s="261" t="s">
        <v>4930</v>
      </c>
      <c r="E14" s="262" t="s">
        <v>4909</v>
      </c>
      <c r="F14" s="265" t="s">
        <v>4910</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4905</v>
      </c>
      <c r="B15" s="257" t="s">
        <v>4906</v>
      </c>
      <c r="C15" s="258" t="s">
        <v>4931</v>
      </c>
      <c r="D15" s="261" t="s">
        <v>4932</v>
      </c>
      <c r="E15" s="262" t="s">
        <v>4909</v>
      </c>
      <c r="F15" s="265" t="s">
        <v>4910</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4905</v>
      </c>
      <c r="B16" s="257" t="s">
        <v>4906</v>
      </c>
      <c r="C16" s="258" t="s">
        <v>4933</v>
      </c>
      <c r="D16" s="261" t="s">
        <v>4934</v>
      </c>
      <c r="E16" s="262" t="s">
        <v>4909</v>
      </c>
      <c r="F16" s="265" t="s">
        <v>4910</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4905</v>
      </c>
      <c r="B17" s="256" t="s">
        <v>4935</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4905</v>
      </c>
      <c r="B18" s="257" t="s">
        <v>4935</v>
      </c>
      <c r="C18" s="258" t="s">
        <v>4936</v>
      </c>
      <c r="D18" s="261" t="s">
        <v>4937</v>
      </c>
      <c r="E18" s="262" t="s">
        <v>4938</v>
      </c>
      <c r="F18" s="265" t="s">
        <v>4939</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4905</v>
      </c>
      <c r="B19" s="257" t="s">
        <v>4935</v>
      </c>
      <c r="C19" s="258" t="s">
        <v>4940</v>
      </c>
      <c r="D19" s="261" t="s">
        <v>4941</v>
      </c>
      <c r="E19" s="262" t="s">
        <v>4938</v>
      </c>
      <c r="F19" s="265" t="s">
        <v>4939</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4905</v>
      </c>
      <c r="B20" s="257" t="s">
        <v>4935</v>
      </c>
      <c r="C20" s="258" t="s">
        <v>4942</v>
      </c>
      <c r="D20" s="261" t="s">
        <v>4943</v>
      </c>
      <c r="E20" s="262" t="s">
        <v>4938</v>
      </c>
      <c r="F20" s="265" t="s">
        <v>4939</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4905</v>
      </c>
      <c r="B21" s="257" t="s">
        <v>4935</v>
      </c>
      <c r="C21" s="258" t="s">
        <v>4944</v>
      </c>
      <c r="D21" s="261" t="s">
        <v>4945</v>
      </c>
      <c r="E21" s="262" t="s">
        <v>4938</v>
      </c>
      <c r="F21" s="265" t="s">
        <v>4939</v>
      </c>
      <c r="G21" s="268">
        <f>IF(COUNTIF(H21:AU21,"&lt;&gt;")=0,"",SUMPRODUCT(((Recommendations[ImplStatus]="Implemented")+(Recommendations[ImplStatus]="Compensated"))*ISNUMBER(MATCH(Recommendations[Id],H21:AU21,0)))/COUNTIF(H21:AU21,"&lt;&gt;"))</f>
        <v>0</v>
      </c>
      <c r="H21" s="269" t="s">
        <v>101</v>
      </c>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4905</v>
      </c>
      <c r="B22" s="257" t="s">
        <v>4935</v>
      </c>
      <c r="C22" s="258" t="s">
        <v>4946</v>
      </c>
      <c r="D22" s="261" t="s">
        <v>4947</v>
      </c>
      <c r="E22" s="262" t="s">
        <v>4938</v>
      </c>
      <c r="F22" s="265" t="s">
        <v>4939</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4905</v>
      </c>
      <c r="B23" s="257" t="s">
        <v>4935</v>
      </c>
      <c r="C23" s="258" t="s">
        <v>4948</v>
      </c>
      <c r="D23" s="261" t="s">
        <v>4949</v>
      </c>
      <c r="E23" s="262" t="s">
        <v>4909</v>
      </c>
      <c r="F23" s="265" t="s">
        <v>4910</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4905</v>
      </c>
      <c r="B24" s="257" t="s">
        <v>4935</v>
      </c>
      <c r="C24" s="258" t="s">
        <v>4950</v>
      </c>
      <c r="D24" s="261" t="s">
        <v>4951</v>
      </c>
      <c r="E24" s="262" t="s">
        <v>4909</v>
      </c>
      <c r="F24" s="265" t="s">
        <v>4910</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4905</v>
      </c>
      <c r="B25" s="257" t="s">
        <v>4935</v>
      </c>
      <c r="C25" s="258" t="s">
        <v>4952</v>
      </c>
      <c r="D25" s="261" t="s">
        <v>4953</v>
      </c>
      <c r="E25" s="262" t="s">
        <v>4909</v>
      </c>
      <c r="F25" s="265" t="s">
        <v>4954</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4905</v>
      </c>
      <c r="B26" s="257" t="s">
        <v>4935</v>
      </c>
      <c r="C26" s="258" t="s">
        <v>4955</v>
      </c>
      <c r="D26" s="261" t="s">
        <v>4956</v>
      </c>
      <c r="E26" s="262" t="s">
        <v>4909</v>
      </c>
      <c r="F26" s="265" t="s">
        <v>4954</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4905</v>
      </c>
      <c r="B27" s="257" t="s">
        <v>4935</v>
      </c>
      <c r="C27" s="258" t="s">
        <v>4957</v>
      </c>
      <c r="D27" s="261" t="s">
        <v>4958</v>
      </c>
      <c r="E27" s="262" t="s">
        <v>4909</v>
      </c>
      <c r="F27" s="265" t="s">
        <v>4954</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4905</v>
      </c>
      <c r="B28" s="257" t="s">
        <v>4935</v>
      </c>
      <c r="C28" s="258" t="s">
        <v>4959</v>
      </c>
      <c r="D28" s="261" t="s">
        <v>4960</v>
      </c>
      <c r="E28" s="262" t="s">
        <v>4909</v>
      </c>
      <c r="F28" s="265" t="s">
        <v>4954</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4905</v>
      </c>
      <c r="B29" s="257" t="s">
        <v>4935</v>
      </c>
      <c r="C29" s="258" t="s">
        <v>4961</v>
      </c>
      <c r="D29" s="261" t="s">
        <v>4962</v>
      </c>
      <c r="E29" s="262" t="s">
        <v>4909</v>
      </c>
      <c r="F29" s="265" t="s">
        <v>4954</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4905</v>
      </c>
      <c r="B30" s="257" t="s">
        <v>4935</v>
      </c>
      <c r="C30" s="258" t="s">
        <v>4963</v>
      </c>
      <c r="D30" s="261" t="s">
        <v>4964</v>
      </c>
      <c r="E30" s="262" t="s">
        <v>4909</v>
      </c>
      <c r="F30" s="265" t="s">
        <v>4954</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4905</v>
      </c>
      <c r="B31" s="257" t="s">
        <v>4935</v>
      </c>
      <c r="C31" s="258" t="s">
        <v>4965</v>
      </c>
      <c r="D31" s="261" t="s">
        <v>4966</v>
      </c>
      <c r="E31" s="262" t="s">
        <v>4909</v>
      </c>
      <c r="F31" s="265" t="s">
        <v>4954</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4905</v>
      </c>
      <c r="B32" s="257" t="s">
        <v>4935</v>
      </c>
      <c r="C32" s="258" t="s">
        <v>4967</v>
      </c>
      <c r="D32" s="261" t="s">
        <v>4968</v>
      </c>
      <c r="E32" s="262" t="s">
        <v>4909</v>
      </c>
      <c r="F32" s="265" t="s">
        <v>4954</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4905</v>
      </c>
      <c r="B33" s="257" t="s">
        <v>4935</v>
      </c>
      <c r="C33" s="258" t="s">
        <v>4969</v>
      </c>
      <c r="D33" s="261" t="s">
        <v>4970</v>
      </c>
      <c r="E33" s="262" t="s">
        <v>4938</v>
      </c>
      <c r="F33" s="265" t="s">
        <v>4939</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4905</v>
      </c>
      <c r="B34" s="257" t="s">
        <v>4935</v>
      </c>
      <c r="C34" s="258" t="s">
        <v>4971</v>
      </c>
      <c r="D34" s="261" t="s">
        <v>4972</v>
      </c>
      <c r="E34" s="262" t="s">
        <v>4909</v>
      </c>
      <c r="F34" s="265" t="s">
        <v>4954</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4905</v>
      </c>
      <c r="B35" s="256" t="s">
        <v>4973</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4905</v>
      </c>
      <c r="B36" s="257" t="s">
        <v>4973</v>
      </c>
      <c r="C36" s="258" t="s">
        <v>4974</v>
      </c>
      <c r="D36" s="261" t="s">
        <v>4975</v>
      </c>
      <c r="E36" s="262" t="s">
        <v>4909</v>
      </c>
      <c r="F36" s="265" t="s">
        <v>4954</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4905</v>
      </c>
      <c r="B37" s="257" t="s">
        <v>4973</v>
      </c>
      <c r="C37" s="258" t="s">
        <v>4976</v>
      </c>
      <c r="D37" s="261" t="s">
        <v>4977</v>
      </c>
      <c r="E37" s="262" t="s">
        <v>4909</v>
      </c>
      <c r="F37" s="265" t="s">
        <v>4978</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4905</v>
      </c>
      <c r="B38" s="257" t="s">
        <v>4973</v>
      </c>
      <c r="C38" s="258" t="s">
        <v>4979</v>
      </c>
      <c r="D38" s="261" t="s">
        <v>4980</v>
      </c>
      <c r="E38" s="262" t="s">
        <v>4909</v>
      </c>
      <c r="F38" s="265" t="s">
        <v>4978</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4905</v>
      </c>
      <c r="B39" s="257" t="s">
        <v>4973</v>
      </c>
      <c r="C39" s="258" t="s">
        <v>4981</v>
      </c>
      <c r="D39" s="261" t="s">
        <v>4982</v>
      </c>
      <c r="E39" s="262" t="s">
        <v>4909</v>
      </c>
      <c r="F39" s="265" t="s">
        <v>4978</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4905</v>
      </c>
      <c r="B40" s="257" t="s">
        <v>4973</v>
      </c>
      <c r="C40" s="258" t="s">
        <v>4983</v>
      </c>
      <c r="D40" s="261" t="s">
        <v>4984</v>
      </c>
      <c r="E40" s="262" t="s">
        <v>4909</v>
      </c>
      <c r="F40" s="265" t="s">
        <v>4978</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4905</v>
      </c>
      <c r="B41" s="257" t="s">
        <v>4973</v>
      </c>
      <c r="C41" s="258" t="s">
        <v>4985</v>
      </c>
      <c r="D41" s="261" t="s">
        <v>4986</v>
      </c>
      <c r="E41" s="262" t="s">
        <v>4909</v>
      </c>
      <c r="F41" s="265" t="s">
        <v>4978</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4905</v>
      </c>
      <c r="B42" s="257" t="s">
        <v>4973</v>
      </c>
      <c r="C42" s="258" t="s">
        <v>4987</v>
      </c>
      <c r="D42" s="261" t="s">
        <v>4988</v>
      </c>
      <c r="E42" s="262" t="s">
        <v>4909</v>
      </c>
      <c r="F42" s="265" t="s">
        <v>4978</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4905</v>
      </c>
      <c r="B43" s="257" t="s">
        <v>4973</v>
      </c>
      <c r="C43" s="258" t="s">
        <v>4989</v>
      </c>
      <c r="D43" s="261" t="s">
        <v>4990</v>
      </c>
      <c r="E43" s="262" t="s">
        <v>4909</v>
      </c>
      <c r="F43" s="265" t="s">
        <v>4978</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4905</v>
      </c>
      <c r="B44" s="257" t="s">
        <v>4973</v>
      </c>
      <c r="C44" s="258" t="s">
        <v>4991</v>
      </c>
      <c r="D44" s="261" t="s">
        <v>4992</v>
      </c>
      <c r="E44" s="262" t="s">
        <v>4909</v>
      </c>
      <c r="F44" s="265" t="s">
        <v>4978</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4905</v>
      </c>
      <c r="B45" s="257" t="s">
        <v>4973</v>
      </c>
      <c r="C45" s="258" t="s">
        <v>4993</v>
      </c>
      <c r="D45" s="261" t="s">
        <v>4994</v>
      </c>
      <c r="E45" s="262" t="s">
        <v>4909</v>
      </c>
      <c r="F45" s="265" t="s">
        <v>4978</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4905</v>
      </c>
      <c r="B46" s="257" t="s">
        <v>4973</v>
      </c>
      <c r="C46" s="258" t="s">
        <v>4995</v>
      </c>
      <c r="D46" s="261" t="s">
        <v>4996</v>
      </c>
      <c r="E46" s="262" t="s">
        <v>4909</v>
      </c>
      <c r="F46" s="265" t="s">
        <v>4978</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4905</v>
      </c>
      <c r="B47" s="257" t="s">
        <v>4973</v>
      </c>
      <c r="C47" s="258" t="s">
        <v>4997</v>
      </c>
      <c r="D47" s="261" t="s">
        <v>4998</v>
      </c>
      <c r="E47" s="262" t="s">
        <v>4909</v>
      </c>
      <c r="F47" s="265" t="s">
        <v>4978</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4905</v>
      </c>
      <c r="B48" s="257" t="s">
        <v>4973</v>
      </c>
      <c r="C48" s="258" t="s">
        <v>4999</v>
      </c>
      <c r="D48" s="261" t="s">
        <v>5000</v>
      </c>
      <c r="E48" s="262" t="s">
        <v>4909</v>
      </c>
      <c r="F48" s="265" t="s">
        <v>4978</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4905</v>
      </c>
      <c r="B49" s="257" t="s">
        <v>4973</v>
      </c>
      <c r="C49" s="258" t="s">
        <v>5001</v>
      </c>
      <c r="D49" s="261" t="s">
        <v>5002</v>
      </c>
      <c r="E49" s="262" t="s">
        <v>4909</v>
      </c>
      <c r="F49" s="265" t="s">
        <v>4978</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4905</v>
      </c>
      <c r="B50" s="256" t="s">
        <v>2175</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4905</v>
      </c>
      <c r="B51" s="257" t="s">
        <v>2175</v>
      </c>
      <c r="C51" s="258" t="s">
        <v>5003</v>
      </c>
      <c r="D51" s="261" t="s">
        <v>5004</v>
      </c>
      <c r="E51" s="262" t="s">
        <v>5005</v>
      </c>
      <c r="F51" s="265" t="s">
        <v>5006</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4905</v>
      </c>
      <c r="B52" s="257" t="s">
        <v>2175</v>
      </c>
      <c r="C52" s="258" t="s">
        <v>5007</v>
      </c>
      <c r="D52" s="261" t="s">
        <v>5008</v>
      </c>
      <c r="E52" s="262" t="s">
        <v>5005</v>
      </c>
      <c r="F52" s="265" t="s">
        <v>5006</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4905</v>
      </c>
      <c r="B53" s="257" t="s">
        <v>2175</v>
      </c>
      <c r="C53" s="258" t="s">
        <v>5009</v>
      </c>
      <c r="D53" s="261" t="s">
        <v>5010</v>
      </c>
      <c r="E53" s="262" t="s">
        <v>5005</v>
      </c>
      <c r="F53" s="265" t="s">
        <v>5006</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4905</v>
      </c>
      <c r="B54" s="257" t="s">
        <v>2175</v>
      </c>
      <c r="C54" s="258" t="s">
        <v>5011</v>
      </c>
      <c r="D54" s="261" t="s">
        <v>5012</v>
      </c>
      <c r="E54" s="262" t="s">
        <v>5005</v>
      </c>
      <c r="F54" s="265" t="s">
        <v>5006</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4905</v>
      </c>
      <c r="B55" s="257" t="s">
        <v>2175</v>
      </c>
      <c r="C55" s="258" t="s">
        <v>5013</v>
      </c>
      <c r="D55" s="261" t="s">
        <v>5014</v>
      </c>
      <c r="E55" s="262" t="s">
        <v>5005</v>
      </c>
      <c r="F55" s="265" t="s">
        <v>5006</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4905</v>
      </c>
      <c r="B56" s="257" t="s">
        <v>2175</v>
      </c>
      <c r="C56" s="258" t="s">
        <v>5015</v>
      </c>
      <c r="D56" s="261" t="s">
        <v>5016</v>
      </c>
      <c r="E56" s="262" t="s">
        <v>5005</v>
      </c>
      <c r="F56" s="265" t="s">
        <v>5006</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4905</v>
      </c>
      <c r="B57" s="257" t="s">
        <v>2175</v>
      </c>
      <c r="C57" s="258" t="s">
        <v>5017</v>
      </c>
      <c r="D57" s="261" t="s">
        <v>5018</v>
      </c>
      <c r="E57" s="262" t="s">
        <v>5005</v>
      </c>
      <c r="F57" s="265" t="s">
        <v>5006</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4905</v>
      </c>
      <c r="B58" s="257" t="s">
        <v>2175</v>
      </c>
      <c r="C58" s="258" t="s">
        <v>5019</v>
      </c>
      <c r="D58" s="261" t="s">
        <v>5020</v>
      </c>
      <c r="E58" s="262" t="s">
        <v>4909</v>
      </c>
      <c r="F58" s="265" t="s">
        <v>5006</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4905</v>
      </c>
      <c r="B59" s="257" t="s">
        <v>2175</v>
      </c>
      <c r="C59" s="258" t="s">
        <v>5021</v>
      </c>
      <c r="D59" s="261" t="s">
        <v>5022</v>
      </c>
      <c r="E59" s="262" t="s">
        <v>4909</v>
      </c>
      <c r="F59" s="265" t="s">
        <v>5006</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4905</v>
      </c>
      <c r="B60" s="256" t="s">
        <v>5023</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4905</v>
      </c>
      <c r="B61" s="257" t="s">
        <v>5023</v>
      </c>
      <c r="C61" s="258" t="s">
        <v>5024</v>
      </c>
      <c r="D61" s="261" t="s">
        <v>5025</v>
      </c>
      <c r="E61" s="262" t="s">
        <v>4909</v>
      </c>
      <c r="F61" s="265" t="s">
        <v>5026</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4905</v>
      </c>
      <c r="B62" s="257" t="s">
        <v>5023</v>
      </c>
      <c r="C62" s="258" t="s">
        <v>5027</v>
      </c>
      <c r="D62" s="261" t="s">
        <v>5028</v>
      </c>
      <c r="E62" s="262" t="s">
        <v>4909</v>
      </c>
      <c r="F62" s="265" t="s">
        <v>5026</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4905</v>
      </c>
      <c r="B63" s="257" t="s">
        <v>5023</v>
      </c>
      <c r="C63" s="258" t="s">
        <v>5029</v>
      </c>
      <c r="D63" s="261" t="s">
        <v>5030</v>
      </c>
      <c r="E63" s="262" t="s">
        <v>4909</v>
      </c>
      <c r="F63" s="265" t="s">
        <v>5026</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4905</v>
      </c>
      <c r="B64" s="257" t="s">
        <v>5023</v>
      </c>
      <c r="C64" s="258" t="s">
        <v>5031</v>
      </c>
      <c r="D64" s="261" t="s">
        <v>5032</v>
      </c>
      <c r="E64" s="262" t="s">
        <v>4909</v>
      </c>
      <c r="F64" s="265" t="s">
        <v>5026</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4905</v>
      </c>
      <c r="B65" s="257" t="s">
        <v>5023</v>
      </c>
      <c r="C65" s="258" t="s">
        <v>5033</v>
      </c>
      <c r="D65" s="261" t="s">
        <v>5034</v>
      </c>
      <c r="E65" s="262" t="s">
        <v>4909</v>
      </c>
      <c r="F65" s="265" t="s">
        <v>5026</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4905</v>
      </c>
      <c r="B66" s="257" t="s">
        <v>5023</v>
      </c>
      <c r="C66" s="258" t="s">
        <v>5035</v>
      </c>
      <c r="D66" s="261" t="s">
        <v>5036</v>
      </c>
      <c r="E66" s="262" t="s">
        <v>4909</v>
      </c>
      <c r="F66" s="265" t="s">
        <v>5026</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4905</v>
      </c>
      <c r="B67" s="257" t="s">
        <v>5023</v>
      </c>
      <c r="C67" s="258" t="s">
        <v>5037</v>
      </c>
      <c r="D67" s="261" t="s">
        <v>5038</v>
      </c>
      <c r="E67" s="262" t="s">
        <v>4909</v>
      </c>
      <c r="F67" s="265" t="s">
        <v>5026</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4905</v>
      </c>
      <c r="B68" s="257" t="s">
        <v>5023</v>
      </c>
      <c r="C68" s="258" t="s">
        <v>5039</v>
      </c>
      <c r="D68" s="261" t="s">
        <v>5040</v>
      </c>
      <c r="E68" s="262" t="s">
        <v>4909</v>
      </c>
      <c r="F68" s="265" t="s">
        <v>5041</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4905</v>
      </c>
      <c r="B69" s="257" t="s">
        <v>5023</v>
      </c>
      <c r="C69" s="258" t="s">
        <v>5042</v>
      </c>
      <c r="D69" s="261" t="s">
        <v>5043</v>
      </c>
      <c r="E69" s="262" t="s">
        <v>4909</v>
      </c>
      <c r="F69" s="265" t="s">
        <v>5041</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4905</v>
      </c>
      <c r="B70" s="257" t="s">
        <v>5023</v>
      </c>
      <c r="C70" s="258" t="s">
        <v>5044</v>
      </c>
      <c r="D70" s="261" t="s">
        <v>5045</v>
      </c>
      <c r="E70" s="262" t="s">
        <v>4909</v>
      </c>
      <c r="F70" s="265" t="s">
        <v>5041</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4905</v>
      </c>
      <c r="B71" s="257" t="s">
        <v>5023</v>
      </c>
      <c r="C71" s="258" t="s">
        <v>5046</v>
      </c>
      <c r="D71" s="261" t="s">
        <v>5047</v>
      </c>
      <c r="E71" s="262" t="s">
        <v>4909</v>
      </c>
      <c r="F71" s="265" t="s">
        <v>5048</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4905</v>
      </c>
      <c r="B72" s="257" t="s">
        <v>5023</v>
      </c>
      <c r="C72" s="258" t="s">
        <v>5049</v>
      </c>
      <c r="D72" s="261" t="s">
        <v>5050</v>
      </c>
      <c r="E72" s="262" t="s">
        <v>4909</v>
      </c>
      <c r="F72" s="265" t="s">
        <v>5026</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4905</v>
      </c>
      <c r="B73" s="257" t="s">
        <v>5023</v>
      </c>
      <c r="C73" s="258" t="s">
        <v>5051</v>
      </c>
      <c r="D73" s="261" t="s">
        <v>5052</v>
      </c>
      <c r="E73" s="262" t="s">
        <v>5053</v>
      </c>
      <c r="F73" s="265" t="s">
        <v>5026</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4905</v>
      </c>
      <c r="B74" s="256" t="s">
        <v>5054</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4905</v>
      </c>
      <c r="B75" s="257" t="s">
        <v>5054</v>
      </c>
      <c r="C75" s="258" t="s">
        <v>5055</v>
      </c>
      <c r="D75" s="261" t="s">
        <v>5056</v>
      </c>
      <c r="E75" s="262" t="s">
        <v>5053</v>
      </c>
      <c r="F75" s="265" t="s">
        <v>5057</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4905</v>
      </c>
      <c r="B76" s="257" t="s">
        <v>5054</v>
      </c>
      <c r="C76" s="258" t="s">
        <v>5058</v>
      </c>
      <c r="D76" s="261" t="s">
        <v>5059</v>
      </c>
      <c r="E76" s="262" t="s">
        <v>5053</v>
      </c>
      <c r="F76" s="265" t="s">
        <v>5057</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4905</v>
      </c>
      <c r="B77" s="257" t="s">
        <v>5054</v>
      </c>
      <c r="C77" s="258" t="s">
        <v>5060</v>
      </c>
      <c r="D77" s="261" t="s">
        <v>5061</v>
      </c>
      <c r="E77" s="262" t="s">
        <v>5053</v>
      </c>
      <c r="F77" s="265" t="s">
        <v>5057</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4905</v>
      </c>
      <c r="B78" s="257" t="s">
        <v>5054</v>
      </c>
      <c r="C78" s="258" t="s">
        <v>5062</v>
      </c>
      <c r="D78" s="261" t="s">
        <v>5063</v>
      </c>
      <c r="E78" s="262" t="s">
        <v>5053</v>
      </c>
      <c r="F78" s="265" t="s">
        <v>5057</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4905</v>
      </c>
      <c r="B79" s="257" t="s">
        <v>5054</v>
      </c>
      <c r="C79" s="258" t="s">
        <v>5064</v>
      </c>
      <c r="D79" s="261" t="s">
        <v>5065</v>
      </c>
      <c r="E79" s="262" t="s">
        <v>5053</v>
      </c>
      <c r="F79" s="265" t="s">
        <v>5057</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4905</v>
      </c>
      <c r="B80" s="257" t="s">
        <v>5054</v>
      </c>
      <c r="C80" s="258" t="s">
        <v>5066</v>
      </c>
      <c r="D80" s="261" t="s">
        <v>5067</v>
      </c>
      <c r="E80" s="262" t="s">
        <v>5053</v>
      </c>
      <c r="F80" s="265" t="s">
        <v>5057</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4905</v>
      </c>
      <c r="B81" s="257" t="s">
        <v>5054</v>
      </c>
      <c r="C81" s="258" t="s">
        <v>5068</v>
      </c>
      <c r="D81" s="261" t="s">
        <v>5069</v>
      </c>
      <c r="E81" s="262" t="s">
        <v>5053</v>
      </c>
      <c r="F81" s="265" t="s">
        <v>5057</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4905</v>
      </c>
      <c r="B82" s="257" t="s">
        <v>5054</v>
      </c>
      <c r="C82" s="258" t="s">
        <v>5070</v>
      </c>
      <c r="D82" s="261" t="s">
        <v>5071</v>
      </c>
      <c r="E82" s="262" t="s">
        <v>5053</v>
      </c>
      <c r="F82" s="265" t="s">
        <v>5057</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4905</v>
      </c>
      <c r="B83" s="257" t="s">
        <v>5054</v>
      </c>
      <c r="C83" s="258" t="s">
        <v>5072</v>
      </c>
      <c r="D83" s="261" t="s">
        <v>5073</v>
      </c>
      <c r="E83" s="262" t="s">
        <v>5053</v>
      </c>
      <c r="F83" s="265" t="s">
        <v>5057</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4905</v>
      </c>
      <c r="B84" s="257" t="s">
        <v>5054</v>
      </c>
      <c r="C84" s="258" t="s">
        <v>5074</v>
      </c>
      <c r="D84" s="261" t="s">
        <v>5075</v>
      </c>
      <c r="E84" s="262" t="s">
        <v>5053</v>
      </c>
      <c r="F84" s="265" t="s">
        <v>5057</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4905</v>
      </c>
      <c r="B85" s="257" t="s">
        <v>5054</v>
      </c>
      <c r="C85" s="258" t="s">
        <v>5076</v>
      </c>
      <c r="D85" s="261" t="s">
        <v>5077</v>
      </c>
      <c r="E85" s="262" t="s">
        <v>5053</v>
      </c>
      <c r="F85" s="265" t="s">
        <v>5057</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4905</v>
      </c>
      <c r="B86" s="257" t="s">
        <v>5054</v>
      </c>
      <c r="C86" s="258" t="s">
        <v>5078</v>
      </c>
      <c r="D86" s="261" t="s">
        <v>5079</v>
      </c>
      <c r="E86" s="262" t="s">
        <v>5053</v>
      </c>
      <c r="F86" s="265" t="s">
        <v>5057</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4905</v>
      </c>
      <c r="B87" s="257" t="s">
        <v>5054</v>
      </c>
      <c r="C87" s="258" t="s">
        <v>5080</v>
      </c>
      <c r="D87" s="261" t="s">
        <v>5081</v>
      </c>
      <c r="E87" s="262" t="s">
        <v>5053</v>
      </c>
      <c r="F87" s="265" t="s">
        <v>5057</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4905</v>
      </c>
      <c r="B88" s="257" t="s">
        <v>5054</v>
      </c>
      <c r="C88" s="258" t="s">
        <v>5082</v>
      </c>
      <c r="D88" s="261" t="s">
        <v>5083</v>
      </c>
      <c r="E88" s="262" t="s">
        <v>5053</v>
      </c>
      <c r="F88" s="265" t="s">
        <v>5041</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4905</v>
      </c>
      <c r="B89" s="257" t="s">
        <v>5054</v>
      </c>
      <c r="C89" s="258" t="s">
        <v>5084</v>
      </c>
      <c r="D89" s="261" t="s">
        <v>5085</v>
      </c>
      <c r="E89" s="262" t="s">
        <v>5053</v>
      </c>
      <c r="F89" s="265" t="s">
        <v>5041</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4905</v>
      </c>
      <c r="B90" s="257" t="s">
        <v>5054</v>
      </c>
      <c r="C90" s="258" t="s">
        <v>5086</v>
      </c>
      <c r="D90" s="261" t="s">
        <v>5087</v>
      </c>
      <c r="E90" s="262" t="s">
        <v>5053</v>
      </c>
      <c r="F90" s="265" t="s">
        <v>5041</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4905</v>
      </c>
      <c r="B91" s="256" t="s">
        <v>5088</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4905</v>
      </c>
      <c r="B92" s="257" t="s">
        <v>5088</v>
      </c>
      <c r="C92" s="258" t="s">
        <v>5089</v>
      </c>
      <c r="D92" s="261" t="s">
        <v>5090</v>
      </c>
      <c r="E92" s="262" t="s">
        <v>4909</v>
      </c>
      <c r="F92" s="265" t="s">
        <v>5041</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4905</v>
      </c>
      <c r="B93" s="257" t="s">
        <v>5088</v>
      </c>
      <c r="C93" s="258" t="s">
        <v>5091</v>
      </c>
      <c r="D93" s="261" t="s">
        <v>5092</v>
      </c>
      <c r="E93" s="262" t="s">
        <v>4909</v>
      </c>
      <c r="F93" s="265" t="s">
        <v>5041</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4905</v>
      </c>
      <c r="B94" s="257" t="s">
        <v>5088</v>
      </c>
      <c r="C94" s="258" t="s">
        <v>5093</v>
      </c>
      <c r="D94" s="261" t="s">
        <v>5094</v>
      </c>
      <c r="E94" s="262" t="s">
        <v>4909</v>
      </c>
      <c r="F94" s="265" t="s">
        <v>5041</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4905</v>
      </c>
      <c r="B95" s="257" t="s">
        <v>5088</v>
      </c>
      <c r="C95" s="258" t="s">
        <v>5095</v>
      </c>
      <c r="D95" s="261" t="s">
        <v>5096</v>
      </c>
      <c r="E95" s="262" t="s">
        <v>4909</v>
      </c>
      <c r="F95" s="265" t="s">
        <v>5041</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4905</v>
      </c>
      <c r="B96" s="257" t="s">
        <v>5088</v>
      </c>
      <c r="C96" s="258" t="s">
        <v>5097</v>
      </c>
      <c r="D96" s="261" t="s">
        <v>5098</v>
      </c>
      <c r="E96" s="262" t="s">
        <v>4909</v>
      </c>
      <c r="F96" s="265" t="s">
        <v>5041</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4905</v>
      </c>
      <c r="B97" s="257" t="s">
        <v>5088</v>
      </c>
      <c r="C97" s="258" t="s">
        <v>5099</v>
      </c>
      <c r="D97" s="261" t="s">
        <v>5100</v>
      </c>
      <c r="E97" s="262" t="s">
        <v>4909</v>
      </c>
      <c r="F97" s="265" t="s">
        <v>5101</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4905</v>
      </c>
      <c r="B98" s="257" t="s">
        <v>5088</v>
      </c>
      <c r="C98" s="258" t="s">
        <v>5102</v>
      </c>
      <c r="D98" s="261" t="s">
        <v>5103</v>
      </c>
      <c r="E98" s="262" t="s">
        <v>4909</v>
      </c>
      <c r="F98" s="265" t="s">
        <v>5101</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4905</v>
      </c>
      <c r="B99" s="257" t="s">
        <v>5088</v>
      </c>
      <c r="C99" s="258" t="s">
        <v>5104</v>
      </c>
      <c r="D99" s="261" t="s">
        <v>5105</v>
      </c>
      <c r="E99" s="262" t="s">
        <v>4909</v>
      </c>
      <c r="F99" s="265" t="s">
        <v>5101</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4905</v>
      </c>
      <c r="B100" s="257" t="s">
        <v>5088</v>
      </c>
      <c r="C100" s="258" t="s">
        <v>5106</v>
      </c>
      <c r="D100" s="261" t="s">
        <v>5107</v>
      </c>
      <c r="E100" s="262" t="s">
        <v>4909</v>
      </c>
      <c r="F100" s="265" t="s">
        <v>5101</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4905</v>
      </c>
      <c r="B101" s="257" t="s">
        <v>5088</v>
      </c>
      <c r="C101" s="258" t="s">
        <v>5108</v>
      </c>
      <c r="D101" s="261" t="s">
        <v>5109</v>
      </c>
      <c r="E101" s="262" t="s">
        <v>4909</v>
      </c>
      <c r="F101" s="265" t="s">
        <v>5041</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4905</v>
      </c>
      <c r="B102" s="257" t="s">
        <v>5088</v>
      </c>
      <c r="C102" s="258" t="s">
        <v>5110</v>
      </c>
      <c r="D102" s="261" t="s">
        <v>5111</v>
      </c>
      <c r="E102" s="262" t="s">
        <v>5053</v>
      </c>
      <c r="F102" s="265" t="s">
        <v>5041</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4905</v>
      </c>
      <c r="B103" s="257" t="s">
        <v>5088</v>
      </c>
      <c r="C103" s="258" t="s">
        <v>5112</v>
      </c>
      <c r="D103" s="261" t="s">
        <v>5113</v>
      </c>
      <c r="E103" s="262" t="s">
        <v>5053</v>
      </c>
      <c r="F103" s="265" t="s">
        <v>5041</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4905</v>
      </c>
      <c r="B104" s="257" t="s">
        <v>5088</v>
      </c>
      <c r="C104" s="258" t="s">
        <v>5114</v>
      </c>
      <c r="D104" s="261" t="s">
        <v>5115</v>
      </c>
      <c r="E104" s="262" t="s">
        <v>5053</v>
      </c>
      <c r="F104" s="265" t="s">
        <v>5041</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4905</v>
      </c>
      <c r="B105" s="257" t="s">
        <v>5088</v>
      </c>
      <c r="C105" s="258" t="s">
        <v>5116</v>
      </c>
      <c r="D105" s="261" t="s">
        <v>5117</v>
      </c>
      <c r="E105" s="262" t="s">
        <v>4938</v>
      </c>
      <c r="F105" s="265" t="s">
        <v>5041</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4905</v>
      </c>
      <c r="B106" s="256" t="s">
        <v>5118</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4905</v>
      </c>
      <c r="B107" s="257" t="s">
        <v>5118</v>
      </c>
      <c r="C107" s="258" t="s">
        <v>5119</v>
      </c>
      <c r="D107" s="261" t="s">
        <v>5120</v>
      </c>
      <c r="E107" s="262" t="s">
        <v>5053</v>
      </c>
      <c r="F107" s="265" t="s">
        <v>5041</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4905</v>
      </c>
      <c r="B108" s="257" t="s">
        <v>5118</v>
      </c>
      <c r="C108" s="258" t="s">
        <v>5121</v>
      </c>
      <c r="D108" s="261" t="s">
        <v>5122</v>
      </c>
      <c r="E108" s="262" t="s">
        <v>5053</v>
      </c>
      <c r="F108" s="265" t="s">
        <v>5041</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4905</v>
      </c>
      <c r="B109" s="257" t="s">
        <v>5118</v>
      </c>
      <c r="C109" s="258" t="s">
        <v>5123</v>
      </c>
      <c r="D109" s="261" t="s">
        <v>5124</v>
      </c>
      <c r="E109" s="262" t="s">
        <v>5053</v>
      </c>
      <c r="F109" s="265" t="s">
        <v>5041</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4905</v>
      </c>
      <c r="B110" s="257" t="s">
        <v>5118</v>
      </c>
      <c r="C110" s="258" t="s">
        <v>5125</v>
      </c>
      <c r="D110" s="261" t="s">
        <v>5126</v>
      </c>
      <c r="E110" s="262" t="s">
        <v>5053</v>
      </c>
      <c r="F110" s="265" t="s">
        <v>5041</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4905</v>
      </c>
      <c r="B111" s="257" t="s">
        <v>5118</v>
      </c>
      <c r="C111" s="258" t="s">
        <v>5127</v>
      </c>
      <c r="D111" s="261" t="s">
        <v>5128</v>
      </c>
      <c r="E111" s="262" t="s">
        <v>5053</v>
      </c>
      <c r="F111" s="265" t="s">
        <v>5041</v>
      </c>
      <c r="G111" s="268">
        <f>IF(COUNTIF(H111:AU111,"&lt;&gt;")=0,"",SUMPRODUCT(((Recommendations[ImplStatus]="Implemented")+(Recommendations[ImplStatus]="Compensated"))*ISNUMBER(MATCH(Recommendations[Id],H111:AU111,0)))/COUNTIF(H111:AU111,"&lt;&gt;"))</f>
        <v>0</v>
      </c>
      <c r="H111" s="269" t="s">
        <v>13</v>
      </c>
      <c r="I111" s="269" t="s">
        <v>49</v>
      </c>
      <c r="J111" s="269" t="s">
        <v>90</v>
      </c>
      <c r="K111" s="269" t="s">
        <v>169</v>
      </c>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4905</v>
      </c>
      <c r="B112" s="257" t="s">
        <v>5118</v>
      </c>
      <c r="C112" s="258" t="s">
        <v>5129</v>
      </c>
      <c r="D112" s="261" t="s">
        <v>5130</v>
      </c>
      <c r="E112" s="262" t="s">
        <v>5053</v>
      </c>
      <c r="F112" s="265" t="s">
        <v>5041</v>
      </c>
      <c r="G112" s="268">
        <f>IF(COUNTIF(H112:AU112,"&lt;&gt;")=0,"",SUMPRODUCT(((Recommendations[ImplStatus]="Implemented")+(Recommendations[ImplStatus]="Compensated"))*ISNUMBER(MATCH(Recommendations[Id],H112:AU112,0)))/COUNTIF(H112:AU112,"&lt;&gt;"))</f>
        <v>0</v>
      </c>
      <c r="H112" s="269" t="s">
        <v>13</v>
      </c>
      <c r="I112" s="269" t="s">
        <v>49</v>
      </c>
      <c r="J112" s="269" t="s">
        <v>90</v>
      </c>
      <c r="K112" s="269" t="s">
        <v>169</v>
      </c>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4905</v>
      </c>
      <c r="B113" s="257" t="s">
        <v>5118</v>
      </c>
      <c r="C113" s="258" t="s">
        <v>5131</v>
      </c>
      <c r="D113" s="261" t="s">
        <v>5132</v>
      </c>
      <c r="E113" s="262" t="s">
        <v>5053</v>
      </c>
      <c r="F113" s="265" t="s">
        <v>5041</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4905</v>
      </c>
      <c r="B114" s="257" t="s">
        <v>5118</v>
      </c>
      <c r="C114" s="258" t="s">
        <v>5133</v>
      </c>
      <c r="D114" s="261" t="s">
        <v>5134</v>
      </c>
      <c r="E114" s="262" t="s">
        <v>5053</v>
      </c>
      <c r="F114" s="265" t="s">
        <v>5041</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4905</v>
      </c>
      <c r="B115" s="257" t="s">
        <v>5118</v>
      </c>
      <c r="C115" s="258" t="s">
        <v>5135</v>
      </c>
      <c r="D115" s="261" t="s">
        <v>5136</v>
      </c>
      <c r="E115" s="262" t="s">
        <v>5053</v>
      </c>
      <c r="F115" s="265" t="s">
        <v>5041</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4905</v>
      </c>
      <c r="B116" s="257" t="s">
        <v>5118</v>
      </c>
      <c r="C116" s="258" t="s">
        <v>5137</v>
      </c>
      <c r="D116" s="261" t="s">
        <v>5138</v>
      </c>
      <c r="E116" s="262" t="s">
        <v>5053</v>
      </c>
      <c r="F116" s="265" t="s">
        <v>5041</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4905</v>
      </c>
      <c r="B117" s="257" t="s">
        <v>5118</v>
      </c>
      <c r="C117" s="258" t="s">
        <v>5139</v>
      </c>
      <c r="D117" s="261" t="s">
        <v>5140</v>
      </c>
      <c r="E117" s="262" t="s">
        <v>5053</v>
      </c>
      <c r="F117" s="265" t="s">
        <v>5041</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5141</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5141</v>
      </c>
      <c r="B119" s="256" t="s">
        <v>5142</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5141</v>
      </c>
      <c r="B120" s="257" t="s">
        <v>5142</v>
      </c>
      <c r="C120" s="258" t="s">
        <v>5143</v>
      </c>
      <c r="D120" s="261" t="s">
        <v>5144</v>
      </c>
      <c r="E120" s="262" t="s">
        <v>4909</v>
      </c>
      <c r="F120" s="265" t="s">
        <v>5145</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5141</v>
      </c>
      <c r="B121" s="257" t="s">
        <v>5142</v>
      </c>
      <c r="C121" s="258" t="s">
        <v>5146</v>
      </c>
      <c r="D121" s="261" t="s">
        <v>5147</v>
      </c>
      <c r="E121" s="262" t="s">
        <v>4909</v>
      </c>
      <c r="F121" s="265" t="s">
        <v>5145</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5141</v>
      </c>
      <c r="B122" s="257" t="s">
        <v>5142</v>
      </c>
      <c r="C122" s="258" t="s">
        <v>5148</v>
      </c>
      <c r="D122" s="261" t="s">
        <v>5149</v>
      </c>
      <c r="E122" s="262" t="s">
        <v>4909</v>
      </c>
      <c r="F122" s="265" t="s">
        <v>5145</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5141</v>
      </c>
      <c r="B123" s="257" t="s">
        <v>5142</v>
      </c>
      <c r="C123" s="258" t="s">
        <v>5150</v>
      </c>
      <c r="D123" s="261" t="s">
        <v>5151</v>
      </c>
      <c r="E123" s="262" t="s">
        <v>4909</v>
      </c>
      <c r="F123" s="265" t="s">
        <v>5145</v>
      </c>
      <c r="G123" s="268">
        <f>IF(COUNTIF(H123:AU123,"&lt;&gt;")=0,"",SUMPRODUCT(((Recommendations[ImplStatus]="Implemented")+(Recommendations[ImplStatus]="Compensated"))*ISNUMBER(MATCH(Recommendations[Id],H123:AU123,0)))/COUNTIF(H123:AU123,"&lt;&gt;"))</f>
        <v>0</v>
      </c>
      <c r="H123" s="269" t="s">
        <v>124</v>
      </c>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5141</v>
      </c>
      <c r="B124" s="257" t="s">
        <v>5142</v>
      </c>
      <c r="C124" s="258" t="s">
        <v>5152</v>
      </c>
      <c r="D124" s="261" t="s">
        <v>5153</v>
      </c>
      <c r="E124" s="262" t="s">
        <v>4909</v>
      </c>
      <c r="F124" s="265" t="s">
        <v>5145</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5141</v>
      </c>
      <c r="B125" s="257" t="s">
        <v>5142</v>
      </c>
      <c r="C125" s="258" t="s">
        <v>5154</v>
      </c>
      <c r="D125" s="261" t="s">
        <v>5155</v>
      </c>
      <c r="E125" s="262" t="s">
        <v>4909</v>
      </c>
      <c r="F125" s="265" t="s">
        <v>5145</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5141</v>
      </c>
      <c r="B126" s="257" t="s">
        <v>5142</v>
      </c>
      <c r="C126" s="258" t="s">
        <v>5156</v>
      </c>
      <c r="D126" s="261" t="s">
        <v>5157</v>
      </c>
      <c r="E126" s="262" t="s">
        <v>4909</v>
      </c>
      <c r="F126" s="265" t="s">
        <v>5145</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5141</v>
      </c>
      <c r="B127" s="257" t="s">
        <v>5142</v>
      </c>
      <c r="C127" s="258" t="s">
        <v>5158</v>
      </c>
      <c r="D127" s="261" t="s">
        <v>5159</v>
      </c>
      <c r="E127" s="262" t="s">
        <v>4909</v>
      </c>
      <c r="F127" s="265" t="s">
        <v>5145</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5141</v>
      </c>
      <c r="B128" s="257" t="s">
        <v>5142</v>
      </c>
      <c r="C128" s="258" t="s">
        <v>5160</v>
      </c>
      <c r="D128" s="261" t="s">
        <v>5161</v>
      </c>
      <c r="E128" s="262" t="s">
        <v>4909</v>
      </c>
      <c r="F128" s="265" t="s">
        <v>5145</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5141</v>
      </c>
      <c r="B129" s="257" t="s">
        <v>5142</v>
      </c>
      <c r="C129" s="258" t="s">
        <v>5162</v>
      </c>
      <c r="D129" s="261" t="s">
        <v>5163</v>
      </c>
      <c r="E129" s="262" t="s">
        <v>4909</v>
      </c>
      <c r="F129" s="265" t="s">
        <v>5145</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5141</v>
      </c>
      <c r="B130" s="257" t="s">
        <v>5142</v>
      </c>
      <c r="C130" s="258" t="s">
        <v>5164</v>
      </c>
      <c r="D130" s="261" t="s">
        <v>5165</v>
      </c>
      <c r="E130" s="262" t="s">
        <v>4909</v>
      </c>
      <c r="F130" s="265" t="s">
        <v>5145</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5141</v>
      </c>
      <c r="B131" s="257" t="s">
        <v>5142</v>
      </c>
      <c r="C131" s="258" t="s">
        <v>5166</v>
      </c>
      <c r="D131" s="261" t="s">
        <v>5167</v>
      </c>
      <c r="E131" s="262" t="s">
        <v>4909</v>
      </c>
      <c r="F131" s="265" t="s">
        <v>5145</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5141</v>
      </c>
      <c r="B132" s="257" t="s">
        <v>5142</v>
      </c>
      <c r="C132" s="258" t="s">
        <v>5168</v>
      </c>
      <c r="D132" s="261" t="s">
        <v>5169</v>
      </c>
      <c r="E132" s="262" t="s">
        <v>4909</v>
      </c>
      <c r="F132" s="265" t="s">
        <v>5145</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5141</v>
      </c>
      <c r="B133" s="257" t="s">
        <v>5142</v>
      </c>
      <c r="C133" s="258" t="s">
        <v>5170</v>
      </c>
      <c r="D133" s="261" t="s">
        <v>5171</v>
      </c>
      <c r="E133" s="262" t="s">
        <v>4938</v>
      </c>
      <c r="F133" s="265" t="s">
        <v>5145</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5141</v>
      </c>
      <c r="B134" s="257" t="s">
        <v>5142</v>
      </c>
      <c r="C134" s="258" t="s">
        <v>5172</v>
      </c>
      <c r="D134" s="261" t="s">
        <v>5173</v>
      </c>
      <c r="E134" s="262" t="s">
        <v>4938</v>
      </c>
      <c r="F134" s="265" t="s">
        <v>5145</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5141</v>
      </c>
      <c r="B135" s="257" t="s">
        <v>5142</v>
      </c>
      <c r="C135" s="258" t="s">
        <v>5174</v>
      </c>
      <c r="D135" s="261" t="s">
        <v>5175</v>
      </c>
      <c r="E135" s="262" t="s">
        <v>5053</v>
      </c>
      <c r="F135" s="265" t="s">
        <v>5145</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5141</v>
      </c>
      <c r="B136" s="257" t="s">
        <v>5142</v>
      </c>
      <c r="C136" s="258" t="s">
        <v>5176</v>
      </c>
      <c r="D136" s="261" t="s">
        <v>5177</v>
      </c>
      <c r="E136" s="262" t="s">
        <v>4938</v>
      </c>
      <c r="F136" s="265" t="s">
        <v>5145</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5141</v>
      </c>
      <c r="B137" s="257" t="s">
        <v>5142</v>
      </c>
      <c r="C137" s="258" t="s">
        <v>5178</v>
      </c>
      <c r="D137" s="261" t="s">
        <v>5179</v>
      </c>
      <c r="E137" s="262" t="s">
        <v>4938</v>
      </c>
      <c r="F137" s="265" t="s">
        <v>5145</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5141</v>
      </c>
      <c r="B138" s="257" t="s">
        <v>5142</v>
      </c>
      <c r="C138" s="258" t="s">
        <v>5180</v>
      </c>
      <c r="D138" s="261" t="s">
        <v>5181</v>
      </c>
      <c r="E138" s="262" t="s">
        <v>5053</v>
      </c>
      <c r="F138" s="265" t="s">
        <v>5145</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5141</v>
      </c>
      <c r="B139" s="257" t="s">
        <v>5142</v>
      </c>
      <c r="C139" s="258" t="s">
        <v>5182</v>
      </c>
      <c r="D139" s="261" t="s">
        <v>5183</v>
      </c>
      <c r="E139" s="262" t="s">
        <v>5053</v>
      </c>
      <c r="F139" s="265" t="s">
        <v>5145</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5141</v>
      </c>
      <c r="B140" s="257" t="s">
        <v>5142</v>
      </c>
      <c r="C140" s="258" t="s">
        <v>5184</v>
      </c>
      <c r="D140" s="261" t="s">
        <v>5185</v>
      </c>
      <c r="E140" s="262" t="s">
        <v>4909</v>
      </c>
      <c r="F140" s="265" t="s">
        <v>5145</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5141</v>
      </c>
      <c r="B141" s="257" t="s">
        <v>5142</v>
      </c>
      <c r="C141" s="258" t="s">
        <v>5186</v>
      </c>
      <c r="D141" s="261" t="s">
        <v>5187</v>
      </c>
      <c r="E141" s="262" t="s">
        <v>5188</v>
      </c>
      <c r="F141" s="265" t="s">
        <v>5189</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5141</v>
      </c>
      <c r="B142" s="257" t="s">
        <v>5142</v>
      </c>
      <c r="C142" s="258" t="s">
        <v>5190</v>
      </c>
      <c r="D142" s="261" t="s">
        <v>5191</v>
      </c>
      <c r="E142" s="262" t="s">
        <v>5188</v>
      </c>
      <c r="F142" s="265" t="s">
        <v>5189</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5141</v>
      </c>
      <c r="B143" s="257" t="s">
        <v>5142</v>
      </c>
      <c r="C143" s="258" t="s">
        <v>5192</v>
      </c>
      <c r="D143" s="261" t="s">
        <v>5193</v>
      </c>
      <c r="E143" s="262" t="s">
        <v>5188</v>
      </c>
      <c r="F143" s="265" t="s">
        <v>5189</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5141</v>
      </c>
      <c r="B144" s="257" t="s">
        <v>5142</v>
      </c>
      <c r="C144" s="258" t="s">
        <v>5194</v>
      </c>
      <c r="D144" s="261" t="s">
        <v>5195</v>
      </c>
      <c r="E144" s="262" t="s">
        <v>5005</v>
      </c>
      <c r="F144" s="265" t="s">
        <v>5189</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5141</v>
      </c>
      <c r="B145" s="257" t="s">
        <v>5142</v>
      </c>
      <c r="C145" s="258" t="s">
        <v>5196</v>
      </c>
      <c r="D145" s="261" t="s">
        <v>5197</v>
      </c>
      <c r="E145" s="262" t="s">
        <v>5005</v>
      </c>
      <c r="F145" s="265" t="s">
        <v>5189</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5141</v>
      </c>
      <c r="B146" s="257" t="s">
        <v>5142</v>
      </c>
      <c r="C146" s="258" t="s">
        <v>5198</v>
      </c>
      <c r="D146" s="261" t="s">
        <v>5199</v>
      </c>
      <c r="E146" s="262" t="s">
        <v>5005</v>
      </c>
      <c r="F146" s="265" t="s">
        <v>5189</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5141</v>
      </c>
      <c r="B147" s="256" t="s">
        <v>5200</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5141</v>
      </c>
      <c r="B148" s="257" t="s">
        <v>5200</v>
      </c>
      <c r="C148" s="258" t="s">
        <v>5201</v>
      </c>
      <c r="D148" s="261" t="s">
        <v>5202</v>
      </c>
      <c r="E148" s="262" t="s">
        <v>4938</v>
      </c>
      <c r="F148" s="265" t="s">
        <v>5203</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5141</v>
      </c>
      <c r="B149" s="257" t="s">
        <v>5200</v>
      </c>
      <c r="C149" s="258" t="s">
        <v>5204</v>
      </c>
      <c r="D149" s="261" t="s">
        <v>5205</v>
      </c>
      <c r="E149" s="262" t="s">
        <v>4938</v>
      </c>
      <c r="F149" s="265" t="s">
        <v>5203</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5141</v>
      </c>
      <c r="B150" s="257" t="s">
        <v>5200</v>
      </c>
      <c r="C150" s="258" t="s">
        <v>5206</v>
      </c>
      <c r="D150" s="261" t="s">
        <v>5207</v>
      </c>
      <c r="E150" s="262" t="s">
        <v>4938</v>
      </c>
      <c r="F150" s="265" t="s">
        <v>5203</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5141</v>
      </c>
      <c r="B151" s="257" t="s">
        <v>5200</v>
      </c>
      <c r="C151" s="258" t="s">
        <v>5208</v>
      </c>
      <c r="D151" s="261" t="s">
        <v>5209</v>
      </c>
      <c r="E151" s="262" t="s">
        <v>4938</v>
      </c>
      <c r="F151" s="265" t="s">
        <v>5203</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5141</v>
      </c>
      <c r="B152" s="257" t="s">
        <v>5200</v>
      </c>
      <c r="C152" s="258" t="s">
        <v>5210</v>
      </c>
      <c r="D152" s="261" t="s">
        <v>5211</v>
      </c>
      <c r="E152" s="262" t="s">
        <v>4938</v>
      </c>
      <c r="F152" s="265" t="s">
        <v>5203</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5141</v>
      </c>
      <c r="B153" s="257" t="s">
        <v>5200</v>
      </c>
      <c r="C153" s="258" t="s">
        <v>5212</v>
      </c>
      <c r="D153" s="261" t="s">
        <v>5213</v>
      </c>
      <c r="E153" s="262" t="s">
        <v>4938</v>
      </c>
      <c r="F153" s="265" t="s">
        <v>5203</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5141</v>
      </c>
      <c r="B154" s="257" t="s">
        <v>5200</v>
      </c>
      <c r="C154" s="258" t="s">
        <v>5214</v>
      </c>
      <c r="D154" s="261" t="s">
        <v>5215</v>
      </c>
      <c r="E154" s="262" t="s">
        <v>4938</v>
      </c>
      <c r="F154" s="265" t="s">
        <v>5203</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5141</v>
      </c>
      <c r="B155" s="257" t="s">
        <v>5200</v>
      </c>
      <c r="C155" s="258" t="s">
        <v>5216</v>
      </c>
      <c r="D155" s="261" t="s">
        <v>5217</v>
      </c>
      <c r="E155" s="262" t="s">
        <v>4938</v>
      </c>
      <c r="F155" s="265" t="s">
        <v>5203</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5141</v>
      </c>
      <c r="B156" s="257" t="s">
        <v>5200</v>
      </c>
      <c r="C156" s="258" t="s">
        <v>5218</v>
      </c>
      <c r="D156" s="261" t="s">
        <v>5219</v>
      </c>
      <c r="E156" s="262" t="s">
        <v>4938</v>
      </c>
      <c r="F156" s="265" t="s">
        <v>5203</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5141</v>
      </c>
      <c r="B157" s="257" t="s">
        <v>5200</v>
      </c>
      <c r="C157" s="258" t="s">
        <v>5220</v>
      </c>
      <c r="D157" s="261" t="s">
        <v>5221</v>
      </c>
      <c r="E157" s="262" t="s">
        <v>4938</v>
      </c>
      <c r="F157" s="265" t="s">
        <v>5203</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5141</v>
      </c>
      <c r="B158" s="257" t="s">
        <v>5200</v>
      </c>
      <c r="C158" s="258" t="s">
        <v>5222</v>
      </c>
      <c r="D158" s="261" t="s">
        <v>5223</v>
      </c>
      <c r="E158" s="262" t="s">
        <v>4938</v>
      </c>
      <c r="F158" s="265" t="s">
        <v>5203</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5141</v>
      </c>
      <c r="B159" s="257" t="s">
        <v>5200</v>
      </c>
      <c r="C159" s="258" t="s">
        <v>5224</v>
      </c>
      <c r="D159" s="261" t="s">
        <v>5225</v>
      </c>
      <c r="E159" s="262" t="s">
        <v>4938</v>
      </c>
      <c r="F159" s="265" t="s">
        <v>5203</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5141</v>
      </c>
      <c r="B160" s="257" t="s">
        <v>5200</v>
      </c>
      <c r="C160" s="258" t="s">
        <v>5226</v>
      </c>
      <c r="D160" s="261" t="s">
        <v>5227</v>
      </c>
      <c r="E160" s="262" t="s">
        <v>4938</v>
      </c>
      <c r="F160" s="265" t="s">
        <v>5228</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5141</v>
      </c>
      <c r="B161" s="257" t="s">
        <v>5200</v>
      </c>
      <c r="C161" s="258" t="s">
        <v>5229</v>
      </c>
      <c r="D161" s="261" t="s">
        <v>5230</v>
      </c>
      <c r="E161" s="262" t="s">
        <v>4938</v>
      </c>
      <c r="F161" s="265" t="s">
        <v>5228</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5141</v>
      </c>
      <c r="B162" s="257" t="s">
        <v>5200</v>
      </c>
      <c r="C162" s="258" t="s">
        <v>5231</v>
      </c>
      <c r="D162" s="261" t="s">
        <v>5232</v>
      </c>
      <c r="E162" s="262" t="s">
        <v>4938</v>
      </c>
      <c r="F162" s="265" t="s">
        <v>5228</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5141</v>
      </c>
      <c r="B163" s="257" t="s">
        <v>5200</v>
      </c>
      <c r="C163" s="258" t="s">
        <v>5233</v>
      </c>
      <c r="D163" s="261" t="s">
        <v>5234</v>
      </c>
      <c r="E163" s="262" t="s">
        <v>4938</v>
      </c>
      <c r="F163" s="265" t="s">
        <v>5228</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5141</v>
      </c>
      <c r="B164" s="257" t="s">
        <v>5200</v>
      </c>
      <c r="C164" s="258" t="s">
        <v>5235</v>
      </c>
      <c r="D164" s="261" t="s">
        <v>5236</v>
      </c>
      <c r="E164" s="262" t="s">
        <v>4938</v>
      </c>
      <c r="F164" s="265" t="s">
        <v>5228</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5141</v>
      </c>
      <c r="B165" s="256" t="s">
        <v>5237</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5141</v>
      </c>
      <c r="B166" s="257" t="s">
        <v>5237</v>
      </c>
      <c r="C166" s="258" t="s">
        <v>5238</v>
      </c>
      <c r="D166" s="261" t="s">
        <v>5239</v>
      </c>
      <c r="E166" s="262" t="s">
        <v>4909</v>
      </c>
      <c r="F166" s="265" t="s">
        <v>5240</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5141</v>
      </c>
      <c r="B167" s="257" t="s">
        <v>5237</v>
      </c>
      <c r="C167" s="258" t="s">
        <v>5241</v>
      </c>
      <c r="D167" s="261" t="s">
        <v>5242</v>
      </c>
      <c r="E167" s="262" t="s">
        <v>5053</v>
      </c>
      <c r="F167" s="265" t="s">
        <v>5240</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5141</v>
      </c>
      <c r="B168" s="257" t="s">
        <v>5237</v>
      </c>
      <c r="C168" s="258" t="s">
        <v>5243</v>
      </c>
      <c r="D168" s="261" t="s">
        <v>5244</v>
      </c>
      <c r="E168" s="262" t="s">
        <v>5005</v>
      </c>
      <c r="F168" s="265" t="s">
        <v>5240</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5141</v>
      </c>
      <c r="B169" s="257" t="s">
        <v>5237</v>
      </c>
      <c r="C169" s="258" t="s">
        <v>5245</v>
      </c>
      <c r="D169" s="261" t="s">
        <v>5246</v>
      </c>
      <c r="E169" s="262" t="s">
        <v>5005</v>
      </c>
      <c r="F169" s="265" t="s">
        <v>5240</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5141</v>
      </c>
      <c r="B170" s="257" t="s">
        <v>5237</v>
      </c>
      <c r="C170" s="258" t="s">
        <v>5247</v>
      </c>
      <c r="D170" s="261" t="s">
        <v>5248</v>
      </c>
      <c r="E170" s="262" t="s">
        <v>5053</v>
      </c>
      <c r="F170" s="265" t="s">
        <v>5240</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5141</v>
      </c>
      <c r="B171" s="257" t="s">
        <v>5237</v>
      </c>
      <c r="C171" s="258" t="s">
        <v>5249</v>
      </c>
      <c r="D171" s="261" t="s">
        <v>5250</v>
      </c>
      <c r="E171" s="262" t="s">
        <v>4938</v>
      </c>
      <c r="F171" s="265" t="s">
        <v>5240</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5141</v>
      </c>
      <c r="B172" s="257" t="s">
        <v>5237</v>
      </c>
      <c r="C172" s="258" t="s">
        <v>5251</v>
      </c>
      <c r="D172" s="261" t="s">
        <v>5252</v>
      </c>
      <c r="E172" s="262" t="s">
        <v>5005</v>
      </c>
      <c r="F172" s="265" t="s">
        <v>5240</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5141</v>
      </c>
      <c r="B173" s="257" t="s">
        <v>5237</v>
      </c>
      <c r="C173" s="258" t="s">
        <v>5253</v>
      </c>
      <c r="D173" s="261" t="s">
        <v>5254</v>
      </c>
      <c r="E173" s="262" t="s">
        <v>4938</v>
      </c>
      <c r="F173" s="265" t="s">
        <v>5240</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5141</v>
      </c>
      <c r="B174" s="257" t="s">
        <v>5237</v>
      </c>
      <c r="C174" s="258" t="s">
        <v>5255</v>
      </c>
      <c r="D174" s="261" t="s">
        <v>5256</v>
      </c>
      <c r="E174" s="262" t="s">
        <v>5005</v>
      </c>
      <c r="F174" s="265" t="s">
        <v>5240</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5141</v>
      </c>
      <c r="B175" s="257" t="s">
        <v>5237</v>
      </c>
      <c r="C175" s="258" t="s">
        <v>5257</v>
      </c>
      <c r="D175" s="261" t="s">
        <v>5258</v>
      </c>
      <c r="E175" s="262" t="s">
        <v>4938</v>
      </c>
      <c r="F175" s="265" t="s">
        <v>5240</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5141</v>
      </c>
      <c r="B176" s="257" t="s">
        <v>5237</v>
      </c>
      <c r="C176" s="258" t="s">
        <v>5259</v>
      </c>
      <c r="D176" s="261" t="s">
        <v>5260</v>
      </c>
      <c r="E176" s="262" t="s">
        <v>4909</v>
      </c>
      <c r="F176" s="265" t="s">
        <v>5240</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5141</v>
      </c>
      <c r="B177" s="257" t="s">
        <v>5237</v>
      </c>
      <c r="C177" s="258" t="s">
        <v>5261</v>
      </c>
      <c r="D177" s="261" t="s">
        <v>5262</v>
      </c>
      <c r="E177" s="262" t="s">
        <v>4909</v>
      </c>
      <c r="F177" s="265" t="s">
        <v>5240</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5141</v>
      </c>
      <c r="B178" s="257" t="s">
        <v>5237</v>
      </c>
      <c r="C178" s="258" t="s">
        <v>5263</v>
      </c>
      <c r="D178" s="261" t="s">
        <v>5264</v>
      </c>
      <c r="E178" s="262" t="s">
        <v>4938</v>
      </c>
      <c r="F178" s="265" t="s">
        <v>5240</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5141</v>
      </c>
      <c r="B179" s="257" t="s">
        <v>5237</v>
      </c>
      <c r="C179" s="258" t="s">
        <v>5265</v>
      </c>
      <c r="D179" s="261" t="s">
        <v>5266</v>
      </c>
      <c r="E179" s="262" t="s">
        <v>5053</v>
      </c>
      <c r="F179" s="265" t="s">
        <v>5240</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5141</v>
      </c>
      <c r="B180" s="257" t="s">
        <v>5237</v>
      </c>
      <c r="C180" s="258" t="s">
        <v>5267</v>
      </c>
      <c r="D180" s="261" t="s">
        <v>5268</v>
      </c>
      <c r="E180" s="262" t="s">
        <v>5053</v>
      </c>
      <c r="F180" s="265" t="s">
        <v>5240</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5141</v>
      </c>
      <c r="B181" s="256" t="s">
        <v>5269</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5141</v>
      </c>
      <c r="B182" s="257" t="s">
        <v>5269</v>
      </c>
      <c r="C182" s="258" t="s">
        <v>5270</v>
      </c>
      <c r="D182" s="261" t="s">
        <v>5271</v>
      </c>
      <c r="E182" s="262" t="s">
        <v>4909</v>
      </c>
      <c r="F182" s="265" t="s">
        <v>5272</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5141</v>
      </c>
      <c r="B183" s="257" t="s">
        <v>5269</v>
      </c>
      <c r="C183" s="258" t="s">
        <v>5273</v>
      </c>
      <c r="D183" s="261" t="s">
        <v>5274</v>
      </c>
      <c r="E183" s="262" t="s">
        <v>4909</v>
      </c>
      <c r="F183" s="265" t="s">
        <v>5272</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5141</v>
      </c>
      <c r="B184" s="257" t="s">
        <v>5269</v>
      </c>
      <c r="C184" s="258" t="s">
        <v>5275</v>
      </c>
      <c r="D184" s="261" t="s">
        <v>5276</v>
      </c>
      <c r="E184" s="262" t="s">
        <v>4909</v>
      </c>
      <c r="F184" s="265" t="s">
        <v>5272</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5141</v>
      </c>
      <c r="B185" s="257" t="s">
        <v>5269</v>
      </c>
      <c r="C185" s="258" t="s">
        <v>5277</v>
      </c>
      <c r="D185" s="261" t="s">
        <v>5278</v>
      </c>
      <c r="E185" s="262" t="s">
        <v>4909</v>
      </c>
      <c r="F185" s="265" t="s">
        <v>5272</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5141</v>
      </c>
      <c r="B186" s="257" t="s">
        <v>5269</v>
      </c>
      <c r="C186" s="258" t="s">
        <v>5279</v>
      </c>
      <c r="D186" s="261" t="s">
        <v>5280</v>
      </c>
      <c r="E186" s="262" t="s">
        <v>4909</v>
      </c>
      <c r="F186" s="265" t="s">
        <v>5272</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5141</v>
      </c>
      <c r="B187" s="257" t="s">
        <v>5269</v>
      </c>
      <c r="C187" s="258" t="s">
        <v>5281</v>
      </c>
      <c r="D187" s="261" t="s">
        <v>5282</v>
      </c>
      <c r="E187" s="262" t="s">
        <v>4938</v>
      </c>
      <c r="F187" s="265" t="s">
        <v>5272</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5141</v>
      </c>
      <c r="B188" s="257" t="s">
        <v>5269</v>
      </c>
      <c r="C188" s="258" t="s">
        <v>5283</v>
      </c>
      <c r="D188" s="261" t="s">
        <v>5284</v>
      </c>
      <c r="E188" s="262" t="s">
        <v>4938</v>
      </c>
      <c r="F188" s="265" t="s">
        <v>5272</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5141</v>
      </c>
      <c r="B189" s="257" t="s">
        <v>5269</v>
      </c>
      <c r="C189" s="258" t="s">
        <v>5285</v>
      </c>
      <c r="D189" s="261" t="s">
        <v>5286</v>
      </c>
      <c r="E189" s="262" t="s">
        <v>4938</v>
      </c>
      <c r="F189" s="265" t="s">
        <v>5272</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5141</v>
      </c>
      <c r="B190" s="257" t="s">
        <v>5269</v>
      </c>
      <c r="C190" s="258" t="s">
        <v>5287</v>
      </c>
      <c r="D190" s="261" t="s">
        <v>5288</v>
      </c>
      <c r="E190" s="262" t="s">
        <v>4938</v>
      </c>
      <c r="F190" s="265" t="s">
        <v>5272</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5141</v>
      </c>
      <c r="B191" s="257" t="s">
        <v>5269</v>
      </c>
      <c r="C191" s="258" t="s">
        <v>5289</v>
      </c>
      <c r="D191" s="261" t="s">
        <v>5290</v>
      </c>
      <c r="E191" s="262" t="s">
        <v>4909</v>
      </c>
      <c r="F191" s="265" t="s">
        <v>5272</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5141</v>
      </c>
      <c r="B192" s="257" t="s">
        <v>5269</v>
      </c>
      <c r="C192" s="258" t="s">
        <v>5291</v>
      </c>
      <c r="D192" s="261" t="s">
        <v>5292</v>
      </c>
      <c r="E192" s="262" t="s">
        <v>4909</v>
      </c>
      <c r="F192" s="265" t="s">
        <v>5272</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5141</v>
      </c>
      <c r="B193" s="257" t="s">
        <v>5269</v>
      </c>
      <c r="C193" s="258" t="s">
        <v>5293</v>
      </c>
      <c r="D193" s="261" t="s">
        <v>5294</v>
      </c>
      <c r="E193" s="262" t="s">
        <v>4909</v>
      </c>
      <c r="F193" s="265" t="s">
        <v>5272</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5141</v>
      </c>
      <c r="B194" s="257" t="s">
        <v>5269</v>
      </c>
      <c r="C194" s="258" t="s">
        <v>5295</v>
      </c>
      <c r="D194" s="261" t="s">
        <v>5296</v>
      </c>
      <c r="E194" s="262" t="s">
        <v>4909</v>
      </c>
      <c r="F194" s="265" t="s">
        <v>5272</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5141</v>
      </c>
      <c r="B195" s="257" t="s">
        <v>5269</v>
      </c>
      <c r="C195" s="258" t="s">
        <v>5297</v>
      </c>
      <c r="D195" s="261" t="s">
        <v>5298</v>
      </c>
      <c r="E195" s="262" t="s">
        <v>4909</v>
      </c>
      <c r="F195" s="265" t="s">
        <v>5272</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5141</v>
      </c>
      <c r="B196" s="257" t="s">
        <v>5269</v>
      </c>
      <c r="C196" s="258" t="s">
        <v>5299</v>
      </c>
      <c r="D196" s="261" t="s">
        <v>5300</v>
      </c>
      <c r="E196" s="262" t="s">
        <v>4909</v>
      </c>
      <c r="F196" s="265" t="s">
        <v>5301</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5141</v>
      </c>
      <c r="B197" s="257" t="s">
        <v>5269</v>
      </c>
      <c r="C197" s="258" t="s">
        <v>5302</v>
      </c>
      <c r="D197" s="261" t="s">
        <v>5303</v>
      </c>
      <c r="E197" s="262" t="s">
        <v>4909</v>
      </c>
      <c r="F197" s="265" t="s">
        <v>5301</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5141</v>
      </c>
      <c r="B198" s="257" t="s">
        <v>5269</v>
      </c>
      <c r="C198" s="258" t="s">
        <v>5304</v>
      </c>
      <c r="D198" s="261" t="s">
        <v>5305</v>
      </c>
      <c r="E198" s="262" t="s">
        <v>4909</v>
      </c>
      <c r="F198" s="265" t="s">
        <v>5301</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5141</v>
      </c>
      <c r="B199" s="257" t="s">
        <v>5269</v>
      </c>
      <c r="C199" s="258" t="s">
        <v>5306</v>
      </c>
      <c r="D199" s="261" t="s">
        <v>5307</v>
      </c>
      <c r="E199" s="262" t="s">
        <v>4909</v>
      </c>
      <c r="F199" s="265" t="s">
        <v>5301</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5308</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5308</v>
      </c>
      <c r="B201" s="256" t="s">
        <v>5309</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5308</v>
      </c>
      <c r="B202" s="257" t="s">
        <v>5309</v>
      </c>
      <c r="C202" s="258" t="s">
        <v>5310</v>
      </c>
      <c r="D202" s="261" t="s">
        <v>5311</v>
      </c>
      <c r="E202" s="262" t="s">
        <v>5188</v>
      </c>
      <c r="F202" s="265" t="s">
        <v>5312</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5308</v>
      </c>
      <c r="B203" s="257" t="s">
        <v>5309</v>
      </c>
      <c r="C203" s="258" t="s">
        <v>5313</v>
      </c>
      <c r="D203" s="261" t="s">
        <v>5314</v>
      </c>
      <c r="E203" s="262" t="s">
        <v>5188</v>
      </c>
      <c r="F203" s="265" t="s">
        <v>5312</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5308</v>
      </c>
      <c r="B204" s="257" t="s">
        <v>5309</v>
      </c>
      <c r="C204" s="258" t="s">
        <v>5315</v>
      </c>
      <c r="D204" s="261" t="s">
        <v>5316</v>
      </c>
      <c r="E204" s="262" t="s">
        <v>5188</v>
      </c>
      <c r="F204" s="265" t="s">
        <v>5312</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5308</v>
      </c>
      <c r="B205" s="257" t="s">
        <v>5309</v>
      </c>
      <c r="C205" s="258" t="s">
        <v>5317</v>
      </c>
      <c r="D205" s="261" t="s">
        <v>5318</v>
      </c>
      <c r="E205" s="262" t="s">
        <v>5188</v>
      </c>
      <c r="F205" s="265" t="s">
        <v>5312</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5308</v>
      </c>
      <c r="B206" s="257" t="s">
        <v>5309</v>
      </c>
      <c r="C206" s="258" t="s">
        <v>5319</v>
      </c>
      <c r="D206" s="261" t="s">
        <v>5320</v>
      </c>
      <c r="E206" s="262" t="s">
        <v>5188</v>
      </c>
      <c r="F206" s="265" t="s">
        <v>5312</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5308</v>
      </c>
      <c r="B207" s="257" t="s">
        <v>5309</v>
      </c>
      <c r="C207" s="258" t="s">
        <v>5321</v>
      </c>
      <c r="D207" s="261" t="s">
        <v>5322</v>
      </c>
      <c r="E207" s="262" t="s">
        <v>5053</v>
      </c>
      <c r="F207" s="265" t="s">
        <v>5312</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5308</v>
      </c>
      <c r="B208" s="257" t="s">
        <v>5309</v>
      </c>
      <c r="C208" s="258" t="s">
        <v>5323</v>
      </c>
      <c r="D208" s="261" t="s">
        <v>5324</v>
      </c>
      <c r="E208" s="262" t="s">
        <v>5053</v>
      </c>
      <c r="F208" s="265" t="s">
        <v>5312</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5308</v>
      </c>
      <c r="B209" s="257" t="s">
        <v>5309</v>
      </c>
      <c r="C209" s="258" t="s">
        <v>5325</v>
      </c>
      <c r="D209" s="261" t="s">
        <v>5326</v>
      </c>
      <c r="E209" s="262" t="s">
        <v>5188</v>
      </c>
      <c r="F209" s="265" t="s">
        <v>5312</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5308</v>
      </c>
      <c r="B210" s="257" t="s">
        <v>5309</v>
      </c>
      <c r="C210" s="258" t="s">
        <v>5327</v>
      </c>
      <c r="D210" s="261" t="s">
        <v>5328</v>
      </c>
      <c r="E210" s="262" t="s">
        <v>4938</v>
      </c>
      <c r="F210" s="265" t="s">
        <v>5329</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5308</v>
      </c>
      <c r="B211" s="257" t="s">
        <v>5309</v>
      </c>
      <c r="C211" s="258" t="s">
        <v>5330</v>
      </c>
      <c r="D211" s="261" t="s">
        <v>5331</v>
      </c>
      <c r="E211" s="262" t="s">
        <v>4938</v>
      </c>
      <c r="F211" s="265" t="s">
        <v>5329</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5308</v>
      </c>
      <c r="B212" s="257" t="s">
        <v>5309</v>
      </c>
      <c r="C212" s="258" t="s">
        <v>5332</v>
      </c>
      <c r="D212" s="261" t="s">
        <v>5333</v>
      </c>
      <c r="E212" s="262" t="s">
        <v>5005</v>
      </c>
      <c r="F212" s="265" t="s">
        <v>5334</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5308</v>
      </c>
      <c r="B213" s="257" t="s">
        <v>5309</v>
      </c>
      <c r="C213" s="258" t="s">
        <v>5335</v>
      </c>
      <c r="D213" s="261" t="s">
        <v>5336</v>
      </c>
      <c r="E213" s="262" t="s">
        <v>4938</v>
      </c>
      <c r="F213" s="265" t="s">
        <v>5337</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5308</v>
      </c>
      <c r="B214" s="257" t="s">
        <v>5309</v>
      </c>
      <c r="C214" s="258" t="s">
        <v>5338</v>
      </c>
      <c r="D214" s="261" t="s">
        <v>5339</v>
      </c>
      <c r="E214" s="262" t="s">
        <v>5005</v>
      </c>
      <c r="F214" s="265" t="s">
        <v>5340</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5308</v>
      </c>
      <c r="B215" s="257" t="s">
        <v>5309</v>
      </c>
      <c r="C215" s="258" t="s">
        <v>5341</v>
      </c>
      <c r="D215" s="261" t="s">
        <v>5342</v>
      </c>
      <c r="E215" s="262" t="s">
        <v>4909</v>
      </c>
      <c r="F215" s="265" t="s">
        <v>5340</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5308</v>
      </c>
      <c r="B216" s="257" t="s">
        <v>5309</v>
      </c>
      <c r="C216" s="258" t="s">
        <v>5343</v>
      </c>
      <c r="D216" s="261" t="s">
        <v>5344</v>
      </c>
      <c r="E216" s="262" t="s">
        <v>4909</v>
      </c>
      <c r="F216" s="265" t="s">
        <v>5340</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5308</v>
      </c>
      <c r="B217" s="257" t="s">
        <v>5309</v>
      </c>
      <c r="C217" s="258" t="s">
        <v>5345</v>
      </c>
      <c r="D217" s="261" t="s">
        <v>5346</v>
      </c>
      <c r="E217" s="262" t="s">
        <v>4938</v>
      </c>
      <c r="F217" s="265" t="s">
        <v>5340</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5308</v>
      </c>
      <c r="B218" s="257" t="s">
        <v>5309</v>
      </c>
      <c r="C218" s="258" t="s">
        <v>5347</v>
      </c>
      <c r="D218" s="261" t="s">
        <v>5348</v>
      </c>
      <c r="E218" s="262" t="s">
        <v>4938</v>
      </c>
      <c r="F218" s="265" t="s">
        <v>5340</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5308</v>
      </c>
      <c r="B219" s="257" t="s">
        <v>5309</v>
      </c>
      <c r="C219" s="258" t="s">
        <v>5349</v>
      </c>
      <c r="D219" s="261" t="s">
        <v>5350</v>
      </c>
      <c r="E219" s="262" t="s">
        <v>4938</v>
      </c>
      <c r="F219" s="265" t="s">
        <v>5340</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5308</v>
      </c>
      <c r="B220" s="257" t="s">
        <v>5309</v>
      </c>
      <c r="C220" s="258" t="s">
        <v>5351</v>
      </c>
      <c r="D220" s="261" t="s">
        <v>5352</v>
      </c>
      <c r="E220" s="262" t="s">
        <v>4938</v>
      </c>
      <c r="F220" s="265" t="s">
        <v>5340</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5308</v>
      </c>
      <c r="B221" s="256" t="s">
        <v>5353</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5308</v>
      </c>
      <c r="B222" s="257" t="s">
        <v>5353</v>
      </c>
      <c r="C222" s="258" t="s">
        <v>5354</v>
      </c>
      <c r="D222" s="261" t="s">
        <v>5355</v>
      </c>
      <c r="E222" s="262" t="s">
        <v>5005</v>
      </c>
      <c r="F222" s="265" t="s">
        <v>5356</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5308</v>
      </c>
      <c r="B223" s="257" t="s">
        <v>5353</v>
      </c>
      <c r="C223" s="258" t="s">
        <v>5357</v>
      </c>
      <c r="D223" s="261" t="s">
        <v>5358</v>
      </c>
      <c r="E223" s="262" t="s">
        <v>5005</v>
      </c>
      <c r="F223" s="265" t="s">
        <v>5356</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5308</v>
      </c>
      <c r="B224" s="257" t="s">
        <v>5353</v>
      </c>
      <c r="C224" s="258" t="s">
        <v>5359</v>
      </c>
      <c r="D224" s="261" t="s">
        <v>5360</v>
      </c>
      <c r="E224" s="262" t="s">
        <v>5005</v>
      </c>
      <c r="F224" s="265" t="s">
        <v>5356</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5308</v>
      </c>
      <c r="B225" s="257" t="s">
        <v>5353</v>
      </c>
      <c r="C225" s="258" t="s">
        <v>5361</v>
      </c>
      <c r="D225" s="261" t="s">
        <v>5362</v>
      </c>
      <c r="E225" s="262" t="s">
        <v>5005</v>
      </c>
      <c r="F225" s="265" t="s">
        <v>5356</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5308</v>
      </c>
      <c r="B226" s="257" t="s">
        <v>5353</v>
      </c>
      <c r="C226" s="258" t="s">
        <v>5363</v>
      </c>
      <c r="D226" s="261" t="s">
        <v>5364</v>
      </c>
      <c r="E226" s="262" t="s">
        <v>5005</v>
      </c>
      <c r="F226" s="265" t="s">
        <v>5356</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5308</v>
      </c>
      <c r="B227" s="257" t="s">
        <v>5353</v>
      </c>
      <c r="C227" s="258" t="s">
        <v>5365</v>
      </c>
      <c r="D227" s="261" t="s">
        <v>5366</v>
      </c>
      <c r="E227" s="262" t="s">
        <v>5005</v>
      </c>
      <c r="F227" s="265" t="s">
        <v>5356</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5308</v>
      </c>
      <c r="B228" s="257" t="s">
        <v>5353</v>
      </c>
      <c r="C228" s="258" t="s">
        <v>5367</v>
      </c>
      <c r="D228" s="261" t="s">
        <v>5368</v>
      </c>
      <c r="E228" s="262" t="s">
        <v>5005</v>
      </c>
      <c r="F228" s="265" t="s">
        <v>5356</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5308</v>
      </c>
      <c r="B229" s="257" t="s">
        <v>5353</v>
      </c>
      <c r="C229" s="258" t="s">
        <v>5369</v>
      </c>
      <c r="D229" s="261" t="s">
        <v>5370</v>
      </c>
      <c r="E229" s="262" t="s">
        <v>4909</v>
      </c>
      <c r="F229" s="265" t="s">
        <v>5356</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5308</v>
      </c>
      <c r="B230" s="257" t="s">
        <v>5353</v>
      </c>
      <c r="C230" s="258" t="s">
        <v>5371</v>
      </c>
      <c r="D230" s="261" t="s">
        <v>5372</v>
      </c>
      <c r="E230" s="262" t="s">
        <v>4909</v>
      </c>
      <c r="F230" s="265" t="s">
        <v>5356</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5308</v>
      </c>
      <c r="B231" s="257" t="s">
        <v>5353</v>
      </c>
      <c r="C231" s="258" t="s">
        <v>5373</v>
      </c>
      <c r="D231" s="261" t="s">
        <v>5374</v>
      </c>
      <c r="E231" s="262" t="s">
        <v>5005</v>
      </c>
      <c r="F231" s="265" t="s">
        <v>5375</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5308</v>
      </c>
      <c r="B232" s="257" t="s">
        <v>5353</v>
      </c>
      <c r="C232" s="258" t="s">
        <v>5376</v>
      </c>
      <c r="D232" s="261" t="s">
        <v>5377</v>
      </c>
      <c r="E232" s="262" t="s">
        <v>5005</v>
      </c>
      <c r="F232" s="265" t="s">
        <v>5375</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5308</v>
      </c>
      <c r="B233" s="257" t="s">
        <v>5353</v>
      </c>
      <c r="C233" s="258" t="s">
        <v>5378</v>
      </c>
      <c r="D233" s="261" t="s">
        <v>5379</v>
      </c>
      <c r="E233" s="262" t="s">
        <v>4938</v>
      </c>
      <c r="F233" s="265" t="s">
        <v>5375</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5308</v>
      </c>
      <c r="B234" s="257" t="s">
        <v>5353</v>
      </c>
      <c r="C234" s="258" t="s">
        <v>5380</v>
      </c>
      <c r="D234" s="261" t="s">
        <v>5381</v>
      </c>
      <c r="E234" s="262" t="s">
        <v>4938</v>
      </c>
      <c r="F234" s="265" t="s">
        <v>5375</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5308</v>
      </c>
      <c r="B235" s="257" t="s">
        <v>5353</v>
      </c>
      <c r="C235" s="258" t="s">
        <v>5382</v>
      </c>
      <c r="D235" s="261" t="s">
        <v>5383</v>
      </c>
      <c r="E235" s="262" t="s">
        <v>5005</v>
      </c>
      <c r="F235" s="265" t="s">
        <v>5375</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5308</v>
      </c>
      <c r="B236" s="257" t="s">
        <v>5353</v>
      </c>
      <c r="C236" s="258" t="s">
        <v>5384</v>
      </c>
      <c r="D236" s="261" t="s">
        <v>5385</v>
      </c>
      <c r="E236" s="262" t="s">
        <v>4938</v>
      </c>
      <c r="F236" s="265" t="s">
        <v>5375</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5308</v>
      </c>
      <c r="B237" s="256" t="s">
        <v>1542</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5308</v>
      </c>
      <c r="B238" s="257" t="s">
        <v>1542</v>
      </c>
      <c r="C238" s="258" t="s">
        <v>5386</v>
      </c>
      <c r="D238" s="261" t="s">
        <v>5387</v>
      </c>
      <c r="E238" s="262" t="s">
        <v>4909</v>
      </c>
      <c r="F238" s="265" t="s">
        <v>5388</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5308</v>
      </c>
      <c r="B239" s="257" t="s">
        <v>1542</v>
      </c>
      <c r="C239" s="258" t="s">
        <v>5389</v>
      </c>
      <c r="D239" s="261" t="s">
        <v>5390</v>
      </c>
      <c r="E239" s="262" t="s">
        <v>4909</v>
      </c>
      <c r="F239" s="265" t="s">
        <v>5388</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5308</v>
      </c>
      <c r="B240" s="257" t="s">
        <v>1542</v>
      </c>
      <c r="C240" s="258" t="s">
        <v>5391</v>
      </c>
      <c r="D240" s="261" t="s">
        <v>5392</v>
      </c>
      <c r="E240" s="262" t="s">
        <v>4909</v>
      </c>
      <c r="F240" s="265" t="s">
        <v>5388</v>
      </c>
      <c r="G240" s="268">
        <f>IF(COUNTIF(H240:AU240,"&lt;&gt;")=0,"",SUMPRODUCT(((Recommendations[ImplStatus]="Implemented")+(Recommendations[ImplStatus]="Compensated"))*ISNUMBER(MATCH(Recommendations[Id],H240:AU240,0)))/COUNTIF(H240:AU240,"&lt;&gt;"))</f>
        <v>0</v>
      </c>
      <c r="H240" s="269" t="s">
        <v>34</v>
      </c>
      <c r="I240" s="269" t="s">
        <v>44</v>
      </c>
      <c r="J240" s="269" t="s">
        <v>54</v>
      </c>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5308</v>
      </c>
      <c r="B241" s="257" t="s">
        <v>1542</v>
      </c>
      <c r="C241" s="258" t="s">
        <v>5393</v>
      </c>
      <c r="D241" s="261" t="s">
        <v>5394</v>
      </c>
      <c r="E241" s="262" t="s">
        <v>4909</v>
      </c>
      <c r="F241" s="265" t="s">
        <v>5388</v>
      </c>
      <c r="G241" s="268">
        <f>IF(COUNTIF(H241:AU241,"&lt;&gt;")=0,"",SUMPRODUCT(((Recommendations[ImplStatus]="Implemented")+(Recommendations[ImplStatus]="Compensated"))*ISNUMBER(MATCH(Recommendations[Id],H241:AU241,0)))/COUNTIF(H241:AU241,"&lt;&gt;"))</f>
        <v>0</v>
      </c>
      <c r="H241" s="269" t="s">
        <v>34</v>
      </c>
      <c r="I241" s="269" t="s">
        <v>44</v>
      </c>
      <c r="J241" s="269" t="s">
        <v>54</v>
      </c>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5308</v>
      </c>
      <c r="B242" s="257" t="s">
        <v>1542</v>
      </c>
      <c r="C242" s="258" t="s">
        <v>5395</v>
      </c>
      <c r="D242" s="261" t="s">
        <v>5396</v>
      </c>
      <c r="E242" s="262" t="s">
        <v>4909</v>
      </c>
      <c r="F242" s="265" t="s">
        <v>5388</v>
      </c>
      <c r="G242" s="268">
        <f>IF(COUNTIF(H242:AU242,"&lt;&gt;")=0,"",SUMPRODUCT(((Recommendations[ImplStatus]="Implemented")+(Recommendations[ImplStatus]="Compensated"))*ISNUMBER(MATCH(Recommendations[Id],H242:AU242,0)))/COUNTIF(H242:AU242,"&lt;&gt;"))</f>
        <v>0</v>
      </c>
      <c r="H242" s="269" t="s">
        <v>59</v>
      </c>
      <c r="I242" s="269" t="s">
        <v>64</v>
      </c>
      <c r="J242" s="269" t="s">
        <v>134</v>
      </c>
      <c r="K242" s="269" t="s">
        <v>139</v>
      </c>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5308</v>
      </c>
      <c r="B243" s="257" t="s">
        <v>1542</v>
      </c>
      <c r="C243" s="258" t="s">
        <v>5397</v>
      </c>
      <c r="D243" s="261" t="s">
        <v>5398</v>
      </c>
      <c r="E243" s="262" t="s">
        <v>4909</v>
      </c>
      <c r="F243" s="265" t="s">
        <v>5388</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5308</v>
      </c>
      <c r="B244" s="257" t="s">
        <v>1542</v>
      </c>
      <c r="C244" s="258" t="s">
        <v>5399</v>
      </c>
      <c r="D244" s="261" t="s">
        <v>5400</v>
      </c>
      <c r="E244" s="262" t="s">
        <v>4909</v>
      </c>
      <c r="F244" s="265" t="s">
        <v>5388</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5308</v>
      </c>
      <c r="B245" s="257" t="s">
        <v>1542</v>
      </c>
      <c r="C245" s="258" t="s">
        <v>5401</v>
      </c>
      <c r="D245" s="261" t="s">
        <v>5402</v>
      </c>
      <c r="E245" s="262" t="s">
        <v>4909</v>
      </c>
      <c r="F245" s="265" t="s">
        <v>5388</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5308</v>
      </c>
      <c r="B246" s="257" t="s">
        <v>1542</v>
      </c>
      <c r="C246" s="258" t="s">
        <v>5403</v>
      </c>
      <c r="D246" s="261" t="s">
        <v>5404</v>
      </c>
      <c r="E246" s="262" t="s">
        <v>4909</v>
      </c>
      <c r="F246" s="265" t="s">
        <v>5388</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5308</v>
      </c>
      <c r="B247" s="257" t="s">
        <v>1542</v>
      </c>
      <c r="C247" s="258" t="s">
        <v>5405</v>
      </c>
      <c r="D247" s="261" t="s">
        <v>5406</v>
      </c>
      <c r="E247" s="262" t="s">
        <v>4909</v>
      </c>
      <c r="F247" s="265" t="s">
        <v>5388</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5308</v>
      </c>
      <c r="B248" s="257" t="s">
        <v>1542</v>
      </c>
      <c r="C248" s="258" t="s">
        <v>5407</v>
      </c>
      <c r="D248" s="261" t="s">
        <v>5408</v>
      </c>
      <c r="E248" s="262" t="s">
        <v>4938</v>
      </c>
      <c r="F248" s="265" t="s">
        <v>5388</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5308</v>
      </c>
      <c r="B249" s="257" t="s">
        <v>1542</v>
      </c>
      <c r="C249" s="258" t="s">
        <v>5409</v>
      </c>
      <c r="D249" s="261" t="s">
        <v>5410</v>
      </c>
      <c r="E249" s="262" t="s">
        <v>4938</v>
      </c>
      <c r="F249" s="265" t="s">
        <v>5411</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5308</v>
      </c>
      <c r="B250" s="257" t="s">
        <v>1542</v>
      </c>
      <c r="C250" s="258" t="s">
        <v>5412</v>
      </c>
      <c r="D250" s="261" t="s">
        <v>5413</v>
      </c>
      <c r="E250" s="262" t="s">
        <v>4938</v>
      </c>
      <c r="F250" s="265" t="s">
        <v>5411</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5308</v>
      </c>
      <c r="B251" s="256" t="s">
        <v>5414</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5308</v>
      </c>
      <c r="B252" s="257" t="s">
        <v>5414</v>
      </c>
      <c r="C252" s="258" t="s">
        <v>5415</v>
      </c>
      <c r="D252" s="261" t="s">
        <v>5416</v>
      </c>
      <c r="E252" s="262" t="s">
        <v>5005</v>
      </c>
      <c r="F252" s="265" t="s">
        <v>5417</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5308</v>
      </c>
      <c r="B253" s="257" t="s">
        <v>5414</v>
      </c>
      <c r="C253" s="258" t="s">
        <v>5418</v>
      </c>
      <c r="D253" s="261" t="s">
        <v>5419</v>
      </c>
      <c r="E253" s="262" t="s">
        <v>5005</v>
      </c>
      <c r="F253" s="265" t="s">
        <v>5417</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5308</v>
      </c>
      <c r="B254" s="257" t="s">
        <v>5414</v>
      </c>
      <c r="C254" s="258" t="s">
        <v>5420</v>
      </c>
      <c r="D254" s="261" t="s">
        <v>5421</v>
      </c>
      <c r="E254" s="262" t="s">
        <v>5005</v>
      </c>
      <c r="F254" s="265" t="s">
        <v>5417</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5308</v>
      </c>
      <c r="B255" s="257" t="s">
        <v>5414</v>
      </c>
      <c r="C255" s="258" t="s">
        <v>5422</v>
      </c>
      <c r="D255" s="261" t="s">
        <v>5423</v>
      </c>
      <c r="E255" s="262" t="s">
        <v>5005</v>
      </c>
      <c r="F255" s="265" t="s">
        <v>5417</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5308</v>
      </c>
      <c r="B256" s="257" t="s">
        <v>5414</v>
      </c>
      <c r="C256" s="258" t="s">
        <v>5424</v>
      </c>
      <c r="D256" s="261" t="s">
        <v>5425</v>
      </c>
      <c r="E256" s="262" t="s">
        <v>5005</v>
      </c>
      <c r="F256" s="265" t="s">
        <v>5417</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5308</v>
      </c>
      <c r="B257" s="257" t="s">
        <v>5414</v>
      </c>
      <c r="C257" s="258" t="s">
        <v>5426</v>
      </c>
      <c r="D257" s="261" t="s">
        <v>5427</v>
      </c>
      <c r="E257" s="262" t="s">
        <v>4909</v>
      </c>
      <c r="F257" s="265" t="s">
        <v>5417</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5308</v>
      </c>
      <c r="B258" s="257" t="s">
        <v>5414</v>
      </c>
      <c r="C258" s="258" t="s">
        <v>5428</v>
      </c>
      <c r="D258" s="261" t="s">
        <v>5429</v>
      </c>
      <c r="E258" s="262" t="s">
        <v>4909</v>
      </c>
      <c r="F258" s="265" t="s">
        <v>5417</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5308</v>
      </c>
      <c r="B259" s="257" t="s">
        <v>5414</v>
      </c>
      <c r="C259" s="258" t="s">
        <v>5430</v>
      </c>
      <c r="D259" s="261" t="s">
        <v>5431</v>
      </c>
      <c r="E259" s="262" t="s">
        <v>4909</v>
      </c>
      <c r="F259" s="265" t="s">
        <v>5417</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5308</v>
      </c>
      <c r="B260" s="257" t="s">
        <v>5414</v>
      </c>
      <c r="C260" s="258" t="s">
        <v>5432</v>
      </c>
      <c r="D260" s="261" t="s">
        <v>5433</v>
      </c>
      <c r="E260" s="262" t="s">
        <v>4909</v>
      </c>
      <c r="F260" s="265" t="s">
        <v>5417</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5308</v>
      </c>
      <c r="B261" s="257" t="s">
        <v>5414</v>
      </c>
      <c r="C261" s="258" t="s">
        <v>5434</v>
      </c>
      <c r="D261" s="261" t="s">
        <v>5435</v>
      </c>
      <c r="E261" s="262" t="s">
        <v>5053</v>
      </c>
      <c r="F261" s="265" t="s">
        <v>5417</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5308</v>
      </c>
      <c r="B262" s="257" t="s">
        <v>5414</v>
      </c>
      <c r="C262" s="258" t="s">
        <v>5436</v>
      </c>
      <c r="D262" s="261" t="s">
        <v>5437</v>
      </c>
      <c r="E262" s="262" t="s">
        <v>5053</v>
      </c>
      <c r="F262" s="265" t="s">
        <v>5417</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5308</v>
      </c>
      <c r="B263" s="257" t="s">
        <v>5414</v>
      </c>
      <c r="C263" s="258" t="s">
        <v>5438</v>
      </c>
      <c r="D263" s="261" t="s">
        <v>5439</v>
      </c>
      <c r="E263" s="262" t="s">
        <v>5053</v>
      </c>
      <c r="F263" s="265" t="s">
        <v>5417</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5308</v>
      </c>
      <c r="B264" s="256" t="s">
        <v>5440</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5308</v>
      </c>
      <c r="B265" s="257" t="s">
        <v>5440</v>
      </c>
      <c r="C265" s="258" t="s">
        <v>5441</v>
      </c>
      <c r="D265" s="261" t="s">
        <v>5442</v>
      </c>
      <c r="E265" s="262" t="s">
        <v>4938</v>
      </c>
      <c r="F265" s="265" t="s">
        <v>5443</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5308</v>
      </c>
      <c r="B266" s="257" t="s">
        <v>5440</v>
      </c>
      <c r="C266" s="258" t="s">
        <v>5444</v>
      </c>
      <c r="D266" s="261" t="s">
        <v>5445</v>
      </c>
      <c r="E266" s="262" t="s">
        <v>4938</v>
      </c>
      <c r="F266" s="265" t="s">
        <v>5443</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5308</v>
      </c>
      <c r="B267" s="257" t="s">
        <v>5440</v>
      </c>
      <c r="C267" s="258" t="s">
        <v>5446</v>
      </c>
      <c r="D267" s="261" t="s">
        <v>5447</v>
      </c>
      <c r="E267" s="262" t="s">
        <v>4938</v>
      </c>
      <c r="F267" s="265" t="s">
        <v>5443</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5308</v>
      </c>
      <c r="B268" s="257" t="s">
        <v>5440</v>
      </c>
      <c r="C268" s="258" t="s">
        <v>5448</v>
      </c>
      <c r="D268" s="261" t="s">
        <v>5449</v>
      </c>
      <c r="E268" s="262" t="s">
        <v>4938</v>
      </c>
      <c r="F268" s="265" t="s">
        <v>5443</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5308</v>
      </c>
      <c r="B269" s="257" t="s">
        <v>5440</v>
      </c>
      <c r="C269" s="258" t="s">
        <v>5450</v>
      </c>
      <c r="D269" s="261" t="s">
        <v>5451</v>
      </c>
      <c r="E269" s="262" t="s">
        <v>4938</v>
      </c>
      <c r="F269" s="265" t="s">
        <v>5443</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5308</v>
      </c>
      <c r="B270" s="257" t="s">
        <v>5440</v>
      </c>
      <c r="C270" s="258" t="s">
        <v>5452</v>
      </c>
      <c r="D270" s="261" t="s">
        <v>5453</v>
      </c>
      <c r="E270" s="262" t="s">
        <v>4938</v>
      </c>
      <c r="F270" s="265" t="s">
        <v>5443</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5308</v>
      </c>
      <c r="B271" s="257" t="s">
        <v>5440</v>
      </c>
      <c r="C271" s="258" t="s">
        <v>5454</v>
      </c>
      <c r="D271" s="261" t="s">
        <v>5455</v>
      </c>
      <c r="E271" s="262" t="s">
        <v>4938</v>
      </c>
      <c r="F271" s="265" t="s">
        <v>5443</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5308</v>
      </c>
      <c r="B272" s="257" t="s">
        <v>5440</v>
      </c>
      <c r="C272" s="258" t="s">
        <v>5456</v>
      </c>
      <c r="D272" s="261" t="s">
        <v>5457</v>
      </c>
      <c r="E272" s="262" t="s">
        <v>4938</v>
      </c>
      <c r="F272" s="265" t="s">
        <v>5443</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5308</v>
      </c>
      <c r="B273" s="257" t="s">
        <v>5440</v>
      </c>
      <c r="C273" s="258" t="s">
        <v>5458</v>
      </c>
      <c r="D273" s="261" t="s">
        <v>5459</v>
      </c>
      <c r="E273" s="262" t="s">
        <v>4938</v>
      </c>
      <c r="F273" s="265" t="s">
        <v>5443</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5460</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5460</v>
      </c>
      <c r="B275" s="256" t="s">
        <v>5461</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5460</v>
      </c>
      <c r="B276" s="257" t="s">
        <v>5461</v>
      </c>
      <c r="C276" s="258" t="s">
        <v>5462</v>
      </c>
      <c r="D276" s="261" t="s">
        <v>5463</v>
      </c>
      <c r="E276" s="262" t="s">
        <v>4909</v>
      </c>
      <c r="F276" s="265" t="s">
        <v>5464</v>
      </c>
      <c r="G276" s="268">
        <f>IF(COUNTIF(H276:AU276,"&lt;&gt;")=0,"",SUMPRODUCT(((Recommendations[ImplStatus]="Implemented")+(Recommendations[ImplStatus]="Compensated"))*ISNUMBER(MATCH(Recommendations[Id],H276:AU276,0)))/COUNTIF(H276:AU276,"&lt;&gt;"))</f>
        <v>0</v>
      </c>
      <c r="H276" s="269" t="s">
        <v>119</v>
      </c>
      <c r="I276" s="269" t="s">
        <v>124</v>
      </c>
      <c r="J276" s="269" t="s">
        <v>129</v>
      </c>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5460</v>
      </c>
      <c r="B277" s="257" t="s">
        <v>5461</v>
      </c>
      <c r="C277" s="258" t="s">
        <v>5465</v>
      </c>
      <c r="D277" s="261" t="s">
        <v>5466</v>
      </c>
      <c r="E277" s="262" t="s">
        <v>4909</v>
      </c>
      <c r="F277" s="265" t="s">
        <v>5464</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5460</v>
      </c>
      <c r="B278" s="257" t="s">
        <v>5461</v>
      </c>
      <c r="C278" s="258" t="s">
        <v>5467</v>
      </c>
      <c r="D278" s="261" t="s">
        <v>5468</v>
      </c>
      <c r="E278" s="262" t="s">
        <v>4909</v>
      </c>
      <c r="F278" s="265" t="s">
        <v>5464</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5460</v>
      </c>
      <c r="B279" s="257" t="s">
        <v>5461</v>
      </c>
      <c r="C279" s="258" t="s">
        <v>5469</v>
      </c>
      <c r="D279" s="261" t="s">
        <v>5470</v>
      </c>
      <c r="E279" s="262" t="s">
        <v>4909</v>
      </c>
      <c r="F279" s="265" t="s">
        <v>5464</v>
      </c>
      <c r="G279" s="268">
        <f>IF(COUNTIF(H279:AU279,"&lt;&gt;")=0,"",SUMPRODUCT(((Recommendations[ImplStatus]="Implemented")+(Recommendations[ImplStatus]="Compensated"))*ISNUMBER(MATCH(Recommendations[Id],H279:AU279,0)))/COUNTIF(H279:AU279,"&lt;&gt;"))</f>
        <v>0</v>
      </c>
      <c r="H279" s="269" t="s">
        <v>69</v>
      </c>
      <c r="I279" s="269" t="s">
        <v>74</v>
      </c>
      <c r="J279" s="269" t="s">
        <v>78</v>
      </c>
      <c r="K279" s="269" t="s">
        <v>81</v>
      </c>
      <c r="L279" s="269" t="s">
        <v>84</v>
      </c>
      <c r="M279" s="269" t="s">
        <v>87</v>
      </c>
      <c r="N279" s="269" t="s">
        <v>149</v>
      </c>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5460</v>
      </c>
      <c r="B280" s="257" t="s">
        <v>5461</v>
      </c>
      <c r="C280" s="258" t="s">
        <v>5471</v>
      </c>
      <c r="D280" s="261" t="s">
        <v>5472</v>
      </c>
      <c r="E280" s="262" t="s">
        <v>4909</v>
      </c>
      <c r="F280" s="265" t="s">
        <v>5464</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5460</v>
      </c>
      <c r="B281" s="257" t="s">
        <v>5461</v>
      </c>
      <c r="C281" s="258" t="s">
        <v>5473</v>
      </c>
      <c r="D281" s="261" t="s">
        <v>5474</v>
      </c>
      <c r="E281" s="262" t="s">
        <v>4909</v>
      </c>
      <c r="F281" s="265" t="s">
        <v>5464</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5460</v>
      </c>
      <c r="B282" s="257" t="s">
        <v>5461</v>
      </c>
      <c r="C282" s="258" t="s">
        <v>5475</v>
      </c>
      <c r="D282" s="261" t="s">
        <v>5476</v>
      </c>
      <c r="E282" s="262" t="s">
        <v>4909</v>
      </c>
      <c r="F282" s="265" t="s">
        <v>5464</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5460</v>
      </c>
      <c r="B283" s="257" t="s">
        <v>5461</v>
      </c>
      <c r="C283" s="258" t="s">
        <v>5477</v>
      </c>
      <c r="D283" s="261" t="s">
        <v>5478</v>
      </c>
      <c r="E283" s="262" t="s">
        <v>5005</v>
      </c>
      <c r="F283" s="265" t="s">
        <v>5479</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5460</v>
      </c>
      <c r="B284" s="257" t="s">
        <v>5461</v>
      </c>
      <c r="C284" s="258" t="s">
        <v>5480</v>
      </c>
      <c r="D284" s="261" t="s">
        <v>5481</v>
      </c>
      <c r="E284" s="262" t="s">
        <v>5005</v>
      </c>
      <c r="F284" s="265" t="s">
        <v>5479</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5460</v>
      </c>
      <c r="B285" s="257" t="s">
        <v>5461</v>
      </c>
      <c r="C285" s="258" t="s">
        <v>5482</v>
      </c>
      <c r="D285" s="261" t="s">
        <v>5483</v>
      </c>
      <c r="E285" s="262" t="s">
        <v>4909</v>
      </c>
      <c r="F285" s="265" t="s">
        <v>5479</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5460</v>
      </c>
      <c r="B286" s="257" t="s">
        <v>5461</v>
      </c>
      <c r="C286" s="258" t="s">
        <v>5484</v>
      </c>
      <c r="D286" s="261" t="s">
        <v>5485</v>
      </c>
      <c r="E286" s="262" t="s">
        <v>4938</v>
      </c>
      <c r="F286" s="265" t="s">
        <v>5479</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5460</v>
      </c>
      <c r="B287" s="257" t="s">
        <v>5461</v>
      </c>
      <c r="C287" s="258" t="s">
        <v>5486</v>
      </c>
      <c r="D287" s="261" t="s">
        <v>5487</v>
      </c>
      <c r="E287" s="262" t="s">
        <v>4938</v>
      </c>
      <c r="F287" s="265" t="s">
        <v>5479</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5460</v>
      </c>
      <c r="B288" s="257" t="s">
        <v>5461</v>
      </c>
      <c r="C288" s="258" t="s">
        <v>5488</v>
      </c>
      <c r="D288" s="261" t="s">
        <v>5489</v>
      </c>
      <c r="E288" s="262" t="s">
        <v>4938</v>
      </c>
      <c r="F288" s="265" t="s">
        <v>5479</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5460</v>
      </c>
      <c r="B289" s="257" t="s">
        <v>5461</v>
      </c>
      <c r="C289" s="258" t="s">
        <v>5490</v>
      </c>
      <c r="D289" s="261" t="s">
        <v>5491</v>
      </c>
      <c r="E289" s="262" t="s">
        <v>4938</v>
      </c>
      <c r="F289" s="265" t="s">
        <v>5479</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5460</v>
      </c>
      <c r="B290" s="257" t="s">
        <v>5461</v>
      </c>
      <c r="C290" s="258" t="s">
        <v>5492</v>
      </c>
      <c r="D290" s="261" t="s">
        <v>5493</v>
      </c>
      <c r="E290" s="262" t="s">
        <v>4909</v>
      </c>
      <c r="F290" s="265" t="s">
        <v>5479</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5460</v>
      </c>
      <c r="B291" s="257" t="s">
        <v>5461</v>
      </c>
      <c r="C291" s="258" t="s">
        <v>5494</v>
      </c>
      <c r="D291" s="261" t="s">
        <v>5495</v>
      </c>
      <c r="E291" s="262" t="s">
        <v>4938</v>
      </c>
      <c r="F291" s="265" t="s">
        <v>5496</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5460</v>
      </c>
      <c r="B292" s="257" t="s">
        <v>5461</v>
      </c>
      <c r="C292" s="258" t="s">
        <v>5497</v>
      </c>
      <c r="D292" s="261" t="s">
        <v>5498</v>
      </c>
      <c r="E292" s="262" t="s">
        <v>4938</v>
      </c>
      <c r="F292" s="265" t="s">
        <v>5496</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5460</v>
      </c>
      <c r="B293" s="257" t="s">
        <v>5461</v>
      </c>
      <c r="C293" s="258" t="s">
        <v>5499</v>
      </c>
      <c r="D293" s="261" t="s">
        <v>5500</v>
      </c>
      <c r="E293" s="262" t="s">
        <v>5188</v>
      </c>
      <c r="F293" s="265" t="s">
        <v>5479</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5460</v>
      </c>
      <c r="B294" s="257" t="s">
        <v>5461</v>
      </c>
      <c r="C294" s="258" t="s">
        <v>5501</v>
      </c>
      <c r="D294" s="261" t="s">
        <v>5502</v>
      </c>
      <c r="E294" s="262" t="s">
        <v>5188</v>
      </c>
      <c r="F294" s="265" t="s">
        <v>5479</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5460</v>
      </c>
      <c r="B295" s="257" t="s">
        <v>5461</v>
      </c>
      <c r="C295" s="258" t="s">
        <v>5503</v>
      </c>
      <c r="D295" s="261" t="s">
        <v>5504</v>
      </c>
      <c r="E295" s="262" t="s">
        <v>5005</v>
      </c>
      <c r="F295" s="265" t="s">
        <v>5479</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5460</v>
      </c>
      <c r="B296" s="257" t="s">
        <v>5461</v>
      </c>
      <c r="C296" s="258" t="s">
        <v>5505</v>
      </c>
      <c r="D296" s="261" t="s">
        <v>5506</v>
      </c>
      <c r="E296" s="262" t="s">
        <v>5005</v>
      </c>
      <c r="F296" s="265" t="s">
        <v>5479</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5460</v>
      </c>
      <c r="B297" s="257" t="s">
        <v>5461</v>
      </c>
      <c r="C297" s="258" t="s">
        <v>5507</v>
      </c>
      <c r="D297" s="261" t="s">
        <v>5508</v>
      </c>
      <c r="E297" s="262" t="s">
        <v>4909</v>
      </c>
      <c r="F297" s="265" t="s">
        <v>5479</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5460</v>
      </c>
      <c r="B298" s="257" t="s">
        <v>5461</v>
      </c>
      <c r="C298" s="258" t="s">
        <v>5509</v>
      </c>
      <c r="D298" s="261" t="s">
        <v>5510</v>
      </c>
      <c r="E298" s="262" t="s">
        <v>5005</v>
      </c>
      <c r="F298" s="265" t="s">
        <v>5479</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5460</v>
      </c>
      <c r="B299" s="257" t="s">
        <v>5461</v>
      </c>
      <c r="C299" s="258" t="s">
        <v>5511</v>
      </c>
      <c r="D299" s="261" t="s">
        <v>5512</v>
      </c>
      <c r="E299" s="262" t="s">
        <v>4938</v>
      </c>
      <c r="F299" s="265" t="s">
        <v>5479</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5460</v>
      </c>
      <c r="B300" s="257" t="s">
        <v>5461</v>
      </c>
      <c r="C300" s="258" t="s">
        <v>5513</v>
      </c>
      <c r="D300" s="261" t="s">
        <v>5514</v>
      </c>
      <c r="E300" s="262" t="s">
        <v>5005</v>
      </c>
      <c r="F300" s="265" t="s">
        <v>5479</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5460</v>
      </c>
      <c r="B301" s="257" t="s">
        <v>5461</v>
      </c>
      <c r="C301" s="258" t="s">
        <v>5515</v>
      </c>
      <c r="D301" s="261" t="s">
        <v>5516</v>
      </c>
      <c r="E301" s="262" t="s">
        <v>5053</v>
      </c>
      <c r="F301" s="265" t="s">
        <v>5479</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5460</v>
      </c>
      <c r="B302" s="257" t="s">
        <v>5461</v>
      </c>
      <c r="C302" s="258" t="s">
        <v>5517</v>
      </c>
      <c r="D302" s="261" t="s">
        <v>5518</v>
      </c>
      <c r="E302" s="262" t="s">
        <v>5053</v>
      </c>
      <c r="F302" s="265" t="s">
        <v>5479</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5460</v>
      </c>
      <c r="B303" s="256" t="s">
        <v>1275</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5460</v>
      </c>
      <c r="B304" s="257" t="s">
        <v>1275</v>
      </c>
      <c r="C304" s="258" t="s">
        <v>5519</v>
      </c>
      <c r="D304" s="261" t="s">
        <v>5520</v>
      </c>
      <c r="E304" s="262" t="s">
        <v>4909</v>
      </c>
      <c r="F304" s="265" t="s">
        <v>5521</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5460</v>
      </c>
      <c r="B305" s="257" t="s">
        <v>1275</v>
      </c>
      <c r="C305" s="258" t="s">
        <v>5522</v>
      </c>
      <c r="D305" s="261" t="s">
        <v>5523</v>
      </c>
      <c r="E305" s="262" t="s">
        <v>4909</v>
      </c>
      <c r="F305" s="265" t="s">
        <v>5521</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5460</v>
      </c>
      <c r="B306" s="257" t="s">
        <v>1275</v>
      </c>
      <c r="C306" s="258" t="s">
        <v>5524</v>
      </c>
      <c r="D306" s="261" t="s">
        <v>5525</v>
      </c>
      <c r="E306" s="262" t="s">
        <v>4909</v>
      </c>
      <c r="F306" s="265" t="s">
        <v>5521</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5460</v>
      </c>
      <c r="B307" s="257" t="s">
        <v>1275</v>
      </c>
      <c r="C307" s="258" t="s">
        <v>5526</v>
      </c>
      <c r="D307" s="261" t="s">
        <v>5527</v>
      </c>
      <c r="E307" s="262" t="s">
        <v>4909</v>
      </c>
      <c r="F307" s="265" t="s">
        <v>5521</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5460</v>
      </c>
      <c r="B308" s="257" t="s">
        <v>1275</v>
      </c>
      <c r="C308" s="258" t="s">
        <v>5528</v>
      </c>
      <c r="D308" s="261" t="s">
        <v>5529</v>
      </c>
      <c r="E308" s="262" t="s">
        <v>5005</v>
      </c>
      <c r="F308" s="265" t="s">
        <v>5521</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5460</v>
      </c>
      <c r="B309" s="257" t="s">
        <v>1275</v>
      </c>
      <c r="C309" s="258" t="s">
        <v>5530</v>
      </c>
      <c r="D309" s="261" t="s">
        <v>5531</v>
      </c>
      <c r="E309" s="262" t="s">
        <v>5005</v>
      </c>
      <c r="F309" s="265" t="s">
        <v>5521</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5460</v>
      </c>
      <c r="B310" s="257" t="s">
        <v>1275</v>
      </c>
      <c r="C310" s="258" t="s">
        <v>5532</v>
      </c>
      <c r="D310" s="261" t="s">
        <v>5533</v>
      </c>
      <c r="E310" s="262" t="s">
        <v>5005</v>
      </c>
      <c r="F310" s="265" t="s">
        <v>5521</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5460</v>
      </c>
      <c r="B311" s="257" t="s">
        <v>1275</v>
      </c>
      <c r="C311" s="258" t="s">
        <v>5534</v>
      </c>
      <c r="D311" s="261" t="s">
        <v>5535</v>
      </c>
      <c r="E311" s="262" t="s">
        <v>5005</v>
      </c>
      <c r="F311" s="265" t="s">
        <v>5521</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5460</v>
      </c>
      <c r="B312" s="257" t="s">
        <v>1275</v>
      </c>
      <c r="C312" s="258" t="s">
        <v>5536</v>
      </c>
      <c r="D312" s="261" t="s">
        <v>5537</v>
      </c>
      <c r="E312" s="262" t="s">
        <v>5005</v>
      </c>
      <c r="F312" s="265" t="s">
        <v>5521</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5460</v>
      </c>
      <c r="B313" s="257" t="s">
        <v>1275</v>
      </c>
      <c r="C313" s="258" t="s">
        <v>5538</v>
      </c>
      <c r="D313" s="261" t="s">
        <v>5539</v>
      </c>
      <c r="E313" s="262" t="s">
        <v>4938</v>
      </c>
      <c r="F313" s="265" t="s">
        <v>5521</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5460</v>
      </c>
      <c r="B314" s="257" t="s">
        <v>1275</v>
      </c>
      <c r="C314" s="258" t="s">
        <v>5540</v>
      </c>
      <c r="D314" s="261" t="s">
        <v>5541</v>
      </c>
      <c r="E314" s="262" t="s">
        <v>4938</v>
      </c>
      <c r="F314" s="265" t="s">
        <v>5521</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5460</v>
      </c>
      <c r="B315" s="257" t="s">
        <v>1275</v>
      </c>
      <c r="C315" s="258" t="s">
        <v>5542</v>
      </c>
      <c r="D315" s="261" t="s">
        <v>5543</v>
      </c>
      <c r="E315" s="262" t="s">
        <v>4938</v>
      </c>
      <c r="F315" s="265" t="s">
        <v>5521</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5460</v>
      </c>
      <c r="B316" s="257" t="s">
        <v>1275</v>
      </c>
      <c r="C316" s="258" t="s">
        <v>5544</v>
      </c>
      <c r="D316" s="261" t="s">
        <v>5545</v>
      </c>
      <c r="E316" s="262" t="s">
        <v>4938</v>
      </c>
      <c r="F316" s="265" t="s">
        <v>5521</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5460</v>
      </c>
      <c r="B317" s="257" t="s">
        <v>1275</v>
      </c>
      <c r="C317" s="258" t="s">
        <v>5546</v>
      </c>
      <c r="D317" s="261" t="s">
        <v>5547</v>
      </c>
      <c r="E317" s="262" t="s">
        <v>5005</v>
      </c>
      <c r="F317" s="265" t="s">
        <v>5479</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5460</v>
      </c>
      <c r="B318" s="257" t="s">
        <v>1275</v>
      </c>
      <c r="C318" s="258" t="s">
        <v>5548</v>
      </c>
      <c r="D318" s="261" t="s">
        <v>5549</v>
      </c>
      <c r="E318" s="262" t="s">
        <v>5053</v>
      </c>
      <c r="F318" s="265" t="s">
        <v>5479</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5460</v>
      </c>
      <c r="B319" s="257" t="s">
        <v>1275</v>
      </c>
      <c r="C319" s="258" t="s">
        <v>5550</v>
      </c>
      <c r="D319" s="261" t="s">
        <v>5551</v>
      </c>
      <c r="E319" s="262" t="s">
        <v>5053</v>
      </c>
      <c r="F319" s="265" t="s">
        <v>5479</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5460</v>
      </c>
      <c r="B320" s="256" t="s">
        <v>5552</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5460</v>
      </c>
      <c r="B321" s="257" t="s">
        <v>5552</v>
      </c>
      <c r="C321" s="258" t="s">
        <v>5553</v>
      </c>
      <c r="D321" s="261" t="s">
        <v>5554</v>
      </c>
      <c r="E321" s="262" t="s">
        <v>4938</v>
      </c>
      <c r="F321" s="265" t="s">
        <v>5555</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5460</v>
      </c>
      <c r="B322" s="257" t="s">
        <v>5552</v>
      </c>
      <c r="C322" s="258" t="s">
        <v>5556</v>
      </c>
      <c r="D322" s="261" t="s">
        <v>5557</v>
      </c>
      <c r="E322" s="262" t="s">
        <v>4938</v>
      </c>
      <c r="F322" s="265" t="s">
        <v>5555</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5460</v>
      </c>
      <c r="B323" s="257" t="s">
        <v>5552</v>
      </c>
      <c r="C323" s="258" t="s">
        <v>5558</v>
      </c>
      <c r="D323" s="261" t="s">
        <v>5559</v>
      </c>
      <c r="E323" s="262" t="s">
        <v>4938</v>
      </c>
      <c r="F323" s="265" t="s">
        <v>5555</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5460</v>
      </c>
      <c r="B324" s="257" t="s">
        <v>5552</v>
      </c>
      <c r="C324" s="258" t="s">
        <v>5560</v>
      </c>
      <c r="D324" s="261" t="s">
        <v>5561</v>
      </c>
      <c r="E324" s="262" t="s">
        <v>4938</v>
      </c>
      <c r="F324" s="265" t="s">
        <v>5555</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5460</v>
      </c>
      <c r="B325" s="257" t="s">
        <v>5552</v>
      </c>
      <c r="C325" s="258" t="s">
        <v>5562</v>
      </c>
      <c r="D325" s="261" t="s">
        <v>5563</v>
      </c>
      <c r="E325" s="262" t="s">
        <v>4938</v>
      </c>
      <c r="F325" s="265" t="s">
        <v>5555</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5460</v>
      </c>
      <c r="B326" s="257" t="s">
        <v>5552</v>
      </c>
      <c r="C326" s="258" t="s">
        <v>5564</v>
      </c>
      <c r="D326" s="261" t="s">
        <v>5565</v>
      </c>
      <c r="E326" s="262" t="s">
        <v>4938</v>
      </c>
      <c r="F326" s="265" t="s">
        <v>5555</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5460</v>
      </c>
      <c r="B327" s="257" t="s">
        <v>5552</v>
      </c>
      <c r="C327" s="258" t="s">
        <v>5566</v>
      </c>
      <c r="D327" s="261" t="s">
        <v>5567</v>
      </c>
      <c r="E327" s="262" t="s">
        <v>4938</v>
      </c>
      <c r="F327" s="265" t="s">
        <v>5555</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5460</v>
      </c>
      <c r="B328" s="257" t="s">
        <v>5552</v>
      </c>
      <c r="C328" s="258" t="s">
        <v>5568</v>
      </c>
      <c r="D328" s="261" t="s">
        <v>5569</v>
      </c>
      <c r="E328" s="262" t="s">
        <v>4938</v>
      </c>
      <c r="F328" s="265" t="s">
        <v>5555</v>
      </c>
      <c r="G328" s="268">
        <f>IF(COUNTIF(H328:AU328,"&lt;&gt;")=0,"",SUMPRODUCT(((Recommendations[ImplStatus]="Implemented")+(Recommendations[ImplStatus]="Compensated"))*ISNUMBER(MATCH(Recommendations[Id],H328:AU328,0)))/COUNTIF(H328:AU328,"&lt;&gt;"))</f>
        <v>0</v>
      </c>
      <c r="H328" s="269" t="s">
        <v>69</v>
      </c>
      <c r="I328" s="269" t="s">
        <v>74</v>
      </c>
      <c r="J328" s="269" t="s">
        <v>78</v>
      </c>
      <c r="K328" s="269" t="s">
        <v>81</v>
      </c>
      <c r="L328" s="269" t="s">
        <v>84</v>
      </c>
      <c r="M328" s="269" t="s">
        <v>87</v>
      </c>
      <c r="N328" s="269" t="s">
        <v>149</v>
      </c>
      <c r="O328" s="269" t="s">
        <v>154</v>
      </c>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5460</v>
      </c>
      <c r="B329" s="257" t="s">
        <v>5552</v>
      </c>
      <c r="C329" s="258" t="s">
        <v>5570</v>
      </c>
      <c r="D329" s="261" t="s">
        <v>5571</v>
      </c>
      <c r="E329" s="262" t="s">
        <v>4938</v>
      </c>
      <c r="F329" s="265" t="s">
        <v>5555</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5460</v>
      </c>
      <c r="B330" s="257" t="s">
        <v>5552</v>
      </c>
      <c r="C330" s="258" t="s">
        <v>5572</v>
      </c>
      <c r="D330" s="261" t="s">
        <v>5573</v>
      </c>
      <c r="E330" s="262" t="s">
        <v>4938</v>
      </c>
      <c r="F330" s="265" t="s">
        <v>5555</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5460</v>
      </c>
      <c r="B331" s="257" t="s">
        <v>5552</v>
      </c>
      <c r="C331" s="258" t="s">
        <v>5574</v>
      </c>
      <c r="D331" s="261" t="s">
        <v>5575</v>
      </c>
      <c r="E331" s="262" t="s">
        <v>4938</v>
      </c>
      <c r="F331" s="265" t="s">
        <v>5555</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5460</v>
      </c>
      <c r="B332" s="257" t="s">
        <v>5552</v>
      </c>
      <c r="C332" s="258" t="s">
        <v>5576</v>
      </c>
      <c r="D332" s="261" t="s">
        <v>5577</v>
      </c>
      <c r="E332" s="262" t="s">
        <v>4938</v>
      </c>
      <c r="F332" s="265" t="s">
        <v>5555</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5460</v>
      </c>
      <c r="B333" s="257" t="s">
        <v>5552</v>
      </c>
      <c r="C333" s="258" t="s">
        <v>5578</v>
      </c>
      <c r="D333" s="261" t="s">
        <v>5579</v>
      </c>
      <c r="E333" s="262" t="s">
        <v>4938</v>
      </c>
      <c r="F333" s="265" t="s">
        <v>5555</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5460</v>
      </c>
      <c r="B334" s="257" t="s">
        <v>5552</v>
      </c>
      <c r="C334" s="258" t="s">
        <v>5580</v>
      </c>
      <c r="D334" s="261" t="s">
        <v>5581</v>
      </c>
      <c r="E334" s="262" t="s">
        <v>4938</v>
      </c>
      <c r="F334" s="265" t="s">
        <v>5555</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5460</v>
      </c>
      <c r="B335" s="257" t="s">
        <v>5552</v>
      </c>
      <c r="C335" s="258" t="s">
        <v>5582</v>
      </c>
      <c r="D335" s="261" t="s">
        <v>5583</v>
      </c>
      <c r="E335" s="262" t="s">
        <v>4938</v>
      </c>
      <c r="F335" s="265" t="s">
        <v>5555</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5460</v>
      </c>
      <c r="B336" s="257" t="s">
        <v>5552</v>
      </c>
      <c r="C336" s="258" t="s">
        <v>5584</v>
      </c>
      <c r="D336" s="261" t="s">
        <v>5585</v>
      </c>
      <c r="E336" s="262" t="s">
        <v>5053</v>
      </c>
      <c r="F336" s="265" t="s">
        <v>5555</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5460</v>
      </c>
      <c r="B337" s="257" t="s">
        <v>5552</v>
      </c>
      <c r="C337" s="258" t="s">
        <v>5586</v>
      </c>
      <c r="D337" s="261" t="s">
        <v>5587</v>
      </c>
      <c r="E337" s="262" t="s">
        <v>5053</v>
      </c>
      <c r="F337" s="265" t="s">
        <v>5555</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5460</v>
      </c>
      <c r="B338" s="257" t="s">
        <v>5552</v>
      </c>
      <c r="C338" s="258" t="s">
        <v>5588</v>
      </c>
      <c r="D338" s="261" t="s">
        <v>5589</v>
      </c>
      <c r="E338" s="262" t="s">
        <v>4938</v>
      </c>
      <c r="F338" s="265" t="s">
        <v>5555</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5460</v>
      </c>
      <c r="B339" s="257" t="s">
        <v>5552</v>
      </c>
      <c r="C339" s="258" t="s">
        <v>5590</v>
      </c>
      <c r="D339" s="261" t="s">
        <v>5591</v>
      </c>
      <c r="E339" s="262" t="s">
        <v>4938</v>
      </c>
      <c r="F339" s="265" t="s">
        <v>5555</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5460</v>
      </c>
      <c r="B340" s="256" t="s">
        <v>5592</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5460</v>
      </c>
      <c r="B341" s="257" t="s">
        <v>5592</v>
      </c>
      <c r="C341" s="258" t="s">
        <v>5593</v>
      </c>
      <c r="D341" s="261" t="s">
        <v>5594</v>
      </c>
      <c r="E341" s="262" t="s">
        <v>4909</v>
      </c>
      <c r="F341" s="265" t="s">
        <v>5479</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5460</v>
      </c>
      <c r="B342" s="257" t="s">
        <v>5592</v>
      </c>
      <c r="C342" s="258" t="s">
        <v>5595</v>
      </c>
      <c r="D342" s="261" t="s">
        <v>5596</v>
      </c>
      <c r="E342" s="262" t="s">
        <v>4909</v>
      </c>
      <c r="F342" s="265" t="s">
        <v>5479</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5460</v>
      </c>
      <c r="B343" s="257" t="s">
        <v>5592</v>
      </c>
      <c r="C343" s="258" t="s">
        <v>5597</v>
      </c>
      <c r="D343" s="261" t="s">
        <v>5598</v>
      </c>
      <c r="E343" s="262" t="s">
        <v>5005</v>
      </c>
      <c r="F343" s="265" t="s">
        <v>5599</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5460</v>
      </c>
      <c r="B344" s="257" t="s">
        <v>5592</v>
      </c>
      <c r="C344" s="258" t="s">
        <v>5600</v>
      </c>
      <c r="D344" s="261" t="s">
        <v>5601</v>
      </c>
      <c r="E344" s="262" t="s">
        <v>4938</v>
      </c>
      <c r="F344" s="265" t="s">
        <v>5599</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5460</v>
      </c>
      <c r="B345" s="257" t="s">
        <v>5592</v>
      </c>
      <c r="C345" s="258" t="s">
        <v>5602</v>
      </c>
      <c r="D345" s="261" t="s">
        <v>5603</v>
      </c>
      <c r="E345" s="262" t="s">
        <v>4938</v>
      </c>
      <c r="F345" s="265" t="s">
        <v>5599</v>
      </c>
      <c r="G345" s="268" t="str">
        <f>IF(COUNTIF(H345:AU345,"&lt;&gt;")=0,"",SUMPRODUCT(((Recommendations[ImplStatus]="Implemented")+(Recommendations[ImplStatus]="Compensated"))*ISNUMBER(MATCH(Recommendations[Id],H345:AU345,0)))/COUNTIF(H345:AU345,"&lt;&gt;"))</f>
        <v/>
      </c>
      <c r="H345" s="269"/>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5460</v>
      </c>
      <c r="B346" s="257" t="s">
        <v>5592</v>
      </c>
      <c r="C346" s="258" t="s">
        <v>5604</v>
      </c>
      <c r="D346" s="261" t="s">
        <v>5605</v>
      </c>
      <c r="E346" s="262" t="s">
        <v>4938</v>
      </c>
      <c r="F346" s="265" t="s">
        <v>5599</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5460</v>
      </c>
      <c r="B347" s="257" t="s">
        <v>5592</v>
      </c>
      <c r="C347" s="258" t="s">
        <v>5606</v>
      </c>
      <c r="D347" s="261" t="s">
        <v>5607</v>
      </c>
      <c r="E347" s="262" t="s">
        <v>4938</v>
      </c>
      <c r="F347" s="265" t="s">
        <v>5599</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5460</v>
      </c>
      <c r="B348" s="257" t="s">
        <v>5592</v>
      </c>
      <c r="C348" s="258" t="s">
        <v>5608</v>
      </c>
      <c r="D348" s="261" t="s">
        <v>5609</v>
      </c>
      <c r="E348" s="262" t="s">
        <v>4938</v>
      </c>
      <c r="F348" s="265" t="s">
        <v>5599</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5460</v>
      </c>
      <c r="B349" s="257" t="s">
        <v>5592</v>
      </c>
      <c r="C349" s="258" t="s">
        <v>5610</v>
      </c>
      <c r="D349" s="261" t="s">
        <v>5611</v>
      </c>
      <c r="E349" s="262" t="s">
        <v>4938</v>
      </c>
      <c r="F349" s="265" t="s">
        <v>5599</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5460</v>
      </c>
      <c r="B350" s="257" t="s">
        <v>5592</v>
      </c>
      <c r="C350" s="258" t="s">
        <v>5612</v>
      </c>
      <c r="D350" s="261" t="s">
        <v>5613</v>
      </c>
      <c r="E350" s="262" t="s">
        <v>4909</v>
      </c>
      <c r="F350" s="265" t="s">
        <v>5599</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5460</v>
      </c>
      <c r="B351" s="257" t="s">
        <v>5592</v>
      </c>
      <c r="C351" s="258" t="s">
        <v>5614</v>
      </c>
      <c r="D351" s="261" t="s">
        <v>5615</v>
      </c>
      <c r="E351" s="262" t="s">
        <v>4909</v>
      </c>
      <c r="F351" s="265" t="s">
        <v>5599</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5460</v>
      </c>
      <c r="B352" s="257" t="s">
        <v>5592</v>
      </c>
      <c r="C352" s="258" t="s">
        <v>5616</v>
      </c>
      <c r="D352" s="261" t="s">
        <v>5617</v>
      </c>
      <c r="E352" s="262" t="s">
        <v>4909</v>
      </c>
      <c r="F352" s="265" t="s">
        <v>5599</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5460</v>
      </c>
      <c r="B353" s="257" t="s">
        <v>5592</v>
      </c>
      <c r="C353" s="258" t="s">
        <v>5618</v>
      </c>
      <c r="D353" s="261" t="s">
        <v>5619</v>
      </c>
      <c r="E353" s="262" t="s">
        <v>5005</v>
      </c>
      <c r="F353" s="265" t="s">
        <v>5479</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5460</v>
      </c>
      <c r="B354" s="256" t="s">
        <v>5620</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5460</v>
      </c>
      <c r="B355" s="257" t="s">
        <v>5620</v>
      </c>
      <c r="C355" s="258" t="s">
        <v>5621</v>
      </c>
      <c r="D355" s="261" t="s">
        <v>5622</v>
      </c>
      <c r="E355" s="262" t="s">
        <v>5005</v>
      </c>
      <c r="F355" s="265" t="s">
        <v>5623</v>
      </c>
      <c r="G355" s="268">
        <f>IF(COUNTIF(H355:AU355,"&lt;&gt;")=0,"",SUMPRODUCT(((Recommendations[ImplStatus]="Implemented")+(Recommendations[ImplStatus]="Compensated"))*ISNUMBER(MATCH(Recommendations[Id],H355:AU355,0)))/COUNTIF(H355:AU355,"&lt;&gt;"))</f>
        <v>0</v>
      </c>
      <c r="H355" s="269" t="s">
        <v>23</v>
      </c>
      <c r="I355" s="269" t="s">
        <v>29</v>
      </c>
      <c r="J355" s="269" t="s">
        <v>116</v>
      </c>
      <c r="K355" s="269" t="s">
        <v>119</v>
      </c>
      <c r="L355" s="269" t="s">
        <v>129</v>
      </c>
      <c r="M355" s="269" t="s">
        <v>144</v>
      </c>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5460</v>
      </c>
      <c r="B356" s="257" t="s">
        <v>5620</v>
      </c>
      <c r="C356" s="258" t="s">
        <v>5624</v>
      </c>
      <c r="D356" s="261" t="s">
        <v>5625</v>
      </c>
      <c r="E356" s="262" t="s">
        <v>5005</v>
      </c>
      <c r="F356" s="265" t="s">
        <v>5623</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5460</v>
      </c>
      <c r="B357" s="257" t="s">
        <v>5620</v>
      </c>
      <c r="C357" s="258" t="s">
        <v>5626</v>
      </c>
      <c r="D357" s="261" t="s">
        <v>5627</v>
      </c>
      <c r="E357" s="262" t="s">
        <v>5053</v>
      </c>
      <c r="F357" s="265" t="s">
        <v>5623</v>
      </c>
      <c r="G357" s="268">
        <f>IF(COUNTIF(H357:AU357,"&lt;&gt;")=0,"",SUMPRODUCT(((Recommendations[ImplStatus]="Implemented")+(Recommendations[ImplStatus]="Compensated"))*ISNUMBER(MATCH(Recommendations[Id],H357:AU357,0)))/COUNTIF(H357:AU357,"&lt;&gt;"))</f>
        <v>0</v>
      </c>
      <c r="H357" s="269" t="s">
        <v>29</v>
      </c>
      <c r="I357" s="269" t="s">
        <v>144</v>
      </c>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5460</v>
      </c>
      <c r="B358" s="257" t="s">
        <v>5620</v>
      </c>
      <c r="C358" s="258" t="s">
        <v>5628</v>
      </c>
      <c r="D358" s="261" t="s">
        <v>5629</v>
      </c>
      <c r="E358" s="262" t="s">
        <v>5053</v>
      </c>
      <c r="F358" s="265" t="s">
        <v>5623</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5460</v>
      </c>
      <c r="B359" s="257" t="s">
        <v>5620</v>
      </c>
      <c r="C359" s="258" t="s">
        <v>5630</v>
      </c>
      <c r="D359" s="261" t="s">
        <v>5631</v>
      </c>
      <c r="E359" s="262" t="s">
        <v>5053</v>
      </c>
      <c r="F359" s="265" t="s">
        <v>5623</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5460</v>
      </c>
      <c r="B360" s="257" t="s">
        <v>5620</v>
      </c>
      <c r="C360" s="258" t="s">
        <v>5632</v>
      </c>
      <c r="D360" s="261" t="s">
        <v>5633</v>
      </c>
      <c r="E360" s="262" t="s">
        <v>5005</v>
      </c>
      <c r="F360" s="265" t="s">
        <v>5623</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5460</v>
      </c>
      <c r="B361" s="257" t="s">
        <v>5620</v>
      </c>
      <c r="C361" s="258" t="s">
        <v>5634</v>
      </c>
      <c r="D361" s="261" t="s">
        <v>5635</v>
      </c>
      <c r="E361" s="262" t="s">
        <v>4938</v>
      </c>
      <c r="F361" s="265" t="s">
        <v>5623</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5460</v>
      </c>
      <c r="B362" s="257" t="s">
        <v>5620</v>
      </c>
      <c r="C362" s="258" t="s">
        <v>5636</v>
      </c>
      <c r="D362" s="261" t="s">
        <v>5637</v>
      </c>
      <c r="E362" s="262" t="s">
        <v>5053</v>
      </c>
      <c r="F362" s="265" t="s">
        <v>5623</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5460</v>
      </c>
      <c r="B363" s="257" t="s">
        <v>5620</v>
      </c>
      <c r="C363" s="258" t="s">
        <v>5638</v>
      </c>
      <c r="D363" s="261" t="s">
        <v>5639</v>
      </c>
      <c r="E363" s="262" t="s">
        <v>5053</v>
      </c>
      <c r="F363" s="265" t="s">
        <v>5623</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5460</v>
      </c>
      <c r="B364" s="257" t="s">
        <v>5620</v>
      </c>
      <c r="C364" s="258" t="s">
        <v>5640</v>
      </c>
      <c r="D364" s="261" t="s">
        <v>5641</v>
      </c>
      <c r="E364" s="262" t="s">
        <v>5053</v>
      </c>
      <c r="F364" s="265" t="s">
        <v>5623</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5460</v>
      </c>
      <c r="B365" s="257" t="s">
        <v>5620</v>
      </c>
      <c r="C365" s="258" t="s">
        <v>5642</v>
      </c>
      <c r="D365" s="261" t="s">
        <v>5643</v>
      </c>
      <c r="E365" s="262" t="s">
        <v>5053</v>
      </c>
      <c r="F365" s="265" t="s">
        <v>5623</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5460</v>
      </c>
      <c r="B366" s="257" t="s">
        <v>5620</v>
      </c>
      <c r="C366" s="258" t="s">
        <v>5644</v>
      </c>
      <c r="D366" s="261" t="s">
        <v>5645</v>
      </c>
      <c r="E366" s="262" t="s">
        <v>5053</v>
      </c>
      <c r="F366" s="265" t="s">
        <v>5623</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5460</v>
      </c>
      <c r="B367" s="257" t="s">
        <v>5620</v>
      </c>
      <c r="C367" s="258" t="s">
        <v>5646</v>
      </c>
      <c r="D367" s="261" t="s">
        <v>5647</v>
      </c>
      <c r="E367" s="262" t="s">
        <v>5053</v>
      </c>
      <c r="F367" s="265" t="s">
        <v>5623</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5460</v>
      </c>
      <c r="B368" s="257" t="s">
        <v>5620</v>
      </c>
      <c r="C368" s="258" t="s">
        <v>5648</v>
      </c>
      <c r="D368" s="261" t="s">
        <v>5649</v>
      </c>
      <c r="E368" s="262" t="s">
        <v>5053</v>
      </c>
      <c r="F368" s="265" t="s">
        <v>5623</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5460</v>
      </c>
      <c r="B369" s="257" t="s">
        <v>5620</v>
      </c>
      <c r="C369" s="258" t="s">
        <v>5650</v>
      </c>
      <c r="D369" s="261" t="s">
        <v>5651</v>
      </c>
      <c r="E369" s="262" t="s">
        <v>5053</v>
      </c>
      <c r="F369" s="265" t="s">
        <v>5623</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5652</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5652</v>
      </c>
      <c r="B371" s="256" t="s">
        <v>5653</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5652</v>
      </c>
      <c r="B372" s="257" t="s">
        <v>5653</v>
      </c>
      <c r="C372" s="258" t="s">
        <v>5654</v>
      </c>
      <c r="D372" s="261" t="s">
        <v>5655</v>
      </c>
      <c r="E372" s="262" t="s">
        <v>4909</v>
      </c>
      <c r="F372" s="265" t="s">
        <v>5656</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5652</v>
      </c>
      <c r="B373" s="257" t="s">
        <v>5653</v>
      </c>
      <c r="C373" s="258" t="s">
        <v>5657</v>
      </c>
      <c r="D373" s="261" t="s">
        <v>5658</v>
      </c>
      <c r="E373" s="262" t="s">
        <v>4909</v>
      </c>
      <c r="F373" s="265" t="s">
        <v>5659</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5652</v>
      </c>
      <c r="B374" s="257" t="s">
        <v>5653</v>
      </c>
      <c r="C374" s="258" t="s">
        <v>5660</v>
      </c>
      <c r="D374" s="261" t="s">
        <v>5661</v>
      </c>
      <c r="E374" s="262" t="s">
        <v>4938</v>
      </c>
      <c r="F374" s="265" t="s">
        <v>5659</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5652</v>
      </c>
      <c r="B375" s="257" t="s">
        <v>5653</v>
      </c>
      <c r="C375" s="258" t="s">
        <v>5662</v>
      </c>
      <c r="D375" s="261" t="s">
        <v>5663</v>
      </c>
      <c r="E375" s="262" t="s">
        <v>4938</v>
      </c>
      <c r="F375" s="265" t="s">
        <v>5659</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5652</v>
      </c>
      <c r="B376" s="257" t="s">
        <v>5653</v>
      </c>
      <c r="C376" s="258" t="s">
        <v>5664</v>
      </c>
      <c r="D376" s="261" t="s">
        <v>5665</v>
      </c>
      <c r="E376" s="262" t="s">
        <v>4938</v>
      </c>
      <c r="F376" s="265" t="s">
        <v>5521</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5652</v>
      </c>
      <c r="B377" s="257" t="s">
        <v>5653</v>
      </c>
      <c r="C377" s="258" t="s">
        <v>5666</v>
      </c>
      <c r="D377" s="261" t="s">
        <v>5667</v>
      </c>
      <c r="E377" s="262" t="s">
        <v>5005</v>
      </c>
      <c r="F377" s="265" t="s">
        <v>5479</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5652</v>
      </c>
      <c r="B378" s="257" t="s">
        <v>5653</v>
      </c>
      <c r="C378" s="258" t="s">
        <v>5668</v>
      </c>
      <c r="D378" s="261" t="s">
        <v>5669</v>
      </c>
      <c r="E378" s="262" t="s">
        <v>5005</v>
      </c>
      <c r="F378" s="265" t="s">
        <v>5659</v>
      </c>
      <c r="G378" s="268">
        <f>IF(COUNTIF(H378:AU378,"&lt;&gt;")=0,"",SUMPRODUCT(((Recommendations[ImplStatus]="Implemented")+(Recommendations[ImplStatus]="Compensated"))*ISNUMBER(MATCH(Recommendations[Id],H378:AU378,0)))/COUNTIF(H378:AU378,"&lt;&gt;"))</f>
        <v>0</v>
      </c>
      <c r="H378" s="269" t="s">
        <v>39</v>
      </c>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5652</v>
      </c>
      <c r="B379" s="257" t="s">
        <v>5653</v>
      </c>
      <c r="C379" s="258" t="s">
        <v>5670</v>
      </c>
      <c r="D379" s="261" t="s">
        <v>5671</v>
      </c>
      <c r="E379" s="262" t="s">
        <v>5005</v>
      </c>
      <c r="F379" s="265" t="s">
        <v>5656</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5652</v>
      </c>
      <c r="B380" s="257" t="s">
        <v>5653</v>
      </c>
      <c r="C380" s="258" t="s">
        <v>5672</v>
      </c>
      <c r="D380" s="261" t="s">
        <v>5673</v>
      </c>
      <c r="E380" s="262" t="s">
        <v>5005</v>
      </c>
      <c r="F380" s="265" t="s">
        <v>5656</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5652</v>
      </c>
      <c r="B381" s="257" t="s">
        <v>5653</v>
      </c>
      <c r="C381" s="258" t="s">
        <v>5674</v>
      </c>
      <c r="D381" s="261" t="s">
        <v>5675</v>
      </c>
      <c r="E381" s="262" t="s">
        <v>5005</v>
      </c>
      <c r="F381" s="265" t="s">
        <v>5656</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5652</v>
      </c>
      <c r="B382" s="257" t="s">
        <v>5653</v>
      </c>
      <c r="C382" s="258" t="s">
        <v>5676</v>
      </c>
      <c r="D382" s="261" t="s">
        <v>5677</v>
      </c>
      <c r="E382" s="262" t="s">
        <v>5053</v>
      </c>
      <c r="F382" s="265" t="s">
        <v>5656</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5652</v>
      </c>
      <c r="B383" s="257" t="s">
        <v>5653</v>
      </c>
      <c r="C383" s="258" t="s">
        <v>5678</v>
      </c>
      <c r="D383" s="261" t="s">
        <v>5679</v>
      </c>
      <c r="E383" s="262" t="s">
        <v>5053</v>
      </c>
      <c r="F383" s="265" t="s">
        <v>5656</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5652</v>
      </c>
      <c r="B384" s="257" t="s">
        <v>5653</v>
      </c>
      <c r="C384" s="258" t="s">
        <v>5680</v>
      </c>
      <c r="D384" s="261" t="s">
        <v>5681</v>
      </c>
      <c r="E384" s="262" t="s">
        <v>5053</v>
      </c>
      <c r="F384" s="265" t="s">
        <v>5656</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5652</v>
      </c>
      <c r="B385" s="257" t="s">
        <v>5653</v>
      </c>
      <c r="C385" s="258" t="s">
        <v>5682</v>
      </c>
      <c r="D385" s="261" t="s">
        <v>5683</v>
      </c>
      <c r="E385" s="262" t="s">
        <v>5005</v>
      </c>
      <c r="F385" s="265" t="s">
        <v>5656</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5652</v>
      </c>
      <c r="B386" s="256" t="s">
        <v>5684</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5652</v>
      </c>
      <c r="B387" s="257" t="s">
        <v>5684</v>
      </c>
      <c r="C387" s="258" t="s">
        <v>5685</v>
      </c>
      <c r="D387" s="261" t="s">
        <v>5686</v>
      </c>
      <c r="E387" s="262" t="s">
        <v>4909</v>
      </c>
      <c r="F387" s="265" t="s">
        <v>5687</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5652</v>
      </c>
      <c r="B388" s="257" t="s">
        <v>5684</v>
      </c>
      <c r="C388" s="258" t="s">
        <v>5688</v>
      </c>
      <c r="D388" s="261" t="s">
        <v>5689</v>
      </c>
      <c r="E388" s="262" t="s">
        <v>4909</v>
      </c>
      <c r="F388" s="265" t="s">
        <v>5687</v>
      </c>
      <c r="G388" s="268">
        <f>IF(COUNTIF(H388:AU388,"&lt;&gt;")=0,"",SUMPRODUCT(((Recommendations[ImplStatus]="Implemented")+(Recommendations[ImplStatus]="Compensated"))*ISNUMBER(MATCH(Recommendations[Id],H388:AU388,0)))/COUNTIF(H388:AU388,"&lt;&gt;"))</f>
        <v>0</v>
      </c>
      <c r="H388" s="269" t="s">
        <v>154</v>
      </c>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5652</v>
      </c>
      <c r="B389" s="257" t="s">
        <v>5684</v>
      </c>
      <c r="C389" s="258" t="s">
        <v>5690</v>
      </c>
      <c r="D389" s="261" t="s">
        <v>5691</v>
      </c>
      <c r="E389" s="262" t="s">
        <v>5188</v>
      </c>
      <c r="F389" s="265" t="s">
        <v>5687</v>
      </c>
      <c r="G389" s="268">
        <f>IF(COUNTIF(H389:AU389,"&lt;&gt;")=0,"",SUMPRODUCT(((Recommendations[ImplStatus]="Implemented")+(Recommendations[ImplStatus]="Compensated"))*ISNUMBER(MATCH(Recommendations[Id],H389:AU389,0)))/COUNTIF(H389:AU389,"&lt;&gt;"))</f>
        <v>0</v>
      </c>
      <c r="H389" s="269" t="s">
        <v>159</v>
      </c>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5652</v>
      </c>
      <c r="B390" s="257" t="s">
        <v>5684</v>
      </c>
      <c r="C390" s="258" t="s">
        <v>5692</v>
      </c>
      <c r="D390" s="261" t="s">
        <v>5693</v>
      </c>
      <c r="E390" s="262" t="s">
        <v>5005</v>
      </c>
      <c r="F390" s="265" t="s">
        <v>5687</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5652</v>
      </c>
      <c r="B391" s="257" t="s">
        <v>5684</v>
      </c>
      <c r="C391" s="258" t="s">
        <v>5694</v>
      </c>
      <c r="D391" s="261" t="s">
        <v>5695</v>
      </c>
      <c r="E391" s="262" t="s">
        <v>5188</v>
      </c>
      <c r="F391" s="265" t="s">
        <v>5687</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5652</v>
      </c>
      <c r="B392" s="257" t="s">
        <v>5684</v>
      </c>
      <c r="C392" s="258" t="s">
        <v>5696</v>
      </c>
      <c r="D392" s="261" t="s">
        <v>5697</v>
      </c>
      <c r="E392" s="262" t="s">
        <v>4938</v>
      </c>
      <c r="F392" s="265" t="s">
        <v>5687</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5652</v>
      </c>
      <c r="B393" s="257" t="s">
        <v>5684</v>
      </c>
      <c r="C393" s="258" t="s">
        <v>5698</v>
      </c>
      <c r="D393" s="261" t="s">
        <v>5699</v>
      </c>
      <c r="E393" s="262" t="s">
        <v>4938</v>
      </c>
      <c r="F393" s="265" t="s">
        <v>5687</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5652</v>
      </c>
      <c r="B394" s="257" t="s">
        <v>5684</v>
      </c>
      <c r="C394" s="258" t="s">
        <v>5700</v>
      </c>
      <c r="D394" s="261" t="s">
        <v>5701</v>
      </c>
      <c r="E394" s="262" t="s">
        <v>5188</v>
      </c>
      <c r="F394" s="265" t="s">
        <v>5687</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5652</v>
      </c>
      <c r="B395" s="257" t="s">
        <v>5684</v>
      </c>
      <c r="C395" s="258" t="s">
        <v>5702</v>
      </c>
      <c r="D395" s="261" t="s">
        <v>5703</v>
      </c>
      <c r="E395" s="262" t="s">
        <v>5005</v>
      </c>
      <c r="F395" s="265" t="s">
        <v>5687</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5652</v>
      </c>
      <c r="B396" s="257" t="s">
        <v>5684</v>
      </c>
      <c r="C396" s="258" t="s">
        <v>5704</v>
      </c>
      <c r="D396" s="261" t="s">
        <v>5705</v>
      </c>
      <c r="E396" s="262" t="s">
        <v>5188</v>
      </c>
      <c r="F396" s="265" t="s">
        <v>5687</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5652</v>
      </c>
      <c r="B397" s="257" t="s">
        <v>5684</v>
      </c>
      <c r="C397" s="258" t="s">
        <v>5706</v>
      </c>
      <c r="D397" s="261" t="s">
        <v>5707</v>
      </c>
      <c r="E397" s="262" t="s">
        <v>4938</v>
      </c>
      <c r="F397" s="265" t="s">
        <v>5687</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5652</v>
      </c>
      <c r="B398" s="257" t="s">
        <v>5684</v>
      </c>
      <c r="C398" s="258" t="s">
        <v>5708</v>
      </c>
      <c r="D398" s="261" t="s">
        <v>5709</v>
      </c>
      <c r="E398" s="262" t="s">
        <v>5053</v>
      </c>
      <c r="F398" s="265" t="s">
        <v>5687</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5652</v>
      </c>
      <c r="B399" s="257" t="s">
        <v>5684</v>
      </c>
      <c r="C399" s="258" t="s">
        <v>5710</v>
      </c>
      <c r="D399" s="261" t="s">
        <v>5711</v>
      </c>
      <c r="E399" s="262" t="s">
        <v>5188</v>
      </c>
      <c r="F399" s="265" t="s">
        <v>5687</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5652</v>
      </c>
      <c r="B400" s="257" t="s">
        <v>5684</v>
      </c>
      <c r="C400" s="258" t="s">
        <v>5712</v>
      </c>
      <c r="D400" s="261" t="s">
        <v>5713</v>
      </c>
      <c r="E400" s="262" t="s">
        <v>5188</v>
      </c>
      <c r="F400" s="265" t="s">
        <v>5687</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5652</v>
      </c>
      <c r="B401" s="257" t="s">
        <v>5684</v>
      </c>
      <c r="C401" s="258" t="s">
        <v>5714</v>
      </c>
      <c r="D401" s="261" t="s">
        <v>5715</v>
      </c>
      <c r="E401" s="262" t="s">
        <v>4938</v>
      </c>
      <c r="F401" s="265" t="s">
        <v>5687</v>
      </c>
      <c r="G401" s="268">
        <f>IF(COUNTIF(H401:AU401,"&lt;&gt;")=0,"",SUMPRODUCT(((Recommendations[ImplStatus]="Implemented")+(Recommendations[ImplStatus]="Compensated"))*ISNUMBER(MATCH(Recommendations[Id],H401:AU401,0)))/COUNTIF(H401:AU401,"&lt;&gt;"))</f>
        <v>0</v>
      </c>
      <c r="H401" s="269" t="s">
        <v>95</v>
      </c>
      <c r="I401" s="269" t="s">
        <v>106</v>
      </c>
      <c r="J401" s="269" t="s">
        <v>159</v>
      </c>
      <c r="K401" s="269" t="s">
        <v>164</v>
      </c>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5652</v>
      </c>
      <c r="B402" s="257" t="s">
        <v>5684</v>
      </c>
      <c r="C402" s="258" t="s">
        <v>5716</v>
      </c>
      <c r="D402" s="261" t="s">
        <v>5717</v>
      </c>
      <c r="E402" s="262" t="s">
        <v>4938</v>
      </c>
      <c r="F402" s="265" t="s">
        <v>5687</v>
      </c>
      <c r="G402" s="268">
        <f>IF(COUNTIF(H402:AU402,"&lt;&gt;")=0,"",SUMPRODUCT(((Recommendations[ImplStatus]="Implemented")+(Recommendations[ImplStatus]="Compensated"))*ISNUMBER(MATCH(Recommendations[Id],H402:AU402,0)))/COUNTIF(H402:AU402,"&lt;&gt;"))</f>
        <v>0</v>
      </c>
      <c r="H402" s="269" t="s">
        <v>95</v>
      </c>
      <c r="I402" s="269" t="s">
        <v>101</v>
      </c>
      <c r="J402" s="269" t="s">
        <v>106</v>
      </c>
      <c r="K402" s="269" t="s">
        <v>164</v>
      </c>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5652</v>
      </c>
      <c r="B403" s="257" t="s">
        <v>5684</v>
      </c>
      <c r="C403" s="258" t="s">
        <v>5718</v>
      </c>
      <c r="D403" s="261" t="s">
        <v>5719</v>
      </c>
      <c r="E403" s="262" t="s">
        <v>4938</v>
      </c>
      <c r="F403" s="265" t="s">
        <v>5687</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5652</v>
      </c>
      <c r="B404" s="257" t="s">
        <v>5684</v>
      </c>
      <c r="C404" s="258" t="s">
        <v>5720</v>
      </c>
      <c r="D404" s="261" t="s">
        <v>5721</v>
      </c>
      <c r="E404" s="262" t="s">
        <v>5053</v>
      </c>
      <c r="F404" s="265" t="s">
        <v>5687</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5652</v>
      </c>
      <c r="B405" s="257" t="s">
        <v>5684</v>
      </c>
      <c r="C405" s="258" t="s">
        <v>5722</v>
      </c>
      <c r="D405" s="261" t="s">
        <v>5723</v>
      </c>
      <c r="E405" s="262" t="s">
        <v>5053</v>
      </c>
      <c r="F405" s="265" t="s">
        <v>5687</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5652</v>
      </c>
      <c r="B406" s="257" t="s">
        <v>5684</v>
      </c>
      <c r="C406" s="258" t="s">
        <v>5724</v>
      </c>
      <c r="D406" s="261" t="s">
        <v>5725</v>
      </c>
      <c r="E406" s="262" t="s">
        <v>5053</v>
      </c>
      <c r="F406" s="265" t="s">
        <v>5726</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5652</v>
      </c>
      <c r="B407" s="257" t="s">
        <v>5684</v>
      </c>
      <c r="C407" s="258" t="s">
        <v>5727</v>
      </c>
      <c r="D407" s="261" t="s">
        <v>5728</v>
      </c>
      <c r="E407" s="262" t="s">
        <v>5053</v>
      </c>
      <c r="F407" s="265" t="s">
        <v>5687</v>
      </c>
      <c r="G407" s="268">
        <f>IF(COUNTIF(H407:AU407,"&lt;&gt;")=0,"",SUMPRODUCT(((Recommendations[ImplStatus]="Implemented")+(Recommendations[ImplStatus]="Compensated"))*ISNUMBER(MATCH(Recommendations[Id],H407:AU407,0)))/COUNTIF(H407:AU407,"&lt;&gt;"))</f>
        <v>0</v>
      </c>
      <c r="H407" s="269" t="s">
        <v>39</v>
      </c>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5652</v>
      </c>
      <c r="B408" s="257" t="s">
        <v>5684</v>
      </c>
      <c r="C408" s="258" t="s">
        <v>5729</v>
      </c>
      <c r="D408" s="261" t="s">
        <v>5730</v>
      </c>
      <c r="E408" s="262" t="s">
        <v>5053</v>
      </c>
      <c r="F408" s="265" t="s">
        <v>5687</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5652</v>
      </c>
      <c r="B409" s="257" t="s">
        <v>5684</v>
      </c>
      <c r="C409" s="258" t="s">
        <v>5731</v>
      </c>
      <c r="D409" s="261" t="s">
        <v>5732</v>
      </c>
      <c r="E409" s="262" t="s">
        <v>5053</v>
      </c>
      <c r="F409" s="265" t="s">
        <v>5733</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5652</v>
      </c>
      <c r="B410" s="256" t="s">
        <v>5734</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5652</v>
      </c>
      <c r="B411" s="257" t="s">
        <v>5734</v>
      </c>
      <c r="C411" s="258" t="s">
        <v>5735</v>
      </c>
      <c r="D411" s="261" t="s">
        <v>5736</v>
      </c>
      <c r="E411" s="262" t="s">
        <v>4909</v>
      </c>
      <c r="F411" s="265" t="s">
        <v>5659</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5652</v>
      </c>
      <c r="B412" s="257" t="s">
        <v>5734</v>
      </c>
      <c r="C412" s="258" t="s">
        <v>5737</v>
      </c>
      <c r="D412" s="261" t="s">
        <v>5738</v>
      </c>
      <c r="E412" s="262" t="s">
        <v>4909</v>
      </c>
      <c r="F412" s="265" t="s">
        <v>5659</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5652</v>
      </c>
      <c r="B413" s="257" t="s">
        <v>5734</v>
      </c>
      <c r="C413" s="258" t="s">
        <v>5739</v>
      </c>
      <c r="D413" s="261" t="s">
        <v>5740</v>
      </c>
      <c r="E413" s="262" t="s">
        <v>4909</v>
      </c>
      <c r="F413" s="265" t="s">
        <v>5659</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5652</v>
      </c>
      <c r="B414" s="257" t="s">
        <v>5734</v>
      </c>
      <c r="C414" s="258" t="s">
        <v>5741</v>
      </c>
      <c r="D414" s="261" t="s">
        <v>5742</v>
      </c>
      <c r="E414" s="262" t="s">
        <v>4909</v>
      </c>
      <c r="F414" s="265" t="s">
        <v>5659</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5652</v>
      </c>
      <c r="B415" s="257" t="s">
        <v>5734</v>
      </c>
      <c r="C415" s="258" t="s">
        <v>5743</v>
      </c>
      <c r="D415" s="261" t="s">
        <v>5744</v>
      </c>
      <c r="E415" s="262" t="s">
        <v>4938</v>
      </c>
      <c r="F415" s="265" t="s">
        <v>5659</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5652</v>
      </c>
      <c r="B416" s="257" t="s">
        <v>5734</v>
      </c>
      <c r="C416" s="258" t="s">
        <v>5745</v>
      </c>
      <c r="D416" s="261" t="s">
        <v>5746</v>
      </c>
      <c r="E416" s="262" t="s">
        <v>4938</v>
      </c>
      <c r="F416" s="265" t="s">
        <v>5747</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5652</v>
      </c>
      <c r="B417" s="257" t="s">
        <v>5734</v>
      </c>
      <c r="C417" s="258" t="s">
        <v>5748</v>
      </c>
      <c r="D417" s="261" t="s">
        <v>5749</v>
      </c>
      <c r="E417" s="262" t="s">
        <v>4938</v>
      </c>
      <c r="F417" s="265" t="s">
        <v>5747</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5652</v>
      </c>
      <c r="B418" s="257" t="s">
        <v>5734</v>
      </c>
      <c r="C418" s="258" t="s">
        <v>5750</v>
      </c>
      <c r="D418" s="261" t="s">
        <v>5751</v>
      </c>
      <c r="E418" s="262" t="s">
        <v>5188</v>
      </c>
      <c r="F418" s="265" t="s">
        <v>5747</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5652</v>
      </c>
      <c r="B419" s="257" t="s">
        <v>5734</v>
      </c>
      <c r="C419" s="258" t="s">
        <v>5752</v>
      </c>
      <c r="D419" s="261" t="s">
        <v>5753</v>
      </c>
      <c r="E419" s="262" t="s">
        <v>4938</v>
      </c>
      <c r="F419" s="265" t="s">
        <v>5747</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5652</v>
      </c>
      <c r="B420" s="257" t="s">
        <v>5734</v>
      </c>
      <c r="C420" s="258" t="s">
        <v>5754</v>
      </c>
      <c r="D420" s="261" t="s">
        <v>5755</v>
      </c>
      <c r="E420" s="262" t="s">
        <v>5188</v>
      </c>
      <c r="F420" s="265" t="s">
        <v>5747</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5652</v>
      </c>
      <c r="B421" s="257" t="s">
        <v>5734</v>
      </c>
      <c r="C421" s="258" t="s">
        <v>5756</v>
      </c>
      <c r="D421" s="261" t="s">
        <v>5757</v>
      </c>
      <c r="E421" s="262" t="s">
        <v>5188</v>
      </c>
      <c r="F421" s="265" t="s">
        <v>5747</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5652</v>
      </c>
      <c r="B422" s="257" t="s">
        <v>5734</v>
      </c>
      <c r="C422" s="258" t="s">
        <v>5758</v>
      </c>
      <c r="D422" s="261" t="s">
        <v>5759</v>
      </c>
      <c r="E422" s="262" t="s">
        <v>4938</v>
      </c>
      <c r="F422" s="265" t="s">
        <v>5747</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5652</v>
      </c>
      <c r="B423" s="257" t="s">
        <v>5734</v>
      </c>
      <c r="C423" s="258" t="s">
        <v>5760</v>
      </c>
      <c r="D423" s="261" t="s">
        <v>5761</v>
      </c>
      <c r="E423" s="262" t="s">
        <v>4938</v>
      </c>
      <c r="F423" s="265" t="s">
        <v>5747</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5762</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5762</v>
      </c>
      <c r="B425" s="256" t="s">
        <v>5763</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5762</v>
      </c>
      <c r="B426" s="257" t="s">
        <v>5763</v>
      </c>
      <c r="C426" s="258" t="s">
        <v>5764</v>
      </c>
      <c r="D426" s="261" t="s">
        <v>5765</v>
      </c>
      <c r="E426" s="262" t="s">
        <v>4909</v>
      </c>
      <c r="F426" s="265" t="s">
        <v>5726</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5762</v>
      </c>
      <c r="B427" s="257" t="s">
        <v>5763</v>
      </c>
      <c r="C427" s="258" t="s">
        <v>5766</v>
      </c>
      <c r="D427" s="261" t="s">
        <v>5767</v>
      </c>
      <c r="E427" s="262" t="s">
        <v>4909</v>
      </c>
      <c r="F427" s="265" t="s">
        <v>5726</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5762</v>
      </c>
      <c r="B428" s="257" t="s">
        <v>5763</v>
      </c>
      <c r="C428" s="258" t="s">
        <v>5768</v>
      </c>
      <c r="D428" s="261" t="s">
        <v>5769</v>
      </c>
      <c r="E428" s="262" t="s">
        <v>5188</v>
      </c>
      <c r="F428" s="265" t="s">
        <v>5726</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5762</v>
      </c>
      <c r="B429" s="257" t="s">
        <v>5763</v>
      </c>
      <c r="C429" s="258" t="s">
        <v>5770</v>
      </c>
      <c r="D429" s="261" t="s">
        <v>5771</v>
      </c>
      <c r="E429" s="262" t="s">
        <v>4938</v>
      </c>
      <c r="F429" s="265" t="s">
        <v>5726</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5762</v>
      </c>
      <c r="B430" s="257" t="s">
        <v>5763</v>
      </c>
      <c r="C430" s="258" t="s">
        <v>5772</v>
      </c>
      <c r="D430" s="261" t="s">
        <v>5773</v>
      </c>
      <c r="E430" s="262" t="s">
        <v>4938</v>
      </c>
      <c r="F430" s="265" t="s">
        <v>5726</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5762</v>
      </c>
      <c r="B431" s="257" t="s">
        <v>5763</v>
      </c>
      <c r="C431" s="258" t="s">
        <v>5774</v>
      </c>
      <c r="D431" s="261" t="s">
        <v>5775</v>
      </c>
      <c r="E431" s="262" t="s">
        <v>5188</v>
      </c>
      <c r="F431" s="265" t="s">
        <v>5726</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5762</v>
      </c>
      <c r="B432" s="257" t="s">
        <v>5763</v>
      </c>
      <c r="C432" s="258" t="s">
        <v>5776</v>
      </c>
      <c r="D432" s="261" t="s">
        <v>5777</v>
      </c>
      <c r="E432" s="262" t="s">
        <v>5188</v>
      </c>
      <c r="F432" s="265" t="s">
        <v>5726</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5762</v>
      </c>
      <c r="B433" s="257" t="s">
        <v>5763</v>
      </c>
      <c r="C433" s="258" t="s">
        <v>5778</v>
      </c>
      <c r="D433" s="261" t="s">
        <v>5779</v>
      </c>
      <c r="E433" s="262" t="s">
        <v>5005</v>
      </c>
      <c r="F433" s="265" t="s">
        <v>5726</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5762</v>
      </c>
      <c r="B434" s="257" t="s">
        <v>5763</v>
      </c>
      <c r="C434" s="258" t="s">
        <v>5780</v>
      </c>
      <c r="D434" s="261" t="s">
        <v>5781</v>
      </c>
      <c r="E434" s="262" t="s">
        <v>5005</v>
      </c>
      <c r="F434" s="265" t="s">
        <v>5726</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5762</v>
      </c>
      <c r="B435" s="257" t="s">
        <v>5763</v>
      </c>
      <c r="C435" s="258" t="s">
        <v>5782</v>
      </c>
      <c r="D435" s="261" t="s">
        <v>5783</v>
      </c>
      <c r="E435" s="262" t="s">
        <v>4938</v>
      </c>
      <c r="F435" s="265" t="s">
        <v>5726</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5762</v>
      </c>
      <c r="B436" s="257" t="s">
        <v>5763</v>
      </c>
      <c r="C436" s="258" t="s">
        <v>5784</v>
      </c>
      <c r="D436" s="261" t="s">
        <v>5785</v>
      </c>
      <c r="E436" s="262" t="s">
        <v>5005</v>
      </c>
      <c r="F436" s="265" t="s">
        <v>5726</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5762</v>
      </c>
      <c r="B437" s="257" t="s">
        <v>5763</v>
      </c>
      <c r="C437" s="258" t="s">
        <v>5786</v>
      </c>
      <c r="D437" s="261" t="s">
        <v>5787</v>
      </c>
      <c r="E437" s="262" t="s">
        <v>4938</v>
      </c>
      <c r="F437" s="265" t="s">
        <v>5726</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5762</v>
      </c>
      <c r="B438" s="256" t="s">
        <v>5788</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5762</v>
      </c>
      <c r="B439" s="257" t="s">
        <v>5788</v>
      </c>
      <c r="C439" s="258" t="s">
        <v>5789</v>
      </c>
      <c r="D439" s="261" t="s">
        <v>5790</v>
      </c>
      <c r="E439" s="262" t="s">
        <v>4909</v>
      </c>
      <c r="F439" s="265" t="s">
        <v>5791</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5762</v>
      </c>
      <c r="B440" s="257" t="s">
        <v>5788</v>
      </c>
      <c r="C440" s="258" t="s">
        <v>5792</v>
      </c>
      <c r="D440" s="261" t="s">
        <v>5793</v>
      </c>
      <c r="E440" s="262" t="s">
        <v>4909</v>
      </c>
      <c r="F440" s="265" t="s">
        <v>5791</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5762</v>
      </c>
      <c r="B441" s="257" t="s">
        <v>5788</v>
      </c>
      <c r="C441" s="258" t="s">
        <v>5794</v>
      </c>
      <c r="D441" s="261" t="s">
        <v>5795</v>
      </c>
      <c r="E441" s="262" t="s">
        <v>4909</v>
      </c>
      <c r="F441" s="265" t="s">
        <v>5791</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5762</v>
      </c>
      <c r="B442" s="257" t="s">
        <v>5788</v>
      </c>
      <c r="C442" s="258" t="s">
        <v>5796</v>
      </c>
      <c r="D442" s="261" t="s">
        <v>5797</v>
      </c>
      <c r="E442" s="262" t="s">
        <v>4909</v>
      </c>
      <c r="F442" s="265" t="s">
        <v>5791</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5762</v>
      </c>
      <c r="B443" s="257" t="s">
        <v>5788</v>
      </c>
      <c r="C443" s="258" t="s">
        <v>5798</v>
      </c>
      <c r="D443" s="261" t="s">
        <v>5799</v>
      </c>
      <c r="E443" s="262" t="s">
        <v>4938</v>
      </c>
      <c r="F443" s="265" t="s">
        <v>5791</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5762</v>
      </c>
      <c r="B444" s="257" t="s">
        <v>5788</v>
      </c>
      <c r="C444" s="258" t="s">
        <v>5800</v>
      </c>
      <c r="D444" s="261" t="s">
        <v>5801</v>
      </c>
      <c r="E444" s="262" t="s">
        <v>4938</v>
      </c>
      <c r="F444" s="265" t="s">
        <v>5791</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5762</v>
      </c>
      <c r="B445" s="257" t="s">
        <v>5788</v>
      </c>
      <c r="C445" s="258" t="s">
        <v>5802</v>
      </c>
      <c r="D445" s="261" t="s">
        <v>5803</v>
      </c>
      <c r="E445" s="262" t="s">
        <v>4938</v>
      </c>
      <c r="F445" s="265" t="s">
        <v>5791</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5762</v>
      </c>
      <c r="B446" s="257" t="s">
        <v>5788</v>
      </c>
      <c r="C446" s="258" t="s">
        <v>5804</v>
      </c>
      <c r="D446" s="261" t="s">
        <v>5805</v>
      </c>
      <c r="E446" s="262" t="s">
        <v>5053</v>
      </c>
      <c r="F446" s="265" t="s">
        <v>5791</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5762</v>
      </c>
      <c r="B447" s="257" t="s">
        <v>5788</v>
      </c>
      <c r="C447" s="258" t="s">
        <v>5806</v>
      </c>
      <c r="D447" s="261" t="s">
        <v>5807</v>
      </c>
      <c r="E447" s="262" t="s">
        <v>4938</v>
      </c>
      <c r="F447" s="265" t="s">
        <v>5791</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5762</v>
      </c>
      <c r="B448" s="257" t="s">
        <v>5788</v>
      </c>
      <c r="C448" s="258" t="s">
        <v>5808</v>
      </c>
      <c r="D448" s="261" t="s">
        <v>5809</v>
      </c>
      <c r="E448" s="262" t="s">
        <v>5053</v>
      </c>
      <c r="F448" s="265" t="s">
        <v>5791</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5762</v>
      </c>
      <c r="B449" s="257" t="s">
        <v>5788</v>
      </c>
      <c r="C449" s="258" t="s">
        <v>5810</v>
      </c>
      <c r="D449" s="261" t="s">
        <v>5811</v>
      </c>
      <c r="E449" s="262" t="s">
        <v>5053</v>
      </c>
      <c r="F449" s="265" t="s">
        <v>5791</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5812</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5812</v>
      </c>
      <c r="B451" s="256" t="s">
        <v>5813</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5812</v>
      </c>
      <c r="B452" s="257" t="s">
        <v>5813</v>
      </c>
      <c r="C452" s="258" t="s">
        <v>5814</v>
      </c>
      <c r="D452" s="261" t="s">
        <v>5815</v>
      </c>
      <c r="E452" s="262" t="s">
        <v>4909</v>
      </c>
      <c r="F452" s="265" t="s">
        <v>5816</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5812</v>
      </c>
      <c r="B453" s="257" t="s">
        <v>5813</v>
      </c>
      <c r="C453" s="258" t="s">
        <v>5817</v>
      </c>
      <c r="D453" s="261" t="s">
        <v>5818</v>
      </c>
      <c r="E453" s="262" t="s">
        <v>4909</v>
      </c>
      <c r="F453" s="265" t="s">
        <v>5816</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5812</v>
      </c>
      <c r="B454" s="257" t="s">
        <v>5813</v>
      </c>
      <c r="C454" s="258" t="s">
        <v>5819</v>
      </c>
      <c r="D454" s="261" t="s">
        <v>5820</v>
      </c>
      <c r="E454" s="262" t="s">
        <v>4909</v>
      </c>
      <c r="F454" s="265" t="s">
        <v>5816</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5812</v>
      </c>
      <c r="B455" s="257" t="s">
        <v>5813</v>
      </c>
      <c r="C455" s="258" t="s">
        <v>5821</v>
      </c>
      <c r="D455" s="261" t="s">
        <v>5822</v>
      </c>
      <c r="E455" s="262" t="s">
        <v>4909</v>
      </c>
      <c r="F455" s="265" t="s">
        <v>5816</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5812</v>
      </c>
      <c r="B456" s="257" t="s">
        <v>5813</v>
      </c>
      <c r="C456" s="258" t="s">
        <v>5823</v>
      </c>
      <c r="D456" s="261" t="s">
        <v>5824</v>
      </c>
      <c r="E456" s="262" t="s">
        <v>4909</v>
      </c>
      <c r="F456" s="265" t="s">
        <v>5816</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5812</v>
      </c>
      <c r="B457" s="257" t="s">
        <v>5813</v>
      </c>
      <c r="C457" s="258" t="s">
        <v>5825</v>
      </c>
      <c r="D457" s="261" t="s">
        <v>5826</v>
      </c>
      <c r="E457" s="262" t="s">
        <v>4938</v>
      </c>
      <c r="F457" s="265" t="s">
        <v>5816</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5812</v>
      </c>
      <c r="B458" s="257" t="s">
        <v>5813</v>
      </c>
      <c r="C458" s="258" t="s">
        <v>5827</v>
      </c>
      <c r="D458" s="261" t="s">
        <v>5828</v>
      </c>
      <c r="E458" s="262" t="s">
        <v>4938</v>
      </c>
      <c r="F458" s="265" t="s">
        <v>5816</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5812</v>
      </c>
      <c r="B459" s="257" t="s">
        <v>5813</v>
      </c>
      <c r="C459" s="258" t="s">
        <v>5829</v>
      </c>
      <c r="D459" s="261" t="s">
        <v>5830</v>
      </c>
      <c r="E459" s="262" t="s">
        <v>4938</v>
      </c>
      <c r="F459" s="265" t="s">
        <v>5816</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5812</v>
      </c>
      <c r="B460" s="257" t="s">
        <v>5813</v>
      </c>
      <c r="C460" s="258" t="s">
        <v>5831</v>
      </c>
      <c r="D460" s="261" t="s">
        <v>5832</v>
      </c>
      <c r="E460" s="262" t="s">
        <v>4938</v>
      </c>
      <c r="F460" s="265" t="s">
        <v>5816</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5812</v>
      </c>
      <c r="B461" s="257" t="s">
        <v>5813</v>
      </c>
      <c r="C461" s="258" t="s">
        <v>5833</v>
      </c>
      <c r="D461" s="261" t="s">
        <v>5834</v>
      </c>
      <c r="E461" s="262" t="s">
        <v>4938</v>
      </c>
      <c r="F461" s="265" t="s">
        <v>5816</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5812</v>
      </c>
      <c r="B462" s="257" t="s">
        <v>5813</v>
      </c>
      <c r="C462" s="258" t="s">
        <v>5835</v>
      </c>
      <c r="D462" s="261" t="s">
        <v>5836</v>
      </c>
      <c r="E462" s="262" t="s">
        <v>4938</v>
      </c>
      <c r="F462" s="265" t="s">
        <v>5816</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5812</v>
      </c>
      <c r="B463" s="257" t="s">
        <v>5813</v>
      </c>
      <c r="C463" s="258" t="s">
        <v>5837</v>
      </c>
      <c r="D463" s="261" t="s">
        <v>5838</v>
      </c>
      <c r="E463" s="262" t="s">
        <v>4938</v>
      </c>
      <c r="F463" s="265" t="s">
        <v>5816</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5812</v>
      </c>
      <c r="B464" s="257" t="s">
        <v>5813</v>
      </c>
      <c r="C464" s="258" t="s">
        <v>5839</v>
      </c>
      <c r="D464" s="261" t="s">
        <v>5840</v>
      </c>
      <c r="E464" s="262" t="s">
        <v>4938</v>
      </c>
      <c r="F464" s="265" t="s">
        <v>5816</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5812</v>
      </c>
      <c r="B465" s="257" t="s">
        <v>5813</v>
      </c>
      <c r="C465" s="258" t="s">
        <v>5841</v>
      </c>
      <c r="D465" s="261" t="s">
        <v>5842</v>
      </c>
      <c r="E465" s="262" t="s">
        <v>4938</v>
      </c>
      <c r="F465" s="265" t="s">
        <v>5816</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5812</v>
      </c>
      <c r="B466" s="256" t="s">
        <v>5843</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5812</v>
      </c>
      <c r="B467" s="257" t="s">
        <v>5843</v>
      </c>
      <c r="C467" s="258" t="s">
        <v>5844</v>
      </c>
      <c r="D467" s="261" t="s">
        <v>5845</v>
      </c>
      <c r="E467" s="262" t="s">
        <v>4909</v>
      </c>
      <c r="F467" s="265" t="s">
        <v>5048</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5812</v>
      </c>
      <c r="B468" s="257" t="s">
        <v>5843</v>
      </c>
      <c r="C468" s="258" t="s">
        <v>5846</v>
      </c>
      <c r="D468" s="261" t="s">
        <v>5847</v>
      </c>
      <c r="E468" s="262" t="s">
        <v>4909</v>
      </c>
      <c r="F468" s="265" t="s">
        <v>5048</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5812</v>
      </c>
      <c r="B469" s="257" t="s">
        <v>5843</v>
      </c>
      <c r="C469" s="258" t="s">
        <v>5848</v>
      </c>
      <c r="D469" s="261" t="s">
        <v>5849</v>
      </c>
      <c r="E469" s="262" t="s">
        <v>4909</v>
      </c>
      <c r="F469" s="265" t="s">
        <v>5048</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5812</v>
      </c>
      <c r="B470" s="257" t="s">
        <v>5843</v>
      </c>
      <c r="C470" s="258" t="s">
        <v>5850</v>
      </c>
      <c r="D470" s="261" t="s">
        <v>5851</v>
      </c>
      <c r="E470" s="262" t="s">
        <v>5005</v>
      </c>
      <c r="F470" s="265" t="s">
        <v>5417</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5812</v>
      </c>
      <c r="B471" s="257" t="s">
        <v>5843</v>
      </c>
      <c r="C471" s="258" t="s">
        <v>5852</v>
      </c>
      <c r="D471" s="261" t="s">
        <v>5853</v>
      </c>
      <c r="E471" s="262" t="s">
        <v>5005</v>
      </c>
      <c r="F471" s="265" t="s">
        <v>5417</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5812</v>
      </c>
      <c r="B472" s="257" t="s">
        <v>5843</v>
      </c>
      <c r="C472" s="258" t="s">
        <v>5854</v>
      </c>
      <c r="D472" s="261" t="s">
        <v>5855</v>
      </c>
      <c r="E472" s="262" t="s">
        <v>4909</v>
      </c>
      <c r="F472" s="265" t="s">
        <v>5417</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5812</v>
      </c>
      <c r="B473" s="257" t="s">
        <v>5843</v>
      </c>
      <c r="C473" s="258" t="s">
        <v>5856</v>
      </c>
      <c r="D473" s="261" t="s">
        <v>5857</v>
      </c>
      <c r="E473" s="262" t="s">
        <v>4909</v>
      </c>
      <c r="F473" s="265" t="s">
        <v>5356</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5812</v>
      </c>
      <c r="B474" s="257" t="s">
        <v>5843</v>
      </c>
      <c r="C474" s="258" t="s">
        <v>5858</v>
      </c>
      <c r="D474" s="261" t="s">
        <v>5859</v>
      </c>
      <c r="E474" s="262" t="s">
        <v>4938</v>
      </c>
      <c r="F474" s="265" t="s">
        <v>5356</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5812</v>
      </c>
      <c r="B475" s="257" t="s">
        <v>5843</v>
      </c>
      <c r="C475" s="258" t="s">
        <v>5860</v>
      </c>
      <c r="D475" s="261" t="s">
        <v>5861</v>
      </c>
      <c r="E475" s="262" t="s">
        <v>4938</v>
      </c>
      <c r="F475" s="265" t="s">
        <v>5356</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5812</v>
      </c>
      <c r="B476" s="257" t="s">
        <v>5843</v>
      </c>
      <c r="C476" s="258" t="s">
        <v>5862</v>
      </c>
      <c r="D476" s="261" t="s">
        <v>5863</v>
      </c>
      <c r="E476" s="262" t="s">
        <v>4938</v>
      </c>
      <c r="F476" s="265" t="s">
        <v>5356</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5812</v>
      </c>
      <c r="B477" s="257" t="s">
        <v>5843</v>
      </c>
      <c r="C477" s="258" t="s">
        <v>5864</v>
      </c>
      <c r="D477" s="261" t="s">
        <v>5865</v>
      </c>
      <c r="E477" s="262" t="s">
        <v>4938</v>
      </c>
      <c r="F477" s="265" t="s">
        <v>5356</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5812</v>
      </c>
      <c r="B478" s="257" t="s">
        <v>5843</v>
      </c>
      <c r="C478" s="258" t="s">
        <v>5866</v>
      </c>
      <c r="D478" s="261" t="s">
        <v>5867</v>
      </c>
      <c r="E478" s="262" t="s">
        <v>4938</v>
      </c>
      <c r="F478" s="265" t="s">
        <v>5417</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5812</v>
      </c>
      <c r="B479" s="257" t="s">
        <v>5843</v>
      </c>
      <c r="C479" s="258" t="s">
        <v>5868</v>
      </c>
      <c r="D479" s="261" t="s">
        <v>5869</v>
      </c>
      <c r="E479" s="262" t="s">
        <v>5053</v>
      </c>
      <c r="F479" s="265" t="s">
        <v>5417</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5812</v>
      </c>
      <c r="B480" s="257" t="s">
        <v>5843</v>
      </c>
      <c r="C480" s="258" t="s">
        <v>5870</v>
      </c>
      <c r="D480" s="261" t="s">
        <v>5871</v>
      </c>
      <c r="E480" s="262" t="s">
        <v>5053</v>
      </c>
      <c r="F480" s="265" t="s">
        <v>5417</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5812</v>
      </c>
      <c r="B481" s="270" t="s">
        <v>5843</v>
      </c>
      <c r="C481" s="271" t="s">
        <v>5872</v>
      </c>
      <c r="D481" s="272" t="s">
        <v>5873</v>
      </c>
      <c r="E481" s="273" t="s">
        <v>5053</v>
      </c>
      <c r="F481" s="274" t="s">
        <v>5048</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174</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IFERROR(INDEX('Recommendations'!$G$2:$G$34, MATCH(H2,'Recommendations'!$A$2:$A$34,0))="Implemented", FALSE))</xm:f>
            <x14:dxf>
              <font>
                <color rgb="FF000000"/>
              </font>
              <fill>
                <patternFill>
                  <bgColor rgb="FF3C7D22"/>
                </patternFill>
              </fill>
            </x14:dxf>
          </x14:cfRule>
          <x14:cfRule type="expression" priority="2" id="{00000000-000E-0000-0B00-000002000000}">
            <xm:f>AND(H2&lt;&gt;"", IFERROR(INDEX('Recommendations'!$G$2:$G$34, MATCH(H2,'Recommendations'!$A$2:$A$34,0))="Compensated", FALSE))</xm:f>
            <x14:dxf>
              <font>
                <color rgb="FF000000"/>
              </font>
              <fill>
                <patternFill>
                  <bgColor rgb="FFC6E0B4"/>
                </patternFill>
              </fill>
            </x14:dxf>
          </x14:cfRule>
          <x14:cfRule type="expression" priority="3" id="{00000000-000E-0000-0B00-000003000000}">
            <xm:f>AND(H2&lt;&gt;"", IFERROR(INDEX('Recommendations'!$G$2:$G$34, MATCH(H2,'Recommendations'!$A$2:$A$34,0))="Testing", FALSE))</xm:f>
            <x14:dxf>
              <font>
                <color rgb="FF000000"/>
              </font>
              <fill>
                <patternFill>
                  <bgColor rgb="FFFFC000"/>
                </patternFill>
              </fill>
            </x14:dxf>
          </x14:cfRule>
          <x14:cfRule type="expression" priority="4" id="{00000000-000E-0000-0B00-000004000000}">
            <xm:f>AND(H2&lt;&gt;"", IFERROR(INDEX('Recommendations'!$G$2:$G$34, MATCH(H2,'Recommendations'!$A$2:$A$34,0))="Failed", FALSE))</xm:f>
            <x14:dxf>
              <font>
                <color rgb="FF000000"/>
              </font>
              <fill>
                <patternFill>
                  <bgColor rgb="FFD82891"/>
                </patternFill>
              </fill>
            </x14:dxf>
          </x14:cfRule>
          <x14:cfRule type="expression" priority="5" id="{00000000-000E-0000-0B00-000005000000}">
            <xm:f>AND(H2&lt;&gt;"", IFERROR(INDEX('Recommendations'!$G$2:$G$34, MATCH(H2,'Recommendations'!$A$2:$A$34,0))="Risk Accepted", FALSE))</xm:f>
            <x14:dxf>
              <font>
                <color rgb="FF000000"/>
              </font>
              <fill>
                <patternFill>
                  <bgColor rgb="FFD9D9D9"/>
                </patternFill>
              </fill>
            </x14:dxf>
          </x14:cfRule>
          <x14:cfRule type="expression" priority="6" id="{00000000-000E-0000-0B00-000006000000}">
            <xm:f>AND(H2&lt;&gt;"", IFERROR(INDEX('Recommendations'!$G$2:$G$34, MATCH(H2,'Recommendations'!$A$2:$A$34,0))="N/A",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254</v>
      </c>
      <c r="C2" s="290"/>
      <c r="D2" s="290"/>
      <c r="E2" s="290"/>
      <c r="F2" s="290"/>
      <c r="G2" s="290"/>
      <c r="H2" s="290"/>
      <c r="I2" s="290"/>
    </row>
    <row r="4" spans="2:15" ht="18.5" x14ac:dyDescent="0.45">
      <c r="B4" s="39" t="s">
        <v>255</v>
      </c>
    </row>
    <row r="5" spans="2:15" x14ac:dyDescent="0.35">
      <c r="B5" s="41" t="s">
        <v>19</v>
      </c>
      <c r="C5" s="41" t="s">
        <v>256</v>
      </c>
      <c r="D5" s="41" t="s">
        <v>257</v>
      </c>
      <c r="F5" s="291" t="s">
        <v>258</v>
      </c>
      <c r="G5" s="291"/>
      <c r="H5" s="291"/>
      <c r="I5" s="292" t="s">
        <v>259</v>
      </c>
      <c r="J5" s="292"/>
      <c r="K5" s="292"/>
      <c r="L5" s="292"/>
      <c r="M5" s="292"/>
      <c r="N5" s="292"/>
      <c r="O5" s="292"/>
    </row>
    <row r="6" spans="2:15" x14ac:dyDescent="0.35">
      <c r="B6" s="47" t="s">
        <v>260</v>
      </c>
      <c r="C6" s="48">
        <v>33</v>
      </c>
      <c r="D6" s="49" t="s">
        <v>19</v>
      </c>
      <c r="F6" s="291" t="s">
        <v>261</v>
      </c>
      <c r="G6" s="291"/>
      <c r="H6" s="291"/>
      <c r="I6" s="293" t="s">
        <v>262</v>
      </c>
      <c r="J6" s="293"/>
      <c r="K6" s="293"/>
      <c r="L6" s="293"/>
      <c r="M6" s="293"/>
      <c r="N6" s="293"/>
      <c r="O6" s="293"/>
    </row>
    <row r="7" spans="2:15" x14ac:dyDescent="0.35">
      <c r="B7" s="50" t="s">
        <v>263</v>
      </c>
      <c r="C7" s="51">
        <f>C6-C8-C9</f>
        <v>33</v>
      </c>
      <c r="D7" s="52">
        <f>IF(C6&gt;0,C7/C6,0)</f>
        <v>1</v>
      </c>
      <c r="F7" s="291" t="s">
        <v>264</v>
      </c>
      <c r="G7" s="291"/>
      <c r="H7" s="291"/>
      <c r="I7" s="293" t="s">
        <v>262</v>
      </c>
      <c r="J7" s="293"/>
      <c r="K7" s="293"/>
      <c r="L7" s="293"/>
      <c r="M7" s="293"/>
      <c r="N7" s="293"/>
      <c r="O7" s="293"/>
    </row>
    <row r="8" spans="2:15" x14ac:dyDescent="0.35">
      <c r="B8" s="43" t="s">
        <v>265</v>
      </c>
      <c r="C8" s="44">
        <f>COUNTIF('Recommendations'!G:G,"Risk Accepted")</f>
        <v>0</v>
      </c>
      <c r="D8" s="45">
        <f>IF(C6&gt;0,C8/C6,0)</f>
        <v>0</v>
      </c>
      <c r="F8" s="291" t="s">
        <v>266</v>
      </c>
      <c r="G8" s="291"/>
      <c r="H8" s="291"/>
      <c r="I8" s="293" t="s">
        <v>262</v>
      </c>
      <c r="J8" s="293"/>
      <c r="K8" s="293"/>
      <c r="L8" s="293"/>
      <c r="M8" s="293"/>
      <c r="N8" s="293"/>
      <c r="O8" s="293"/>
    </row>
    <row r="9" spans="2:15" x14ac:dyDescent="0.35">
      <c r="B9" s="43" t="s">
        <v>267</v>
      </c>
      <c r="C9" s="44">
        <f>COUNTIF('Recommendations'!G:G,"N/A")</f>
        <v>0</v>
      </c>
      <c r="D9" s="45">
        <f>IF(C6&gt;0,C9/C6,0)</f>
        <v>0</v>
      </c>
      <c r="F9" s="291" t="s">
        <v>268</v>
      </c>
      <c r="G9" s="291"/>
      <c r="H9" s="291"/>
      <c r="I9" s="293" t="s">
        <v>262</v>
      </c>
      <c r="J9" s="293"/>
      <c r="K9" s="293"/>
      <c r="L9" s="293"/>
      <c r="M9" s="293"/>
      <c r="N9" s="293"/>
      <c r="O9" s="293"/>
    </row>
    <row r="12" spans="2:15" ht="18.5" x14ac:dyDescent="0.45">
      <c r="B12" s="39" t="s">
        <v>269</v>
      </c>
    </row>
    <row r="14" spans="2:15" x14ac:dyDescent="0.35">
      <c r="B14" s="53" t="s">
        <v>270</v>
      </c>
    </row>
    <row r="15" spans="2:15" x14ac:dyDescent="0.35">
      <c r="B15" s="41" t="s">
        <v>19</v>
      </c>
      <c r="C15" s="41" t="s">
        <v>271</v>
      </c>
      <c r="D15" s="41" t="s">
        <v>272</v>
      </c>
      <c r="E15" s="41" t="s">
        <v>273</v>
      </c>
      <c r="F15" s="41" t="s">
        <v>274</v>
      </c>
    </row>
    <row r="16" spans="2:15" x14ac:dyDescent="0.35">
      <c r="B16" s="43" t="s">
        <v>275</v>
      </c>
      <c r="C16" s="44">
        <f>COUNTIF('Recommendations'!L:L,"Resolved")</f>
        <v>0</v>
      </c>
      <c r="D16" s="44">
        <f>COUNTIF('Recommendations'!L:L,"Testing")</f>
        <v>0</v>
      </c>
      <c r="E16" s="44">
        <f>COUNTIF('Recommendations'!L:L,"Outstanding")</f>
        <v>33</v>
      </c>
      <c r="F16" s="44">
        <f>SUM(C16:E16)</f>
        <v>33</v>
      </c>
    </row>
    <row r="18" spans="2:6" x14ac:dyDescent="0.35">
      <c r="B18" s="53" t="s">
        <v>276</v>
      </c>
    </row>
    <row r="19" spans="2:6" x14ac:dyDescent="0.35">
      <c r="B19" s="54" t="s">
        <v>19</v>
      </c>
      <c r="C19" s="54" t="s">
        <v>271</v>
      </c>
      <c r="D19" s="54" t="s">
        <v>272</v>
      </c>
      <c r="E19" s="54" t="s">
        <v>273</v>
      </c>
      <c r="F19" s="54" t="s">
        <v>19</v>
      </c>
    </row>
    <row r="20" spans="2:6" x14ac:dyDescent="0.35">
      <c r="B20" s="43" t="s">
        <v>275</v>
      </c>
      <c r="C20" s="45">
        <f>IF(F16&gt;0, C16/F16, 0)</f>
        <v>0</v>
      </c>
      <c r="D20" s="45">
        <f>IF(F16&gt;0, D16/F16, 0)</f>
        <v>0</v>
      </c>
      <c r="E20" s="45">
        <f>IF(F16&gt;0, E16/F16, 0)</f>
        <v>1</v>
      </c>
      <c r="F20" s="46" t="s">
        <v>19</v>
      </c>
    </row>
    <row r="25" spans="2:6" ht="18.5" x14ac:dyDescent="0.45">
      <c r="B25" s="39" t="s">
        <v>277</v>
      </c>
    </row>
    <row r="27" spans="2:6" x14ac:dyDescent="0.35">
      <c r="B27" s="53" t="s">
        <v>270</v>
      </c>
    </row>
    <row r="28" spans="2:6" x14ac:dyDescent="0.35">
      <c r="B28" s="41" t="s">
        <v>5</v>
      </c>
      <c r="C28" s="41" t="s">
        <v>271</v>
      </c>
      <c r="D28" s="41" t="s">
        <v>272</v>
      </c>
      <c r="E28" s="41" t="s">
        <v>273</v>
      </c>
      <c r="F28" s="41" t="s">
        <v>274</v>
      </c>
    </row>
    <row r="29" spans="2:6" x14ac:dyDescent="0.35">
      <c r="B29" s="43" t="s">
        <v>278</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279</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280</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281</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282</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33</v>
      </c>
      <c r="F34" s="44">
        <f t="shared" si="0"/>
        <v>33</v>
      </c>
    </row>
    <row r="36" spans="2:6" x14ac:dyDescent="0.35">
      <c r="B36" s="53" t="s">
        <v>276</v>
      </c>
    </row>
    <row r="37" spans="2:6" x14ac:dyDescent="0.35">
      <c r="B37" s="54" t="s">
        <v>5</v>
      </c>
      <c r="C37" s="54" t="s">
        <v>271</v>
      </c>
      <c r="D37" s="54" t="s">
        <v>272</v>
      </c>
      <c r="E37" s="54" t="s">
        <v>273</v>
      </c>
      <c r="F37" s="54" t="s">
        <v>19</v>
      </c>
    </row>
    <row r="38" spans="2:6" x14ac:dyDescent="0.35">
      <c r="B38" s="43" t="s">
        <v>278</v>
      </c>
      <c r="C38" s="45">
        <f t="shared" ref="C38:C43" si="1">IF(F29&gt;0, C29/F29, 0)</f>
        <v>0</v>
      </c>
      <c r="D38" s="45">
        <f t="shared" ref="D38:D43" si="2">IF(F29&gt;0, D29/F29, 0)</f>
        <v>0</v>
      </c>
      <c r="E38" s="45">
        <f t="shared" ref="E38:E43" si="3">IF(F29&gt;0, E29/F29, 0)</f>
        <v>0</v>
      </c>
      <c r="F38" s="46" t="s">
        <v>19</v>
      </c>
    </row>
    <row r="39" spans="2:6" x14ac:dyDescent="0.35">
      <c r="B39" s="43" t="s">
        <v>279</v>
      </c>
      <c r="C39" s="45">
        <f t="shared" si="1"/>
        <v>0</v>
      </c>
      <c r="D39" s="45">
        <f t="shared" si="2"/>
        <v>0</v>
      </c>
      <c r="E39" s="45">
        <f t="shared" si="3"/>
        <v>0</v>
      </c>
      <c r="F39" s="46" t="s">
        <v>19</v>
      </c>
    </row>
    <row r="40" spans="2:6" x14ac:dyDescent="0.35">
      <c r="B40" s="43" t="s">
        <v>280</v>
      </c>
      <c r="C40" s="45">
        <f t="shared" si="1"/>
        <v>0</v>
      </c>
      <c r="D40" s="45">
        <f t="shared" si="2"/>
        <v>0</v>
      </c>
      <c r="E40" s="45">
        <f t="shared" si="3"/>
        <v>0</v>
      </c>
      <c r="F40" s="46" t="s">
        <v>19</v>
      </c>
    </row>
    <row r="41" spans="2:6" x14ac:dyDescent="0.35">
      <c r="B41" s="43" t="s">
        <v>281</v>
      </c>
      <c r="C41" s="45">
        <f t="shared" si="1"/>
        <v>0</v>
      </c>
      <c r="D41" s="45">
        <f t="shared" si="2"/>
        <v>0</v>
      </c>
      <c r="E41" s="45">
        <f t="shared" si="3"/>
        <v>0</v>
      </c>
      <c r="F41" s="46" t="s">
        <v>19</v>
      </c>
    </row>
    <row r="42" spans="2:6" x14ac:dyDescent="0.35">
      <c r="B42" s="43" t="s">
        <v>282</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283</v>
      </c>
    </row>
    <row r="50" spans="2:6" x14ac:dyDescent="0.35">
      <c r="B50" s="53" t="s">
        <v>270</v>
      </c>
    </row>
    <row r="51" spans="2:6" x14ac:dyDescent="0.35">
      <c r="B51" s="41" t="s">
        <v>2</v>
      </c>
      <c r="C51" s="41" t="s">
        <v>271</v>
      </c>
      <c r="D51" s="41" t="s">
        <v>272</v>
      </c>
      <c r="E51" s="41" t="s">
        <v>273</v>
      </c>
      <c r="F51" s="41" t="s">
        <v>274</v>
      </c>
    </row>
    <row r="52" spans="2:6" x14ac:dyDescent="0.35">
      <c r="B52" s="43" t="s">
        <v>97</v>
      </c>
      <c r="C52" s="44">
        <f>COUNTIFS('Recommendations'!C:C,"CAT I (High)",'Recommendations'!L:L,"=Resolved")</f>
        <v>0</v>
      </c>
      <c r="D52" s="44">
        <f>COUNTIFS('Recommendations'!C:C,"=CAT I (High)",'Recommendations'!L:L,"=Testing")</f>
        <v>0</v>
      </c>
      <c r="E52" s="44">
        <f>COUNTIFS('Recommendations'!C:C,"=CAT I (High)",'Recommendations'!L:L,"=Outstanding")</f>
        <v>3</v>
      </c>
      <c r="F52" s="44">
        <f>SUM(C52:E52)</f>
        <v>3</v>
      </c>
    </row>
    <row r="53" spans="2:6" x14ac:dyDescent="0.35">
      <c r="B53" s="43" t="s">
        <v>15</v>
      </c>
      <c r="C53" s="44">
        <f>COUNTIFS('Recommendations'!C:C,"CAT II (Medium)",'Recommendations'!L:L,"=Resolved")</f>
        <v>0</v>
      </c>
      <c r="D53" s="44">
        <f>COUNTIFS('Recommendations'!C:C,"=CAT II (Medium)",'Recommendations'!L:L,"=Testing")</f>
        <v>0</v>
      </c>
      <c r="E53" s="44">
        <f>COUNTIFS('Recommendations'!C:C,"=CAT II (Medium)",'Recommendations'!L:L,"=Outstanding")</f>
        <v>26</v>
      </c>
      <c r="F53" s="44">
        <f>SUM(C53:E53)</f>
        <v>26</v>
      </c>
    </row>
    <row r="54" spans="2:6" x14ac:dyDescent="0.35">
      <c r="B54" s="43" t="s">
        <v>25</v>
      </c>
      <c r="C54" s="44">
        <f>COUNTIFS('Recommendations'!C:C,"CAT III (Low)",'Recommendations'!L:L,"=Resolved")</f>
        <v>0</v>
      </c>
      <c r="D54" s="44">
        <f>COUNTIFS('Recommendations'!C:C,"=CAT III (Low)",'Recommendations'!L:L,"=Testing")</f>
        <v>0</v>
      </c>
      <c r="E54" s="44">
        <f>COUNTIFS('Recommendations'!C:C,"=CAT III (Low)",'Recommendations'!L:L,"=Outstanding")</f>
        <v>4</v>
      </c>
      <c r="F54" s="44">
        <f>SUM(C54:E54)</f>
        <v>4</v>
      </c>
    </row>
    <row r="56" spans="2:6" x14ac:dyDescent="0.35">
      <c r="B56" s="53" t="s">
        <v>276</v>
      </c>
    </row>
    <row r="57" spans="2:6" x14ac:dyDescent="0.35">
      <c r="B57" s="54" t="s">
        <v>2</v>
      </c>
      <c r="C57" s="54" t="s">
        <v>271</v>
      </c>
      <c r="D57" s="54" t="s">
        <v>272</v>
      </c>
      <c r="E57" s="54" t="s">
        <v>273</v>
      </c>
      <c r="F57" s="54" t="s">
        <v>19</v>
      </c>
    </row>
    <row r="58" spans="2:6" x14ac:dyDescent="0.35">
      <c r="B58" s="43" t="s">
        <v>97</v>
      </c>
      <c r="C58" s="45">
        <f>IF(F52&gt;0, C52/F52, 0)</f>
        <v>0</v>
      </c>
      <c r="D58" s="45">
        <f>IF(F52&gt;0, D52/F52, 0)</f>
        <v>0</v>
      </c>
      <c r="E58" s="45">
        <f>IF(F52&gt;0, E52/F52, 0)</f>
        <v>1</v>
      </c>
      <c r="F58" s="46" t="s">
        <v>19</v>
      </c>
    </row>
    <row r="59" spans="2:6" x14ac:dyDescent="0.35">
      <c r="B59" s="43" t="s">
        <v>15</v>
      </c>
      <c r="C59" s="45">
        <f>IF(F53&gt;0, C53/F53, 0)</f>
        <v>0</v>
      </c>
      <c r="D59" s="45">
        <f>IF(F53&gt;0, D53/F53, 0)</f>
        <v>0</v>
      </c>
      <c r="E59" s="45">
        <f>IF(F53&gt;0, E53/F53, 0)</f>
        <v>1</v>
      </c>
      <c r="F59" s="46" t="s">
        <v>19</v>
      </c>
    </row>
    <row r="60" spans="2:6" x14ac:dyDescent="0.35">
      <c r="B60" s="43" t="s">
        <v>25</v>
      </c>
      <c r="C60" s="45">
        <f>IF(F54&gt;0, C54/F54, 0)</f>
        <v>0</v>
      </c>
      <c r="D60" s="45">
        <f>IF(F54&gt;0, D54/F54, 0)</f>
        <v>0</v>
      </c>
      <c r="E60" s="45">
        <f>IF(F54&gt;0, E54/F54, 0)</f>
        <v>1</v>
      </c>
      <c r="F60" s="46" t="s">
        <v>19</v>
      </c>
    </row>
    <row r="65" spans="2:6" ht="18.5" x14ac:dyDescent="0.45">
      <c r="B65" s="39" t="s">
        <v>284</v>
      </c>
    </row>
    <row r="67" spans="2:6" x14ac:dyDescent="0.35">
      <c r="B67" s="53" t="s">
        <v>270</v>
      </c>
    </row>
    <row r="68" spans="2:6" x14ac:dyDescent="0.35">
      <c r="B68" s="41" t="s">
        <v>3</v>
      </c>
      <c r="C68" s="41" t="s">
        <v>271</v>
      </c>
      <c r="D68" s="41" t="s">
        <v>272</v>
      </c>
      <c r="E68" s="41" t="s">
        <v>273</v>
      </c>
      <c r="F68" s="41" t="s">
        <v>274</v>
      </c>
    </row>
    <row r="69" spans="2:6" x14ac:dyDescent="0.35">
      <c r="B69" s="43" t="s">
        <v>285</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286</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287</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288</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33</v>
      </c>
      <c r="F73" s="44">
        <f>SUM(C73:E73)</f>
        <v>33</v>
      </c>
    </row>
    <row r="75" spans="2:6" x14ac:dyDescent="0.35">
      <c r="B75" s="53" t="s">
        <v>276</v>
      </c>
    </row>
    <row r="76" spans="2:6" x14ac:dyDescent="0.35">
      <c r="B76" s="54" t="s">
        <v>3</v>
      </c>
      <c r="C76" s="54" t="s">
        <v>271</v>
      </c>
      <c r="D76" s="54" t="s">
        <v>272</v>
      </c>
      <c r="E76" s="54" t="s">
        <v>273</v>
      </c>
      <c r="F76" s="54" t="s">
        <v>19</v>
      </c>
    </row>
    <row r="77" spans="2:6" x14ac:dyDescent="0.35">
      <c r="B77" s="43" t="s">
        <v>285</v>
      </c>
      <c r="C77" s="45">
        <f>IF(F69&gt;0, C69/F69, 0)</f>
        <v>0</v>
      </c>
      <c r="D77" s="45">
        <f>IF(F69&gt;0, D69/F69, 0)</f>
        <v>0</v>
      </c>
      <c r="E77" s="45">
        <f>IF(F69&gt;0, E69/F69, 0)</f>
        <v>0</v>
      </c>
      <c r="F77" s="46" t="s">
        <v>19</v>
      </c>
    </row>
    <row r="78" spans="2:6" x14ac:dyDescent="0.35">
      <c r="B78" s="43" t="s">
        <v>286</v>
      </c>
      <c r="C78" s="45">
        <f>IF(F70&gt;0, C70/F70, 0)</f>
        <v>0</v>
      </c>
      <c r="D78" s="45">
        <f>IF(F70&gt;0, D70/F70, 0)</f>
        <v>0</v>
      </c>
      <c r="E78" s="45">
        <f>IF(F70&gt;0, E70/F70, 0)</f>
        <v>0</v>
      </c>
      <c r="F78" s="46" t="s">
        <v>19</v>
      </c>
    </row>
    <row r="79" spans="2:6" x14ac:dyDescent="0.35">
      <c r="B79" s="43" t="s">
        <v>287</v>
      </c>
      <c r="C79" s="45">
        <f>IF(F71&gt;0, C71/F71, 0)</f>
        <v>0</v>
      </c>
      <c r="D79" s="45">
        <f>IF(F71&gt;0, D71/F71, 0)</f>
        <v>0</v>
      </c>
      <c r="E79" s="45">
        <f>IF(F71&gt;0, E71/F71, 0)</f>
        <v>0</v>
      </c>
      <c r="F79" s="46" t="s">
        <v>19</v>
      </c>
    </row>
    <row r="80" spans="2:6" x14ac:dyDescent="0.35">
      <c r="B80" s="43" t="s">
        <v>288</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289</v>
      </c>
    </row>
    <row r="88" spans="2:6" x14ac:dyDescent="0.35">
      <c r="B88" s="53" t="s">
        <v>270</v>
      </c>
    </row>
    <row r="89" spans="2:6" x14ac:dyDescent="0.35">
      <c r="B89" s="41" t="s">
        <v>290</v>
      </c>
      <c r="C89" s="41" t="s">
        <v>271</v>
      </c>
      <c r="D89" s="41" t="s">
        <v>272</v>
      </c>
      <c r="E89" s="41" t="s">
        <v>273</v>
      </c>
      <c r="F89" s="41" t="s">
        <v>274</v>
      </c>
    </row>
    <row r="90" spans="2:6" x14ac:dyDescent="0.35">
      <c r="B90" s="43" t="s">
        <v>291</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292</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293</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33</v>
      </c>
      <c r="F93" s="44">
        <f>SUM(C93:E93)</f>
        <v>33</v>
      </c>
    </row>
    <row r="95" spans="2:6" x14ac:dyDescent="0.35">
      <c r="B95" s="53" t="s">
        <v>276</v>
      </c>
    </row>
    <row r="96" spans="2:6" x14ac:dyDescent="0.35">
      <c r="B96" s="54" t="s">
        <v>290</v>
      </c>
      <c r="C96" s="54" t="s">
        <v>271</v>
      </c>
      <c r="D96" s="54" t="s">
        <v>272</v>
      </c>
      <c r="E96" s="54" t="s">
        <v>273</v>
      </c>
      <c r="F96" s="54" t="s">
        <v>19</v>
      </c>
    </row>
    <row r="97" spans="2:15" x14ac:dyDescent="0.35">
      <c r="B97" s="43" t="s">
        <v>291</v>
      </c>
      <c r="C97" s="45">
        <f>IF(F90&gt;0, C90/F90, 0)</f>
        <v>0</v>
      </c>
      <c r="D97" s="45">
        <f>IF(F90&gt;0, D90/F90, 0)</f>
        <v>0</v>
      </c>
      <c r="E97" s="45">
        <f>IF(F90&gt;0, E90/F90, 0)</f>
        <v>0</v>
      </c>
      <c r="F97" s="46" t="s">
        <v>19</v>
      </c>
    </row>
    <row r="98" spans="2:15" x14ac:dyDescent="0.35">
      <c r="B98" s="43" t="s">
        <v>292</v>
      </c>
      <c r="C98" s="45">
        <f>IF(F91&gt;0, C91/F91, 0)</f>
        <v>0</v>
      </c>
      <c r="D98" s="45">
        <f>IF(F91&gt;0, D91/F91, 0)</f>
        <v>0</v>
      </c>
      <c r="E98" s="45">
        <f>IF(F91&gt;0, E91/F91, 0)</f>
        <v>0</v>
      </c>
      <c r="F98" s="46" t="s">
        <v>19</v>
      </c>
    </row>
    <row r="99" spans="2:15" x14ac:dyDescent="0.35">
      <c r="B99" s="43" t="s">
        <v>293</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294</v>
      </c>
      <c r="J105" s="39" t="s">
        <v>295</v>
      </c>
    </row>
    <row r="106" spans="2:15" x14ac:dyDescent="0.35">
      <c r="B106" s="41" t="s">
        <v>5</v>
      </c>
      <c r="C106" s="294" t="s">
        <v>296</v>
      </c>
      <c r="D106" s="294"/>
      <c r="E106" s="41" t="s">
        <v>263</v>
      </c>
      <c r="F106" s="41" t="s">
        <v>271</v>
      </c>
      <c r="G106" s="294" t="s">
        <v>297</v>
      </c>
      <c r="H106" s="294"/>
      <c r="J106" s="41" t="s">
        <v>5</v>
      </c>
      <c r="K106" s="41" t="s">
        <v>285</v>
      </c>
      <c r="L106" s="41" t="s">
        <v>286</v>
      </c>
      <c r="M106" s="41" t="s">
        <v>287</v>
      </c>
      <c r="N106" s="41" t="s">
        <v>288</v>
      </c>
      <c r="O106" s="41" t="s">
        <v>16</v>
      </c>
    </row>
    <row r="107" spans="2:15" x14ac:dyDescent="0.35">
      <c r="B107" s="47" t="s">
        <v>278</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278</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279</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279</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280</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280</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281</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281</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282</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282</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33</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33</v>
      </c>
    </row>
    <row r="119" spans="2:24" ht="21" x14ac:dyDescent="0.5">
      <c r="B119" s="39" t="s">
        <v>298</v>
      </c>
      <c r="P119" s="56" t="s">
        <v>299</v>
      </c>
    </row>
    <row r="121" spans="2:24" ht="60" customHeight="1" x14ac:dyDescent="0.35">
      <c r="B121" s="297" t="s">
        <v>300</v>
      </c>
      <c r="C121" s="290"/>
      <c r="D121" s="290"/>
      <c r="E121" s="290"/>
      <c r="F121" s="290"/>
      <c r="P121" s="297" t="s">
        <v>301</v>
      </c>
      <c r="Q121" s="290"/>
      <c r="R121" s="290"/>
      <c r="S121" s="290"/>
      <c r="T121" s="290"/>
      <c r="U121" s="290"/>
      <c r="V121" s="290"/>
      <c r="W121" s="290"/>
    </row>
    <row r="123" spans="2:24" ht="30" customHeight="1" x14ac:dyDescent="0.35">
      <c r="P123" s="57" t="s">
        <v>302</v>
      </c>
      <c r="Q123" s="58">
        <f>C16</f>
        <v>0</v>
      </c>
      <c r="R123" s="59"/>
      <c r="S123" s="58">
        <f>C69</f>
        <v>0</v>
      </c>
      <c r="T123" s="59"/>
      <c r="U123" s="58">
        <f>C70</f>
        <v>0</v>
      </c>
      <c r="V123" s="59"/>
      <c r="W123" s="58">
        <f>C71</f>
        <v>0</v>
      </c>
      <c r="X123" s="59"/>
    </row>
    <row r="124" spans="2:24" ht="35" customHeight="1" x14ac:dyDescent="0.35">
      <c r="P124" s="60" t="s">
        <v>303</v>
      </c>
      <c r="Q124" s="60" t="s">
        <v>304</v>
      </c>
      <c r="R124" s="60" t="s">
        <v>305</v>
      </c>
      <c r="S124" s="60" t="s">
        <v>306</v>
      </c>
      <c r="T124" s="60" t="s">
        <v>307</v>
      </c>
      <c r="U124" s="60" t="s">
        <v>308</v>
      </c>
      <c r="V124" s="60" t="s">
        <v>309</v>
      </c>
      <c r="W124" s="60" t="s">
        <v>310</v>
      </c>
      <c r="X124" s="60" t="s">
        <v>311</v>
      </c>
    </row>
    <row r="125" spans="2:24" x14ac:dyDescent="0.35">
      <c r="O125" s="61" t="s">
        <v>312</v>
      </c>
      <c r="P125" s="62" t="s">
        <v>313</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314</v>
      </c>
      <c r="P160" s="56" t="s">
        <v>315</v>
      </c>
    </row>
    <row r="162" spans="2:22" ht="45" customHeight="1" x14ac:dyDescent="0.35">
      <c r="B162" s="297" t="s">
        <v>316</v>
      </c>
      <c r="C162" s="290"/>
      <c r="D162" s="290"/>
      <c r="E162" s="290"/>
      <c r="F162" s="290"/>
      <c r="P162" s="297" t="s">
        <v>317</v>
      </c>
      <c r="Q162" s="290"/>
      <c r="R162" s="290"/>
      <c r="S162" s="290"/>
      <c r="T162" s="290"/>
      <c r="U162" s="290"/>
    </row>
    <row r="163" spans="2:22" ht="35" customHeight="1" x14ac:dyDescent="0.35">
      <c r="P163" s="294" t="s">
        <v>318</v>
      </c>
      <c r="Q163" s="294"/>
      <c r="R163" s="294" t="s">
        <v>319</v>
      </c>
      <c r="S163" s="294"/>
      <c r="T163" s="294"/>
    </row>
    <row r="164" spans="2:22" ht="30" customHeight="1" x14ac:dyDescent="0.35">
      <c r="P164" s="298">
        <v>0</v>
      </c>
      <c r="Q164" s="299"/>
      <c r="R164" s="300" t="s">
        <v>320</v>
      </c>
      <c r="S164" s="301"/>
      <c r="T164" s="301"/>
    </row>
    <row r="167" spans="2:22" ht="25" customHeight="1" x14ac:dyDescent="0.35">
      <c r="P167" s="65" t="s">
        <v>303</v>
      </c>
      <c r="Q167" s="65" t="s">
        <v>321</v>
      </c>
      <c r="R167" s="65" t="s">
        <v>322</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174</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8"/>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34"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25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15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15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15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15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15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15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15</v>
      </c>
      <c r="D13" s="3" t="s">
        <v>16</v>
      </c>
      <c r="E13" s="3" t="s">
        <v>17</v>
      </c>
      <c r="F13" s="3" t="s">
        <v>18</v>
      </c>
      <c r="G13" s="3" t="s">
        <v>19</v>
      </c>
      <c r="H13" s="4" t="s">
        <v>19</v>
      </c>
      <c r="I13" s="1" t="s">
        <v>76</v>
      </c>
      <c r="J13" s="1" t="s">
        <v>77</v>
      </c>
      <c r="K13" s="1" t="s">
        <v>73</v>
      </c>
      <c r="L13" s="3" t="str">
        <f t="shared" si="0"/>
        <v>Outstanding</v>
      </c>
      <c r="M13" s="11" t="s">
        <v>19</v>
      </c>
    </row>
    <row r="14" spans="1:13" ht="60" customHeight="1" x14ac:dyDescent="0.35">
      <c r="A14" s="9" t="s">
        <v>78</v>
      </c>
      <c r="B14" s="1" t="s">
        <v>79</v>
      </c>
      <c r="C14" s="2" t="s">
        <v>15</v>
      </c>
      <c r="D14" s="3" t="s">
        <v>16</v>
      </c>
      <c r="E14" s="3" t="s">
        <v>17</v>
      </c>
      <c r="F14" s="3" t="s">
        <v>18</v>
      </c>
      <c r="G14" s="3" t="s">
        <v>19</v>
      </c>
      <c r="H14" s="4" t="s">
        <v>19</v>
      </c>
      <c r="I14" s="1" t="s">
        <v>71</v>
      </c>
      <c r="J14" s="1" t="s">
        <v>80</v>
      </c>
      <c r="K14" s="1" t="s">
        <v>73</v>
      </c>
      <c r="L14" s="3" t="str">
        <f t="shared" si="0"/>
        <v>Outstanding</v>
      </c>
      <c r="M14" s="11" t="s">
        <v>19</v>
      </c>
    </row>
    <row r="15" spans="1:13" ht="60" customHeight="1" x14ac:dyDescent="0.35">
      <c r="A15" s="9" t="s">
        <v>81</v>
      </c>
      <c r="B15" s="1" t="s">
        <v>82</v>
      </c>
      <c r="C15" s="2" t="s">
        <v>15</v>
      </c>
      <c r="D15" s="3" t="s">
        <v>16</v>
      </c>
      <c r="E15" s="3" t="s">
        <v>17</v>
      </c>
      <c r="F15" s="3" t="s">
        <v>18</v>
      </c>
      <c r="G15" s="3" t="s">
        <v>19</v>
      </c>
      <c r="H15" s="4" t="s">
        <v>19</v>
      </c>
      <c r="I15" s="1" t="s">
        <v>76</v>
      </c>
      <c r="J15" s="1" t="s">
        <v>83</v>
      </c>
      <c r="K15" s="1" t="s">
        <v>73</v>
      </c>
      <c r="L15" s="3" t="str">
        <f t="shared" si="0"/>
        <v>Outstanding</v>
      </c>
      <c r="M15" s="11" t="s">
        <v>19</v>
      </c>
    </row>
    <row r="16" spans="1:13" ht="60" customHeight="1" x14ac:dyDescent="0.35">
      <c r="A16" s="9" t="s">
        <v>84</v>
      </c>
      <c r="B16" s="1" t="s">
        <v>85</v>
      </c>
      <c r="C16" s="2" t="s">
        <v>15</v>
      </c>
      <c r="D16" s="3" t="s">
        <v>16</v>
      </c>
      <c r="E16" s="3" t="s">
        <v>17</v>
      </c>
      <c r="F16" s="3" t="s">
        <v>18</v>
      </c>
      <c r="G16" s="3" t="s">
        <v>19</v>
      </c>
      <c r="H16" s="4" t="s">
        <v>19</v>
      </c>
      <c r="I16" s="1" t="s">
        <v>76</v>
      </c>
      <c r="J16" s="1" t="s">
        <v>86</v>
      </c>
      <c r="K16" s="1" t="s">
        <v>73</v>
      </c>
      <c r="L16" s="3" t="str">
        <f t="shared" si="0"/>
        <v>Outstanding</v>
      </c>
      <c r="M16" s="11" t="s">
        <v>19</v>
      </c>
    </row>
    <row r="17" spans="1:13" ht="60" customHeight="1" x14ac:dyDescent="0.35">
      <c r="A17" s="9" t="s">
        <v>87</v>
      </c>
      <c r="B17" s="1" t="s">
        <v>88</v>
      </c>
      <c r="C17" s="2" t="s">
        <v>15</v>
      </c>
      <c r="D17" s="3" t="s">
        <v>16</v>
      </c>
      <c r="E17" s="3" t="s">
        <v>17</v>
      </c>
      <c r="F17" s="3" t="s">
        <v>18</v>
      </c>
      <c r="G17" s="3" t="s">
        <v>19</v>
      </c>
      <c r="H17" s="4" t="s">
        <v>19</v>
      </c>
      <c r="I17" s="1" t="s">
        <v>71</v>
      </c>
      <c r="J17" s="1" t="s">
        <v>89</v>
      </c>
      <c r="K17" s="1" t="s">
        <v>73</v>
      </c>
      <c r="L17" s="3" t="str">
        <f t="shared" si="0"/>
        <v>Outstanding</v>
      </c>
      <c r="M17" s="11" t="s">
        <v>19</v>
      </c>
    </row>
    <row r="18" spans="1:13" ht="60" customHeight="1" x14ac:dyDescent="0.35">
      <c r="A18" s="9" t="s">
        <v>90</v>
      </c>
      <c r="B18" s="1" t="s">
        <v>91</v>
      </c>
      <c r="C18" s="2" t="s">
        <v>15</v>
      </c>
      <c r="D18" s="3" t="s">
        <v>16</v>
      </c>
      <c r="E18" s="3" t="s">
        <v>17</v>
      </c>
      <c r="F18" s="3" t="s">
        <v>18</v>
      </c>
      <c r="G18" s="3" t="s">
        <v>19</v>
      </c>
      <c r="H18" s="4" t="s">
        <v>19</v>
      </c>
      <c r="I18" s="1" t="s">
        <v>92</v>
      </c>
      <c r="J18" s="1" t="s">
        <v>93</v>
      </c>
      <c r="K18" s="1" t="s">
        <v>94</v>
      </c>
      <c r="L18" s="3" t="str">
        <f t="shared" si="0"/>
        <v>Outstanding</v>
      </c>
      <c r="M18" s="11" t="s">
        <v>19</v>
      </c>
    </row>
    <row r="19" spans="1:13" ht="60" customHeight="1" x14ac:dyDescent="0.35">
      <c r="A19" s="9" t="s">
        <v>95</v>
      </c>
      <c r="B19" s="1" t="s">
        <v>96</v>
      </c>
      <c r="C19" s="2" t="s">
        <v>97</v>
      </c>
      <c r="D19" s="3" t="s">
        <v>16</v>
      </c>
      <c r="E19" s="3" t="s">
        <v>17</v>
      </c>
      <c r="F19" s="3" t="s">
        <v>18</v>
      </c>
      <c r="G19" s="3" t="s">
        <v>19</v>
      </c>
      <c r="H19" s="4" t="s">
        <v>19</v>
      </c>
      <c r="I19" s="1" t="s">
        <v>98</v>
      </c>
      <c r="J19" s="1" t="s">
        <v>99</v>
      </c>
      <c r="K19" s="1" t="s">
        <v>100</v>
      </c>
      <c r="L19" s="3" t="str">
        <f t="shared" si="0"/>
        <v>Outstanding</v>
      </c>
      <c r="M19" s="11" t="s">
        <v>19</v>
      </c>
    </row>
    <row r="20" spans="1:13" ht="60" customHeight="1" x14ac:dyDescent="0.35">
      <c r="A20" s="9" t="s">
        <v>101</v>
      </c>
      <c r="B20" s="1" t="s">
        <v>102</v>
      </c>
      <c r="C20" s="2" t="s">
        <v>15</v>
      </c>
      <c r="D20" s="3" t="s">
        <v>16</v>
      </c>
      <c r="E20" s="3" t="s">
        <v>17</v>
      </c>
      <c r="F20" s="3" t="s">
        <v>18</v>
      </c>
      <c r="G20" s="3" t="s">
        <v>19</v>
      </c>
      <c r="H20" s="4" t="s">
        <v>19</v>
      </c>
      <c r="I20" s="1" t="s">
        <v>103</v>
      </c>
      <c r="J20" s="1" t="s">
        <v>104</v>
      </c>
      <c r="K20" s="1" t="s">
        <v>105</v>
      </c>
      <c r="L20" s="3" t="str">
        <f t="shared" si="0"/>
        <v>Outstanding</v>
      </c>
      <c r="M20" s="11" t="s">
        <v>19</v>
      </c>
    </row>
    <row r="21" spans="1:13" ht="60" customHeight="1" x14ac:dyDescent="0.35">
      <c r="A21" s="9" t="s">
        <v>106</v>
      </c>
      <c r="B21" s="1" t="s">
        <v>107</v>
      </c>
      <c r="C21" s="2" t="s">
        <v>15</v>
      </c>
      <c r="D21" s="3" t="s">
        <v>16</v>
      </c>
      <c r="E21" s="3" t="s">
        <v>17</v>
      </c>
      <c r="F21" s="3" t="s">
        <v>18</v>
      </c>
      <c r="G21" s="3" t="s">
        <v>19</v>
      </c>
      <c r="H21" s="4" t="s">
        <v>19</v>
      </c>
      <c r="I21" s="1" t="s">
        <v>108</v>
      </c>
      <c r="J21" s="1" t="s">
        <v>109</v>
      </c>
      <c r="K21" s="1" t="s">
        <v>110</v>
      </c>
      <c r="L21" s="3" t="str">
        <f t="shared" si="0"/>
        <v>Outstanding</v>
      </c>
      <c r="M21" s="11" t="s">
        <v>19</v>
      </c>
    </row>
    <row r="22" spans="1:13" ht="60" customHeight="1" x14ac:dyDescent="0.35">
      <c r="A22" s="9" t="s">
        <v>111</v>
      </c>
      <c r="B22" s="1" t="s">
        <v>112</v>
      </c>
      <c r="C22" s="2" t="s">
        <v>15</v>
      </c>
      <c r="D22" s="3" t="s">
        <v>16</v>
      </c>
      <c r="E22" s="3" t="s">
        <v>17</v>
      </c>
      <c r="F22" s="3" t="s">
        <v>18</v>
      </c>
      <c r="G22" s="3" t="s">
        <v>19</v>
      </c>
      <c r="H22" s="4" t="s">
        <v>19</v>
      </c>
      <c r="I22" s="1" t="s">
        <v>113</v>
      </c>
      <c r="J22" s="1" t="s">
        <v>114</v>
      </c>
      <c r="K22" s="1" t="s">
        <v>115</v>
      </c>
      <c r="L22" s="3" t="str">
        <f t="shared" si="0"/>
        <v>Outstanding</v>
      </c>
      <c r="M22" s="11" t="s">
        <v>19</v>
      </c>
    </row>
    <row r="23" spans="1:13" ht="60" customHeight="1" x14ac:dyDescent="0.35">
      <c r="A23" s="9" t="s">
        <v>116</v>
      </c>
      <c r="B23" s="1" t="s">
        <v>117</v>
      </c>
      <c r="C23" s="2" t="s">
        <v>25</v>
      </c>
      <c r="D23" s="3" t="s">
        <v>16</v>
      </c>
      <c r="E23" s="3" t="s">
        <v>17</v>
      </c>
      <c r="F23" s="3" t="s">
        <v>18</v>
      </c>
      <c r="G23" s="3" t="s">
        <v>19</v>
      </c>
      <c r="H23" s="4" t="s">
        <v>19</v>
      </c>
      <c r="I23" s="1" t="s">
        <v>26</v>
      </c>
      <c r="J23" s="1" t="s">
        <v>118</v>
      </c>
      <c r="K23" s="1" t="s">
        <v>28</v>
      </c>
      <c r="L23" s="3" t="str">
        <f t="shared" si="0"/>
        <v>Outstanding</v>
      </c>
      <c r="M23" s="11" t="s">
        <v>19</v>
      </c>
    </row>
    <row r="24" spans="1:13" ht="60" customHeight="1" x14ac:dyDescent="0.35">
      <c r="A24" s="9" t="s">
        <v>119</v>
      </c>
      <c r="B24" s="1" t="s">
        <v>120</v>
      </c>
      <c r="C24" s="2" t="s">
        <v>15</v>
      </c>
      <c r="D24" s="3" t="s">
        <v>16</v>
      </c>
      <c r="E24" s="3" t="s">
        <v>17</v>
      </c>
      <c r="F24" s="3" t="s">
        <v>18</v>
      </c>
      <c r="G24" s="3" t="s">
        <v>19</v>
      </c>
      <c r="H24" s="4" t="s">
        <v>19</v>
      </c>
      <c r="I24" s="1" t="s">
        <v>121</v>
      </c>
      <c r="J24" s="1" t="s">
        <v>122</v>
      </c>
      <c r="K24" s="1" t="s">
        <v>123</v>
      </c>
      <c r="L24" s="3" t="str">
        <f t="shared" si="0"/>
        <v>Outstanding</v>
      </c>
      <c r="M24" s="11" t="s">
        <v>19</v>
      </c>
    </row>
    <row r="25" spans="1:13" ht="60" customHeight="1" x14ac:dyDescent="0.35">
      <c r="A25" s="9" t="s">
        <v>124</v>
      </c>
      <c r="B25" s="1" t="s">
        <v>125</v>
      </c>
      <c r="C25" s="2" t="s">
        <v>15</v>
      </c>
      <c r="D25" s="3" t="s">
        <v>16</v>
      </c>
      <c r="E25" s="3" t="s">
        <v>17</v>
      </c>
      <c r="F25" s="3" t="s">
        <v>18</v>
      </c>
      <c r="G25" s="3" t="s">
        <v>19</v>
      </c>
      <c r="H25" s="4" t="s">
        <v>19</v>
      </c>
      <c r="I25" s="1" t="s">
        <v>126</v>
      </c>
      <c r="J25" s="1" t="s">
        <v>127</v>
      </c>
      <c r="K25" s="1" t="s">
        <v>128</v>
      </c>
      <c r="L25" s="3" t="str">
        <f t="shared" si="0"/>
        <v>Outstanding</v>
      </c>
      <c r="M25" s="11" t="s">
        <v>19</v>
      </c>
    </row>
    <row r="26" spans="1:13" ht="60" customHeight="1" x14ac:dyDescent="0.35">
      <c r="A26" s="9" t="s">
        <v>129</v>
      </c>
      <c r="B26" s="1" t="s">
        <v>130</v>
      </c>
      <c r="C26" s="2" t="s">
        <v>15</v>
      </c>
      <c r="D26" s="3" t="s">
        <v>16</v>
      </c>
      <c r="E26" s="3" t="s">
        <v>17</v>
      </c>
      <c r="F26" s="3" t="s">
        <v>18</v>
      </c>
      <c r="G26" s="3" t="s">
        <v>19</v>
      </c>
      <c r="H26" s="4" t="s">
        <v>19</v>
      </c>
      <c r="I26" s="1" t="s">
        <v>131</v>
      </c>
      <c r="J26" s="1" t="s">
        <v>132</v>
      </c>
      <c r="K26" s="1" t="s">
        <v>133</v>
      </c>
      <c r="L26" s="3" t="str">
        <f t="shared" si="0"/>
        <v>Outstanding</v>
      </c>
      <c r="M26" s="11" t="s">
        <v>19</v>
      </c>
    </row>
    <row r="27" spans="1:13" ht="60" customHeight="1" x14ac:dyDescent="0.35">
      <c r="A27" s="9" t="s">
        <v>134</v>
      </c>
      <c r="B27" s="1" t="s">
        <v>135</v>
      </c>
      <c r="C27" s="2" t="s">
        <v>15</v>
      </c>
      <c r="D27" s="3" t="s">
        <v>16</v>
      </c>
      <c r="E27" s="3" t="s">
        <v>17</v>
      </c>
      <c r="F27" s="3" t="s">
        <v>18</v>
      </c>
      <c r="G27" s="3" t="s">
        <v>19</v>
      </c>
      <c r="H27" s="4" t="s">
        <v>19</v>
      </c>
      <c r="I27" s="1" t="s">
        <v>136</v>
      </c>
      <c r="J27" s="1" t="s">
        <v>137</v>
      </c>
      <c r="K27" s="1" t="s">
        <v>138</v>
      </c>
      <c r="L27" s="3" t="str">
        <f t="shared" si="0"/>
        <v>Outstanding</v>
      </c>
      <c r="M27" s="11" t="s">
        <v>19</v>
      </c>
    </row>
    <row r="28" spans="1:13" ht="60" customHeight="1" x14ac:dyDescent="0.35">
      <c r="A28" s="9" t="s">
        <v>139</v>
      </c>
      <c r="B28" s="1" t="s">
        <v>140</v>
      </c>
      <c r="C28" s="2" t="s">
        <v>15</v>
      </c>
      <c r="D28" s="3" t="s">
        <v>16</v>
      </c>
      <c r="E28" s="3" t="s">
        <v>17</v>
      </c>
      <c r="F28" s="3" t="s">
        <v>18</v>
      </c>
      <c r="G28" s="3" t="s">
        <v>19</v>
      </c>
      <c r="H28" s="4" t="s">
        <v>19</v>
      </c>
      <c r="I28" s="1" t="s">
        <v>141</v>
      </c>
      <c r="J28" s="1" t="s">
        <v>142</v>
      </c>
      <c r="K28" s="1" t="s">
        <v>143</v>
      </c>
      <c r="L28" s="3" t="str">
        <f t="shared" si="0"/>
        <v>Outstanding</v>
      </c>
      <c r="M28" s="11" t="s">
        <v>19</v>
      </c>
    </row>
    <row r="29" spans="1:13" ht="60" customHeight="1" x14ac:dyDescent="0.35">
      <c r="A29" s="9" t="s">
        <v>144</v>
      </c>
      <c r="B29" s="1" t="s">
        <v>145</v>
      </c>
      <c r="C29" s="2" t="s">
        <v>25</v>
      </c>
      <c r="D29" s="3" t="s">
        <v>16</v>
      </c>
      <c r="E29" s="3" t="s">
        <v>17</v>
      </c>
      <c r="F29" s="3" t="s">
        <v>18</v>
      </c>
      <c r="G29" s="3" t="s">
        <v>19</v>
      </c>
      <c r="H29" s="4" t="s">
        <v>19</v>
      </c>
      <c r="I29" s="1" t="s">
        <v>146</v>
      </c>
      <c r="J29" s="1" t="s">
        <v>147</v>
      </c>
      <c r="K29" s="1" t="s">
        <v>148</v>
      </c>
      <c r="L29" s="3" t="str">
        <f t="shared" si="0"/>
        <v>Outstanding</v>
      </c>
      <c r="M29" s="11" t="s">
        <v>19</v>
      </c>
    </row>
    <row r="30" spans="1:13" ht="60" customHeight="1" x14ac:dyDescent="0.35">
      <c r="A30" s="9" t="s">
        <v>149</v>
      </c>
      <c r="B30" s="1" t="s">
        <v>150</v>
      </c>
      <c r="C30" s="2" t="s">
        <v>15</v>
      </c>
      <c r="D30" s="3" t="s">
        <v>16</v>
      </c>
      <c r="E30" s="3" t="s">
        <v>17</v>
      </c>
      <c r="F30" s="3" t="s">
        <v>18</v>
      </c>
      <c r="G30" s="3" t="s">
        <v>19</v>
      </c>
      <c r="H30" s="4" t="s">
        <v>19</v>
      </c>
      <c r="I30" s="1" t="s">
        <v>151</v>
      </c>
      <c r="J30" s="1" t="s">
        <v>152</v>
      </c>
      <c r="K30" s="1" t="s">
        <v>153</v>
      </c>
      <c r="L30" s="3" t="str">
        <f t="shared" si="0"/>
        <v>Outstanding</v>
      </c>
      <c r="M30" s="11" t="s">
        <v>19</v>
      </c>
    </row>
    <row r="31" spans="1:13" ht="60" customHeight="1" x14ac:dyDescent="0.35">
      <c r="A31" s="9" t="s">
        <v>154</v>
      </c>
      <c r="B31" s="1" t="s">
        <v>155</v>
      </c>
      <c r="C31" s="2" t="s">
        <v>15</v>
      </c>
      <c r="D31" s="3" t="s">
        <v>16</v>
      </c>
      <c r="E31" s="3" t="s">
        <v>17</v>
      </c>
      <c r="F31" s="3" t="s">
        <v>18</v>
      </c>
      <c r="G31" s="3" t="s">
        <v>19</v>
      </c>
      <c r="H31" s="4" t="s">
        <v>19</v>
      </c>
      <c r="I31" s="1" t="s">
        <v>156</v>
      </c>
      <c r="J31" s="1" t="s">
        <v>157</v>
      </c>
      <c r="K31" s="1" t="s">
        <v>158</v>
      </c>
      <c r="L31" s="3" t="str">
        <f t="shared" si="0"/>
        <v>Outstanding</v>
      </c>
      <c r="M31" s="11" t="s">
        <v>19</v>
      </c>
    </row>
    <row r="32" spans="1:13" ht="60" customHeight="1" x14ac:dyDescent="0.35">
      <c r="A32" s="9" t="s">
        <v>159</v>
      </c>
      <c r="B32" s="1" t="s">
        <v>160</v>
      </c>
      <c r="C32" s="2" t="s">
        <v>97</v>
      </c>
      <c r="D32" s="3" t="s">
        <v>16</v>
      </c>
      <c r="E32" s="3" t="s">
        <v>17</v>
      </c>
      <c r="F32" s="3" t="s">
        <v>18</v>
      </c>
      <c r="G32" s="3" t="s">
        <v>19</v>
      </c>
      <c r="H32" s="4" t="s">
        <v>19</v>
      </c>
      <c r="I32" s="1" t="s">
        <v>161</v>
      </c>
      <c r="J32" s="1" t="s">
        <v>162</v>
      </c>
      <c r="K32" s="1" t="s">
        <v>163</v>
      </c>
      <c r="L32" s="3" t="str">
        <f t="shared" si="0"/>
        <v>Outstanding</v>
      </c>
      <c r="M32" s="11" t="s">
        <v>19</v>
      </c>
    </row>
    <row r="33" spans="1:13" ht="60" customHeight="1" x14ac:dyDescent="0.35">
      <c r="A33" s="9" t="s">
        <v>164</v>
      </c>
      <c r="B33" s="1" t="s">
        <v>165</v>
      </c>
      <c r="C33" s="2" t="s">
        <v>15</v>
      </c>
      <c r="D33" s="3" t="s">
        <v>16</v>
      </c>
      <c r="E33" s="3" t="s">
        <v>17</v>
      </c>
      <c r="F33" s="3" t="s">
        <v>18</v>
      </c>
      <c r="G33" s="3" t="s">
        <v>19</v>
      </c>
      <c r="H33" s="4" t="s">
        <v>19</v>
      </c>
      <c r="I33" s="1" t="s">
        <v>166</v>
      </c>
      <c r="J33" s="1" t="s">
        <v>167</v>
      </c>
      <c r="K33" s="1" t="s">
        <v>168</v>
      </c>
      <c r="L33" s="3" t="str">
        <f t="shared" si="0"/>
        <v>Outstanding</v>
      </c>
      <c r="M33" s="11" t="s">
        <v>19</v>
      </c>
    </row>
    <row r="34" spans="1:13" ht="60" customHeight="1" x14ac:dyDescent="0.35">
      <c r="A34" s="10" t="s">
        <v>169</v>
      </c>
      <c r="B34" s="5" t="s">
        <v>170</v>
      </c>
      <c r="C34" s="6" t="s">
        <v>97</v>
      </c>
      <c r="D34" s="7" t="s">
        <v>16</v>
      </c>
      <c r="E34" s="7" t="s">
        <v>17</v>
      </c>
      <c r="F34" s="7" t="s">
        <v>18</v>
      </c>
      <c r="G34" s="7" t="s">
        <v>19</v>
      </c>
      <c r="H34" s="8" t="s">
        <v>19</v>
      </c>
      <c r="I34" s="5" t="s">
        <v>171</v>
      </c>
      <c r="J34" s="5" t="s">
        <v>172</v>
      </c>
      <c r="K34" s="5" t="s">
        <v>173</v>
      </c>
      <c r="L34" s="7" t="str">
        <f t="shared" si="0"/>
        <v>Outstanding</v>
      </c>
      <c r="M34" s="12" t="s">
        <v>19</v>
      </c>
    </row>
    <row r="38" spans="1:13" ht="32" customHeight="1" x14ac:dyDescent="0.35">
      <c r="A38" s="288" t="s">
        <v>174</v>
      </c>
      <c r="B38" s="288"/>
      <c r="C38" s="288"/>
      <c r="D38" s="288"/>
    </row>
  </sheetData>
  <mergeCells count="1">
    <mergeCell ref="A38:D38"/>
  </mergeCells>
  <conditionalFormatting sqref="C2:C34">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34">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34">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34">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34" xr:uid="{00000000-0002-0000-0200-000000000000}">
      <formula1>"Must,Should,Could,Won't,Unassigned"</formula1>
    </dataValidation>
    <dataValidation type="list" showErrorMessage="1" errorTitle="Invalid Value" error="Please select a value from the list: Low, Medium, High, Unassessed." sqref="E2:E34" xr:uid="{00000000-0002-0000-0200-000001000000}">
      <formula1>"Low,Medium,High,Unassessed"</formula1>
    </dataValidation>
    <dataValidation type="list" showErrorMessage="1" errorTitle="Invalid Value" error="Please select a value from the list: Phase1, Phase2, Phase3, Phase4, Phase5, Pending." sqref="F2:F3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34" xr:uid="{00000000-0002-0000-0200-000003000000}">
      <formula1>"Implemented,Testing,Failed,Compensated,Risk Accepted,N/A"</formula1>
    </dataValidation>
  </dataValidations>
  <hyperlinks>
    <hyperlink ref="A3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323</v>
      </c>
      <c r="C2" s="305" t="s">
        <v>323</v>
      </c>
      <c r="D2" s="305" t="s">
        <v>323</v>
      </c>
      <c r="E2" s="305" t="s">
        <v>323</v>
      </c>
      <c r="F2" s="305" t="s">
        <v>323</v>
      </c>
      <c r="G2" s="305" t="s">
        <v>323</v>
      </c>
      <c r="H2" s="309" t="s">
        <v>324</v>
      </c>
      <c r="I2" s="309" t="s">
        <v>324</v>
      </c>
      <c r="J2" s="309" t="s">
        <v>324</v>
      </c>
      <c r="K2" s="309" t="s">
        <v>324</v>
      </c>
      <c r="L2" s="309" t="s">
        <v>324</v>
      </c>
      <c r="M2" s="308" t="s">
        <v>325</v>
      </c>
      <c r="N2" s="308" t="s">
        <v>325</v>
      </c>
      <c r="O2" s="310" t="s">
        <v>326</v>
      </c>
      <c r="P2" s="310" t="s">
        <v>326</v>
      </c>
      <c r="Q2" s="306" t="s">
        <v>11</v>
      </c>
      <c r="R2" s="306" t="s">
        <v>11</v>
      </c>
      <c r="S2" s="306" t="s">
        <v>11</v>
      </c>
      <c r="T2" s="307" t="s">
        <v>327</v>
      </c>
    </row>
    <row r="3" spans="2:20" ht="35" customHeight="1" x14ac:dyDescent="0.35">
      <c r="B3" s="70" t="s">
        <v>328</v>
      </c>
      <c r="C3" s="70" t="s">
        <v>329</v>
      </c>
      <c r="D3" s="70" t="s">
        <v>330</v>
      </c>
      <c r="E3" s="70" t="s">
        <v>331</v>
      </c>
      <c r="F3" s="70" t="s">
        <v>332</v>
      </c>
      <c r="G3" s="70" t="s">
        <v>9</v>
      </c>
      <c r="H3" s="71" t="s">
        <v>333</v>
      </c>
      <c r="I3" s="71" t="s">
        <v>334</v>
      </c>
      <c r="J3" s="71" t="s">
        <v>335</v>
      </c>
      <c r="K3" s="71" t="s">
        <v>336</v>
      </c>
      <c r="L3" s="71" t="s">
        <v>268</v>
      </c>
      <c r="M3" s="72" t="s">
        <v>337</v>
      </c>
      <c r="N3" s="72" t="s">
        <v>338</v>
      </c>
      <c r="O3" s="73" t="s">
        <v>339</v>
      </c>
      <c r="P3" s="73" t="s">
        <v>340</v>
      </c>
      <c r="Q3" s="74" t="s">
        <v>11</v>
      </c>
      <c r="R3" s="74" t="s">
        <v>341</v>
      </c>
      <c r="S3" s="74" t="s">
        <v>342</v>
      </c>
      <c r="T3" s="75" t="s">
        <v>343</v>
      </c>
    </row>
    <row r="4" spans="2:20" ht="60" customHeight="1" x14ac:dyDescent="0.35">
      <c r="B4" s="76" t="s">
        <v>344</v>
      </c>
      <c r="C4" s="76" t="s">
        <v>345</v>
      </c>
      <c r="D4" s="76" t="s">
        <v>346</v>
      </c>
      <c r="E4" s="76" t="s">
        <v>347</v>
      </c>
      <c r="F4" s="76" t="s">
        <v>348</v>
      </c>
      <c r="G4" s="76" t="s">
        <v>349</v>
      </c>
      <c r="H4" s="76" t="s">
        <v>350</v>
      </c>
      <c r="I4" s="76" t="s">
        <v>351</v>
      </c>
      <c r="J4" s="76" t="s">
        <v>352</v>
      </c>
      <c r="K4" s="76" t="s">
        <v>353</v>
      </c>
      <c r="L4" s="76" t="s">
        <v>354</v>
      </c>
      <c r="M4" s="76" t="s">
        <v>355</v>
      </c>
      <c r="N4" s="76" t="s">
        <v>356</v>
      </c>
      <c r="O4" s="76" t="s">
        <v>357</v>
      </c>
      <c r="P4" s="76" t="s">
        <v>358</v>
      </c>
      <c r="Q4" s="76" t="s">
        <v>359</v>
      </c>
      <c r="R4" s="76" t="s">
        <v>360</v>
      </c>
      <c r="S4" s="76" t="s">
        <v>361</v>
      </c>
      <c r="T4" s="76" t="s">
        <v>362</v>
      </c>
    </row>
    <row r="5" spans="2:20" ht="60" customHeight="1" x14ac:dyDescent="0.35">
      <c r="B5" s="38" t="s">
        <v>363</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364</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365</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366</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367</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368</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369</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370</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371</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372</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373</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374</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375</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376</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377</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378</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379</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380</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381</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382</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383</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384</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385</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386</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387</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388</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389</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390</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391</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392</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393</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394</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395</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396</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397</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398</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399</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400</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401</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402</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403</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404</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405</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406</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407</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408</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409</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410</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411</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412</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174</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413</v>
      </c>
      <c r="B1" s="104" t="s">
        <v>0</v>
      </c>
      <c r="C1" s="104" t="s">
        <v>414</v>
      </c>
      <c r="D1" s="104" t="s">
        <v>9</v>
      </c>
      <c r="E1" s="104" t="s">
        <v>415</v>
      </c>
      <c r="F1" s="104" t="s">
        <v>416</v>
      </c>
      <c r="G1" s="104" t="s">
        <v>417</v>
      </c>
      <c r="H1" s="104" t="s">
        <v>418</v>
      </c>
      <c r="I1" s="104" t="s">
        <v>419</v>
      </c>
      <c r="J1" s="104" t="s">
        <v>420</v>
      </c>
      <c r="K1" s="104" t="s">
        <v>421</v>
      </c>
      <c r="L1" s="104" t="s">
        <v>422</v>
      </c>
      <c r="M1" s="104" t="s">
        <v>423</v>
      </c>
      <c r="N1" s="104" t="s">
        <v>424</v>
      </c>
      <c r="O1" s="104" t="s">
        <v>425</v>
      </c>
      <c r="P1" s="104" t="s">
        <v>426</v>
      </c>
      <c r="Q1" s="104" t="s">
        <v>427</v>
      </c>
      <c r="R1" s="104" t="s">
        <v>428</v>
      </c>
      <c r="S1" s="104" t="s">
        <v>429</v>
      </c>
      <c r="T1" s="104" t="s">
        <v>430</v>
      </c>
      <c r="U1" s="104" t="s">
        <v>431</v>
      </c>
      <c r="V1" s="104" t="s">
        <v>432</v>
      </c>
      <c r="W1" s="104" t="s">
        <v>433</v>
      </c>
      <c r="X1" s="104" t="s">
        <v>434</v>
      </c>
      <c r="Y1" s="104" t="s">
        <v>435</v>
      </c>
      <c r="Z1" s="104" t="s">
        <v>436</v>
      </c>
      <c r="AA1" s="104" t="s">
        <v>437</v>
      </c>
      <c r="AB1" s="104" t="s">
        <v>438</v>
      </c>
      <c r="AC1" s="104" t="s">
        <v>439</v>
      </c>
      <c r="AD1" s="104" t="s">
        <v>440</v>
      </c>
      <c r="AE1" s="104" t="s">
        <v>441</v>
      </c>
      <c r="AF1" s="104" t="s">
        <v>442</v>
      </c>
      <c r="AG1" s="104" t="s">
        <v>443</v>
      </c>
      <c r="AH1" s="104" t="s">
        <v>444</v>
      </c>
      <c r="AI1" s="104" t="s">
        <v>445</v>
      </c>
      <c r="AJ1" s="104" t="s">
        <v>446</v>
      </c>
      <c r="AK1" s="104" t="s">
        <v>447</v>
      </c>
      <c r="AL1" s="104" t="s">
        <v>448</v>
      </c>
      <c r="AM1" s="104" t="s">
        <v>449</v>
      </c>
      <c r="AN1" s="104" t="s">
        <v>450</v>
      </c>
      <c r="AO1" s="104" t="s">
        <v>451</v>
      </c>
      <c r="AP1" s="104" t="s">
        <v>452</v>
      </c>
      <c r="AQ1" s="104" t="s">
        <v>453</v>
      </c>
      <c r="AR1" s="104" t="s">
        <v>454</v>
      </c>
      <c r="AS1" s="104" t="s">
        <v>455</v>
      </c>
      <c r="AT1" s="104" t="s">
        <v>456</v>
      </c>
      <c r="AU1" s="104" t="s">
        <v>457</v>
      </c>
      <c r="AV1" s="104" t="s">
        <v>458</v>
      </c>
      <c r="AW1" s="105" t="s">
        <v>459</v>
      </c>
    </row>
    <row r="2" spans="1:49" ht="60" customHeight="1" outlineLevel="1" x14ac:dyDescent="0.35">
      <c r="A2" s="97" t="s">
        <v>460</v>
      </c>
      <c r="B2" s="80">
        <v>1</v>
      </c>
      <c r="C2" s="82" t="s">
        <v>19</v>
      </c>
      <c r="D2" s="84" t="s">
        <v>461</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460</v>
      </c>
      <c r="B3" s="81" t="s">
        <v>462</v>
      </c>
      <c r="C3" s="83" t="s">
        <v>463</v>
      </c>
      <c r="D3" s="85" t="s">
        <v>464</v>
      </c>
      <c r="E3" s="85" t="s">
        <v>465</v>
      </c>
      <c r="F3" s="86" t="s">
        <v>466</v>
      </c>
      <c r="G3" s="86" t="s">
        <v>467</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460</v>
      </c>
      <c r="B4" s="81" t="s">
        <v>468</v>
      </c>
      <c r="C4" s="83" t="s">
        <v>469</v>
      </c>
      <c r="D4" s="85" t="s">
        <v>470</v>
      </c>
      <c r="E4" s="85" t="s">
        <v>471</v>
      </c>
      <c r="F4" s="86" t="s">
        <v>466</v>
      </c>
      <c r="G4" s="86" t="s">
        <v>472</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460</v>
      </c>
      <c r="B5" s="81" t="s">
        <v>473</v>
      </c>
      <c r="C5" s="83" t="s">
        <v>474</v>
      </c>
      <c r="D5" s="85" t="s">
        <v>475</v>
      </c>
      <c r="E5" s="85" t="s">
        <v>476</v>
      </c>
      <c r="F5" s="86" t="s">
        <v>466</v>
      </c>
      <c r="G5" s="86" t="s">
        <v>477</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460</v>
      </c>
      <c r="B6" s="81" t="s">
        <v>478</v>
      </c>
      <c r="C6" s="83" t="s">
        <v>479</v>
      </c>
      <c r="D6" s="85" t="s">
        <v>480</v>
      </c>
      <c r="E6" s="85" t="s">
        <v>481</v>
      </c>
      <c r="F6" s="86" t="s">
        <v>466</v>
      </c>
      <c r="G6" s="86" t="s">
        <v>467</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460</v>
      </c>
      <c r="B7" s="81" t="s">
        <v>482</v>
      </c>
      <c r="C7" s="83" t="s">
        <v>483</v>
      </c>
      <c r="D7" s="85" t="s">
        <v>484</v>
      </c>
      <c r="E7" s="85" t="s">
        <v>485</v>
      </c>
      <c r="F7" s="86" t="s">
        <v>466</v>
      </c>
      <c r="G7" s="86" t="s">
        <v>477</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486</v>
      </c>
      <c r="B8" s="80">
        <v>2</v>
      </c>
      <c r="C8" s="82" t="s">
        <v>19</v>
      </c>
      <c r="D8" s="84" t="s">
        <v>487</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486</v>
      </c>
      <c r="B9" s="81" t="s">
        <v>488</v>
      </c>
      <c r="C9" s="83" t="s">
        <v>489</v>
      </c>
      <c r="D9" s="85" t="s">
        <v>490</v>
      </c>
      <c r="E9" s="85" t="s">
        <v>491</v>
      </c>
      <c r="F9" s="86" t="s">
        <v>492</v>
      </c>
      <c r="G9" s="86" t="s">
        <v>467</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486</v>
      </c>
      <c r="B10" s="81" t="s">
        <v>493</v>
      </c>
      <c r="C10" s="83" t="s">
        <v>494</v>
      </c>
      <c r="D10" s="85" t="s">
        <v>495</v>
      </c>
      <c r="E10" s="85" t="s">
        <v>496</v>
      </c>
      <c r="F10" s="86" t="s">
        <v>492</v>
      </c>
      <c r="G10" s="86" t="s">
        <v>467</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486</v>
      </c>
      <c r="B11" s="81" t="s">
        <v>497</v>
      </c>
      <c r="C11" s="83" t="s">
        <v>498</v>
      </c>
      <c r="D11" s="85" t="s">
        <v>499</v>
      </c>
      <c r="E11" s="85" t="s">
        <v>500</v>
      </c>
      <c r="F11" s="86" t="s">
        <v>492</v>
      </c>
      <c r="G11" s="86" t="s">
        <v>472</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486</v>
      </c>
      <c r="B12" s="81" t="s">
        <v>501</v>
      </c>
      <c r="C12" s="83" t="s">
        <v>502</v>
      </c>
      <c r="D12" s="85" t="s">
        <v>503</v>
      </c>
      <c r="E12" s="85" t="s">
        <v>504</v>
      </c>
      <c r="F12" s="86" t="s">
        <v>492</v>
      </c>
      <c r="G12" s="86" t="s">
        <v>477</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486</v>
      </c>
      <c r="B13" s="81" t="s">
        <v>505</v>
      </c>
      <c r="C13" s="83" t="s">
        <v>506</v>
      </c>
      <c r="D13" s="85" t="s">
        <v>507</v>
      </c>
      <c r="E13" s="85" t="s">
        <v>508</v>
      </c>
      <c r="F13" s="86" t="s">
        <v>492</v>
      </c>
      <c r="G13" s="86" t="s">
        <v>509</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486</v>
      </c>
      <c r="B14" s="81" t="s">
        <v>510</v>
      </c>
      <c r="C14" s="83" t="s">
        <v>511</v>
      </c>
      <c r="D14" s="85" t="s">
        <v>512</v>
      </c>
      <c r="E14" s="85" t="s">
        <v>513</v>
      </c>
      <c r="F14" s="86" t="s">
        <v>492</v>
      </c>
      <c r="G14" s="86" t="s">
        <v>509</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486</v>
      </c>
      <c r="B15" s="81" t="s">
        <v>514</v>
      </c>
      <c r="C15" s="83" t="s">
        <v>515</v>
      </c>
      <c r="D15" s="85" t="s">
        <v>516</v>
      </c>
      <c r="E15" s="85" t="s">
        <v>517</v>
      </c>
      <c r="F15" s="86" t="s">
        <v>492</v>
      </c>
      <c r="G15" s="86" t="s">
        <v>509</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518</v>
      </c>
      <c r="B16" s="80">
        <v>3</v>
      </c>
      <c r="C16" s="82" t="s">
        <v>19</v>
      </c>
      <c r="D16" s="84" t="s">
        <v>519</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518</v>
      </c>
      <c r="B17" s="81" t="s">
        <v>520</v>
      </c>
      <c r="C17" s="83" t="s">
        <v>521</v>
      </c>
      <c r="D17" s="85" t="s">
        <v>522</v>
      </c>
      <c r="E17" s="85" t="s">
        <v>523</v>
      </c>
      <c r="F17" s="86" t="s">
        <v>524</v>
      </c>
      <c r="G17" s="86" t="s">
        <v>525</v>
      </c>
      <c r="H17" s="86">
        <v>1</v>
      </c>
      <c r="I17" s="88">
        <f>IF(COUNTIF(J17:AW17,"&lt;&gt;")=0,"",SUMPRODUCT(((Recommendations[ImplStatus]="Implemented")+(Recommendations[ImplStatus]="Compensated"))*ISNUMBER(MATCH(Recommendations[Id],J17:AW17,0)))/COUNTIF(J17:AW17,"&lt;&gt;"))</f>
        <v>0</v>
      </c>
      <c r="J17" s="90" t="s">
        <v>154</v>
      </c>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518</v>
      </c>
      <c r="B18" s="81" t="s">
        <v>526</v>
      </c>
      <c r="C18" s="83" t="s">
        <v>527</v>
      </c>
      <c r="D18" s="85" t="s">
        <v>528</v>
      </c>
      <c r="E18" s="85" t="s">
        <v>529</v>
      </c>
      <c r="F18" s="86" t="s">
        <v>524</v>
      </c>
      <c r="G18" s="86" t="s">
        <v>467</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518</v>
      </c>
      <c r="B19" s="81" t="s">
        <v>530</v>
      </c>
      <c r="C19" s="83" t="s">
        <v>531</v>
      </c>
      <c r="D19" s="85" t="s">
        <v>532</v>
      </c>
      <c r="E19" s="85" t="s">
        <v>533</v>
      </c>
      <c r="F19" s="86" t="s">
        <v>524</v>
      </c>
      <c r="G19" s="86" t="s">
        <v>509</v>
      </c>
      <c r="H19" s="86">
        <v>1</v>
      </c>
      <c r="I19" s="88">
        <f>IF(COUNTIF(J19:AW19,"&lt;&gt;")=0,"",SUMPRODUCT(((Recommendations[ImplStatus]="Implemented")+(Recommendations[ImplStatus]="Compensated"))*ISNUMBER(MATCH(Recommendations[Id],J19:AW19,0)))/COUNTIF(J19:AW19,"&lt;&gt;"))</f>
        <v>0</v>
      </c>
      <c r="J19" s="90" t="s">
        <v>139</v>
      </c>
      <c r="K19" s="90" t="s">
        <v>154</v>
      </c>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518</v>
      </c>
      <c r="B20" s="81" t="s">
        <v>534</v>
      </c>
      <c r="C20" s="83" t="s">
        <v>535</v>
      </c>
      <c r="D20" s="85" t="s">
        <v>536</v>
      </c>
      <c r="E20" s="85" t="s">
        <v>537</v>
      </c>
      <c r="F20" s="86" t="s">
        <v>524</v>
      </c>
      <c r="G20" s="86" t="s">
        <v>509</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518</v>
      </c>
      <c r="B21" s="81" t="s">
        <v>538</v>
      </c>
      <c r="C21" s="83" t="s">
        <v>539</v>
      </c>
      <c r="D21" s="85" t="s">
        <v>540</v>
      </c>
      <c r="E21" s="85" t="s">
        <v>541</v>
      </c>
      <c r="F21" s="86" t="s">
        <v>524</v>
      </c>
      <c r="G21" s="86" t="s">
        <v>509</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518</v>
      </c>
      <c r="B22" s="81" t="s">
        <v>542</v>
      </c>
      <c r="C22" s="83" t="s">
        <v>543</v>
      </c>
      <c r="D22" s="85" t="s">
        <v>544</v>
      </c>
      <c r="E22" s="85" t="s">
        <v>545</v>
      </c>
      <c r="F22" s="86" t="s">
        <v>524</v>
      </c>
      <c r="G22" s="86" t="s">
        <v>509</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518</v>
      </c>
      <c r="B23" s="81" t="s">
        <v>546</v>
      </c>
      <c r="C23" s="83" t="s">
        <v>547</v>
      </c>
      <c r="D23" s="85" t="s">
        <v>548</v>
      </c>
      <c r="E23" s="85" t="s">
        <v>549</v>
      </c>
      <c r="F23" s="86" t="s">
        <v>524</v>
      </c>
      <c r="G23" s="86" t="s">
        <v>467</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518</v>
      </c>
      <c r="B24" s="81" t="s">
        <v>550</v>
      </c>
      <c r="C24" s="83" t="s">
        <v>551</v>
      </c>
      <c r="D24" s="85" t="s">
        <v>552</v>
      </c>
      <c r="E24" s="85" t="s">
        <v>553</v>
      </c>
      <c r="F24" s="86" t="s">
        <v>524</v>
      </c>
      <c r="G24" s="86" t="s">
        <v>467</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518</v>
      </c>
      <c r="B25" s="81" t="s">
        <v>554</v>
      </c>
      <c r="C25" s="83" t="s">
        <v>555</v>
      </c>
      <c r="D25" s="85" t="s">
        <v>556</v>
      </c>
      <c r="E25" s="85" t="s">
        <v>557</v>
      </c>
      <c r="F25" s="86" t="s">
        <v>524</v>
      </c>
      <c r="G25" s="86" t="s">
        <v>509</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518</v>
      </c>
      <c r="B26" s="81" t="s">
        <v>558</v>
      </c>
      <c r="C26" s="83" t="s">
        <v>559</v>
      </c>
      <c r="D26" s="85" t="s">
        <v>560</v>
      </c>
      <c r="E26" s="85" t="s">
        <v>561</v>
      </c>
      <c r="F26" s="86" t="s">
        <v>524</v>
      </c>
      <c r="G26" s="86" t="s">
        <v>509</v>
      </c>
      <c r="H26" s="86">
        <v>2</v>
      </c>
      <c r="I26" s="88">
        <f>IF(COUNTIF(J26:AW26,"&lt;&gt;")=0,"",SUMPRODUCT(((Recommendations[ImplStatus]="Implemented")+(Recommendations[ImplStatus]="Compensated"))*ISNUMBER(MATCH(Recommendations[Id],J26:AW26,0)))/COUNTIF(J26:AW26,"&lt;&gt;"))</f>
        <v>0</v>
      </c>
      <c r="J26" s="90" t="s">
        <v>13</v>
      </c>
      <c r="K26" s="90" t="s">
        <v>49</v>
      </c>
      <c r="L26" s="90" t="s">
        <v>90</v>
      </c>
      <c r="M26" s="90" t="s">
        <v>169</v>
      </c>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518</v>
      </c>
      <c r="B27" s="81" t="s">
        <v>562</v>
      </c>
      <c r="C27" s="83" t="s">
        <v>563</v>
      </c>
      <c r="D27" s="85" t="s">
        <v>564</v>
      </c>
      <c r="E27" s="85" t="s">
        <v>565</v>
      </c>
      <c r="F27" s="86" t="s">
        <v>524</v>
      </c>
      <c r="G27" s="86" t="s">
        <v>509</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518</v>
      </c>
      <c r="B28" s="81" t="s">
        <v>566</v>
      </c>
      <c r="C28" s="83" t="s">
        <v>567</v>
      </c>
      <c r="D28" s="85" t="s">
        <v>568</v>
      </c>
      <c r="E28" s="85" t="s">
        <v>569</v>
      </c>
      <c r="F28" s="86" t="s">
        <v>524</v>
      </c>
      <c r="G28" s="86" t="s">
        <v>509</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518</v>
      </c>
      <c r="B29" s="81" t="s">
        <v>570</v>
      </c>
      <c r="C29" s="83" t="s">
        <v>571</v>
      </c>
      <c r="D29" s="85" t="s">
        <v>572</v>
      </c>
      <c r="E29" s="85" t="s">
        <v>573</v>
      </c>
      <c r="F29" s="86" t="s">
        <v>524</v>
      </c>
      <c r="G29" s="86" t="s">
        <v>509</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518</v>
      </c>
      <c r="B30" s="81" t="s">
        <v>574</v>
      </c>
      <c r="C30" s="83" t="s">
        <v>575</v>
      </c>
      <c r="D30" s="85" t="s">
        <v>576</v>
      </c>
      <c r="E30" s="85" t="s">
        <v>577</v>
      </c>
      <c r="F30" s="86" t="s">
        <v>524</v>
      </c>
      <c r="G30" s="86" t="s">
        <v>477</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578</v>
      </c>
      <c r="B31" s="80">
        <v>4</v>
      </c>
      <c r="C31" s="82" t="s">
        <v>19</v>
      </c>
      <c r="D31" s="84" t="s">
        <v>579</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578</v>
      </c>
      <c r="B32" s="81" t="s">
        <v>580</v>
      </c>
      <c r="C32" s="83" t="s">
        <v>581</v>
      </c>
      <c r="D32" s="85" t="s">
        <v>582</v>
      </c>
      <c r="E32" s="85" t="s">
        <v>583</v>
      </c>
      <c r="F32" s="86" t="s">
        <v>584</v>
      </c>
      <c r="G32" s="86" t="s">
        <v>525</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578</v>
      </c>
      <c r="B33" s="81" t="s">
        <v>585</v>
      </c>
      <c r="C33" s="83" t="s">
        <v>586</v>
      </c>
      <c r="D33" s="85" t="s">
        <v>587</v>
      </c>
      <c r="E33" s="85" t="s">
        <v>588</v>
      </c>
      <c r="F33" s="86" t="s">
        <v>584</v>
      </c>
      <c r="G33" s="86" t="s">
        <v>525</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578</v>
      </c>
      <c r="B34" s="81" t="s">
        <v>589</v>
      </c>
      <c r="C34" s="83" t="s">
        <v>590</v>
      </c>
      <c r="D34" s="85" t="s">
        <v>591</v>
      </c>
      <c r="E34" s="85" t="s">
        <v>592</v>
      </c>
      <c r="F34" s="86" t="s">
        <v>466</v>
      </c>
      <c r="G34" s="86" t="s">
        <v>509</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578</v>
      </c>
      <c r="B35" s="81" t="s">
        <v>593</v>
      </c>
      <c r="C35" s="83" t="s">
        <v>594</v>
      </c>
      <c r="D35" s="85" t="s">
        <v>595</v>
      </c>
      <c r="E35" s="85" t="s">
        <v>596</v>
      </c>
      <c r="F35" s="86" t="s">
        <v>466</v>
      </c>
      <c r="G35" s="86" t="s">
        <v>509</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578</v>
      </c>
      <c r="B36" s="81" t="s">
        <v>597</v>
      </c>
      <c r="C36" s="83" t="s">
        <v>598</v>
      </c>
      <c r="D36" s="85" t="s">
        <v>599</v>
      </c>
      <c r="E36" s="85" t="s">
        <v>600</v>
      </c>
      <c r="F36" s="86" t="s">
        <v>466</v>
      </c>
      <c r="G36" s="86" t="s">
        <v>509</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578</v>
      </c>
      <c r="B37" s="81" t="s">
        <v>601</v>
      </c>
      <c r="C37" s="83" t="s">
        <v>602</v>
      </c>
      <c r="D37" s="85" t="s">
        <v>603</v>
      </c>
      <c r="E37" s="85" t="s">
        <v>604</v>
      </c>
      <c r="F37" s="86" t="s">
        <v>466</v>
      </c>
      <c r="G37" s="86" t="s">
        <v>509</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578</v>
      </c>
      <c r="B38" s="81" t="s">
        <v>605</v>
      </c>
      <c r="C38" s="83" t="s">
        <v>606</v>
      </c>
      <c r="D38" s="85" t="s">
        <v>607</v>
      </c>
      <c r="E38" s="85" t="s">
        <v>608</v>
      </c>
      <c r="F38" s="86" t="s">
        <v>609</v>
      </c>
      <c r="G38" s="86" t="s">
        <v>509</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578</v>
      </c>
      <c r="B39" s="81" t="s">
        <v>610</v>
      </c>
      <c r="C39" s="83" t="s">
        <v>611</v>
      </c>
      <c r="D39" s="85" t="s">
        <v>612</v>
      </c>
      <c r="E39" s="85" t="s">
        <v>613</v>
      </c>
      <c r="F39" s="86" t="s">
        <v>466</v>
      </c>
      <c r="G39" s="86" t="s">
        <v>509</v>
      </c>
      <c r="H39" s="86">
        <v>2</v>
      </c>
      <c r="I39" s="88">
        <f>IF(COUNTIF(J39:AW39,"&lt;&gt;")=0,"",SUMPRODUCT(((Recommendations[ImplStatus]="Implemented")+(Recommendations[ImplStatus]="Compensated"))*ISNUMBER(MATCH(Recommendations[Id],J39:AW39,0)))/COUNTIF(J39:AW39,"&lt;&gt;"))</f>
        <v>0</v>
      </c>
      <c r="J39" s="90" t="s">
        <v>34</v>
      </c>
      <c r="K39" s="90" t="s">
        <v>44</v>
      </c>
      <c r="L39" s="90" t="s">
        <v>54</v>
      </c>
      <c r="M39" s="90" t="s">
        <v>59</v>
      </c>
      <c r="N39" s="90" t="s">
        <v>64</v>
      </c>
      <c r="O39" s="90" t="s">
        <v>134</v>
      </c>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578</v>
      </c>
      <c r="B40" s="81" t="s">
        <v>614</v>
      </c>
      <c r="C40" s="83" t="s">
        <v>615</v>
      </c>
      <c r="D40" s="85" t="s">
        <v>616</v>
      </c>
      <c r="E40" s="85" t="s">
        <v>617</v>
      </c>
      <c r="F40" s="86" t="s">
        <v>466</v>
      </c>
      <c r="G40" s="86" t="s">
        <v>509</v>
      </c>
      <c r="H40" s="86">
        <v>2</v>
      </c>
      <c r="I40" s="88">
        <f>IF(COUNTIF(J40:AW40,"&lt;&gt;")=0,"",SUMPRODUCT(((Recommendations[ImplStatus]="Implemented")+(Recommendations[ImplStatus]="Compensated"))*ISNUMBER(MATCH(Recommendations[Id],J40:AW40,0)))/COUNTIF(J40:AW40,"&lt;&gt;"))</f>
        <v>0</v>
      </c>
      <c r="J40" s="90" t="s">
        <v>39</v>
      </c>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578</v>
      </c>
      <c r="B41" s="81" t="s">
        <v>618</v>
      </c>
      <c r="C41" s="83" t="s">
        <v>619</v>
      </c>
      <c r="D41" s="85" t="s">
        <v>620</v>
      </c>
      <c r="E41" s="85" t="s">
        <v>621</v>
      </c>
      <c r="F41" s="86" t="s">
        <v>466</v>
      </c>
      <c r="G41" s="86" t="s">
        <v>509</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578</v>
      </c>
      <c r="B42" s="81" t="s">
        <v>622</v>
      </c>
      <c r="C42" s="83" t="s">
        <v>623</v>
      </c>
      <c r="D42" s="85" t="s">
        <v>624</v>
      </c>
      <c r="E42" s="85" t="s">
        <v>625</v>
      </c>
      <c r="F42" s="86" t="s">
        <v>524</v>
      </c>
      <c r="G42" s="86" t="s">
        <v>509</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578</v>
      </c>
      <c r="B43" s="81" t="s">
        <v>626</v>
      </c>
      <c r="C43" s="83" t="s">
        <v>627</v>
      </c>
      <c r="D43" s="85" t="s">
        <v>628</v>
      </c>
      <c r="E43" s="85" t="s">
        <v>629</v>
      </c>
      <c r="F43" s="86" t="s">
        <v>524</v>
      </c>
      <c r="G43" s="86" t="s">
        <v>509</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630</v>
      </c>
      <c r="B44" s="80">
        <v>5</v>
      </c>
      <c r="C44" s="82" t="s">
        <v>19</v>
      </c>
      <c r="D44" s="84" t="s">
        <v>631</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630</v>
      </c>
      <c r="B45" s="81" t="s">
        <v>632</v>
      </c>
      <c r="C45" s="83" t="s">
        <v>633</v>
      </c>
      <c r="D45" s="85" t="s">
        <v>634</v>
      </c>
      <c r="E45" s="85" t="s">
        <v>635</v>
      </c>
      <c r="F45" s="86" t="s">
        <v>609</v>
      </c>
      <c r="G45" s="86" t="s">
        <v>467</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630</v>
      </c>
      <c r="B46" s="81" t="s">
        <v>636</v>
      </c>
      <c r="C46" s="83" t="s">
        <v>637</v>
      </c>
      <c r="D46" s="85" t="s">
        <v>638</v>
      </c>
      <c r="E46" s="85" t="s">
        <v>639</v>
      </c>
      <c r="F46" s="86" t="s">
        <v>609</v>
      </c>
      <c r="G46" s="86" t="s">
        <v>509</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630</v>
      </c>
      <c r="B47" s="81" t="s">
        <v>640</v>
      </c>
      <c r="C47" s="83" t="s">
        <v>641</v>
      </c>
      <c r="D47" s="85" t="s">
        <v>642</v>
      </c>
      <c r="E47" s="85" t="s">
        <v>643</v>
      </c>
      <c r="F47" s="86" t="s">
        <v>609</v>
      </c>
      <c r="G47" s="86" t="s">
        <v>509</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630</v>
      </c>
      <c r="B48" s="81" t="s">
        <v>644</v>
      </c>
      <c r="C48" s="83" t="s">
        <v>645</v>
      </c>
      <c r="D48" s="85" t="s">
        <v>646</v>
      </c>
      <c r="E48" s="85" t="s">
        <v>647</v>
      </c>
      <c r="F48" s="86" t="s">
        <v>609</v>
      </c>
      <c r="G48" s="86" t="s">
        <v>509</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630</v>
      </c>
      <c r="B49" s="81" t="s">
        <v>648</v>
      </c>
      <c r="C49" s="83" t="s">
        <v>649</v>
      </c>
      <c r="D49" s="85" t="s">
        <v>650</v>
      </c>
      <c r="E49" s="85" t="s">
        <v>651</v>
      </c>
      <c r="F49" s="86" t="s">
        <v>609</v>
      </c>
      <c r="G49" s="86" t="s">
        <v>467</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630</v>
      </c>
      <c r="B50" s="81" t="s">
        <v>652</v>
      </c>
      <c r="C50" s="83" t="s">
        <v>653</v>
      </c>
      <c r="D50" s="85" t="s">
        <v>654</v>
      </c>
      <c r="E50" s="85" t="s">
        <v>655</v>
      </c>
      <c r="F50" s="86" t="s">
        <v>609</v>
      </c>
      <c r="G50" s="86" t="s">
        <v>525</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656</v>
      </c>
      <c r="B51" s="80">
        <v>6</v>
      </c>
      <c r="C51" s="82" t="s">
        <v>19</v>
      </c>
      <c r="D51" s="84" t="s">
        <v>657</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656</v>
      </c>
      <c r="B52" s="81" t="s">
        <v>658</v>
      </c>
      <c r="C52" s="83" t="s">
        <v>659</v>
      </c>
      <c r="D52" s="85" t="s">
        <v>660</v>
      </c>
      <c r="E52" s="85" t="s">
        <v>661</v>
      </c>
      <c r="F52" s="86" t="s">
        <v>584</v>
      </c>
      <c r="G52" s="86" t="s">
        <v>525</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656</v>
      </c>
      <c r="B53" s="81" t="s">
        <v>662</v>
      </c>
      <c r="C53" s="83" t="s">
        <v>663</v>
      </c>
      <c r="D53" s="85" t="s">
        <v>664</v>
      </c>
      <c r="E53" s="85" t="s">
        <v>665</v>
      </c>
      <c r="F53" s="86" t="s">
        <v>584</v>
      </c>
      <c r="G53" s="86" t="s">
        <v>525</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656</v>
      </c>
      <c r="B54" s="81" t="s">
        <v>666</v>
      </c>
      <c r="C54" s="83" t="s">
        <v>667</v>
      </c>
      <c r="D54" s="85" t="s">
        <v>668</v>
      </c>
      <c r="E54" s="85" t="s">
        <v>669</v>
      </c>
      <c r="F54" s="86" t="s">
        <v>609</v>
      </c>
      <c r="G54" s="86" t="s">
        <v>509</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656</v>
      </c>
      <c r="B55" s="81" t="s">
        <v>670</v>
      </c>
      <c r="C55" s="83" t="s">
        <v>671</v>
      </c>
      <c r="D55" s="85" t="s">
        <v>672</v>
      </c>
      <c r="E55" s="85" t="s">
        <v>673</v>
      </c>
      <c r="F55" s="86" t="s">
        <v>609</v>
      </c>
      <c r="G55" s="86" t="s">
        <v>509</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656</v>
      </c>
      <c r="B56" s="81" t="s">
        <v>674</v>
      </c>
      <c r="C56" s="83" t="s">
        <v>675</v>
      </c>
      <c r="D56" s="85" t="s">
        <v>676</v>
      </c>
      <c r="E56" s="85" t="s">
        <v>677</v>
      </c>
      <c r="F56" s="86" t="s">
        <v>609</v>
      </c>
      <c r="G56" s="86" t="s">
        <v>509</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656</v>
      </c>
      <c r="B57" s="81" t="s">
        <v>678</v>
      </c>
      <c r="C57" s="83" t="s">
        <v>679</v>
      </c>
      <c r="D57" s="85" t="s">
        <v>680</v>
      </c>
      <c r="E57" s="85" t="s">
        <v>681</v>
      </c>
      <c r="F57" s="86" t="s">
        <v>492</v>
      </c>
      <c r="G57" s="86" t="s">
        <v>467</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656</v>
      </c>
      <c r="B58" s="81" t="s">
        <v>682</v>
      </c>
      <c r="C58" s="83" t="s">
        <v>683</v>
      </c>
      <c r="D58" s="85" t="s">
        <v>684</v>
      </c>
      <c r="E58" s="85" t="s">
        <v>685</v>
      </c>
      <c r="F58" s="86" t="s">
        <v>609</v>
      </c>
      <c r="G58" s="86" t="s">
        <v>509</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656</v>
      </c>
      <c r="B59" s="81" t="s">
        <v>686</v>
      </c>
      <c r="C59" s="83" t="s">
        <v>687</v>
      </c>
      <c r="D59" s="85" t="s">
        <v>688</v>
      </c>
      <c r="E59" s="85" t="s">
        <v>689</v>
      </c>
      <c r="F59" s="86" t="s">
        <v>609</v>
      </c>
      <c r="G59" s="86" t="s">
        <v>525</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690</v>
      </c>
      <c r="B60" s="80">
        <v>7</v>
      </c>
      <c r="C60" s="82" t="s">
        <v>19</v>
      </c>
      <c r="D60" s="84" t="s">
        <v>691</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690</v>
      </c>
      <c r="B61" s="81" t="s">
        <v>692</v>
      </c>
      <c r="C61" s="83" t="s">
        <v>693</v>
      </c>
      <c r="D61" s="85" t="s">
        <v>694</v>
      </c>
      <c r="E61" s="85" t="s">
        <v>695</v>
      </c>
      <c r="F61" s="86" t="s">
        <v>584</v>
      </c>
      <c r="G61" s="86" t="s">
        <v>525</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690</v>
      </c>
      <c r="B62" s="81" t="s">
        <v>696</v>
      </c>
      <c r="C62" s="83" t="s">
        <v>697</v>
      </c>
      <c r="D62" s="85" t="s">
        <v>698</v>
      </c>
      <c r="E62" s="85" t="s">
        <v>699</v>
      </c>
      <c r="F62" s="86" t="s">
        <v>584</v>
      </c>
      <c r="G62" s="86" t="s">
        <v>525</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690</v>
      </c>
      <c r="B63" s="81" t="s">
        <v>700</v>
      </c>
      <c r="C63" s="83" t="s">
        <v>701</v>
      </c>
      <c r="D63" s="85" t="s">
        <v>702</v>
      </c>
      <c r="E63" s="85" t="s">
        <v>703</v>
      </c>
      <c r="F63" s="86" t="s">
        <v>492</v>
      </c>
      <c r="G63" s="86" t="s">
        <v>509</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690</v>
      </c>
      <c r="B64" s="81" t="s">
        <v>704</v>
      </c>
      <c r="C64" s="83" t="s">
        <v>705</v>
      </c>
      <c r="D64" s="85" t="s">
        <v>706</v>
      </c>
      <c r="E64" s="85" t="s">
        <v>707</v>
      </c>
      <c r="F64" s="86" t="s">
        <v>492</v>
      </c>
      <c r="G64" s="86" t="s">
        <v>509</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690</v>
      </c>
      <c r="B65" s="81" t="s">
        <v>708</v>
      </c>
      <c r="C65" s="83" t="s">
        <v>709</v>
      </c>
      <c r="D65" s="85" t="s">
        <v>710</v>
      </c>
      <c r="E65" s="85" t="s">
        <v>711</v>
      </c>
      <c r="F65" s="86" t="s">
        <v>492</v>
      </c>
      <c r="G65" s="86" t="s">
        <v>467</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690</v>
      </c>
      <c r="B66" s="81" t="s">
        <v>712</v>
      </c>
      <c r="C66" s="83" t="s">
        <v>713</v>
      </c>
      <c r="D66" s="85" t="s">
        <v>714</v>
      </c>
      <c r="E66" s="85" t="s">
        <v>715</v>
      </c>
      <c r="F66" s="86" t="s">
        <v>492</v>
      </c>
      <c r="G66" s="86" t="s">
        <v>467</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690</v>
      </c>
      <c r="B67" s="81" t="s">
        <v>716</v>
      </c>
      <c r="C67" s="83" t="s">
        <v>717</v>
      </c>
      <c r="D67" s="85" t="s">
        <v>718</v>
      </c>
      <c r="E67" s="85" t="s">
        <v>719</v>
      </c>
      <c r="F67" s="86" t="s">
        <v>492</v>
      </c>
      <c r="G67" s="86" t="s">
        <v>472</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720</v>
      </c>
      <c r="B68" s="80">
        <v>8</v>
      </c>
      <c r="C68" s="82" t="s">
        <v>19</v>
      </c>
      <c r="D68" s="84" t="s">
        <v>721</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720</v>
      </c>
      <c r="B69" s="81" t="s">
        <v>722</v>
      </c>
      <c r="C69" s="83" t="s">
        <v>723</v>
      </c>
      <c r="D69" s="85" t="s">
        <v>724</v>
      </c>
      <c r="E69" s="85" t="s">
        <v>725</v>
      </c>
      <c r="F69" s="86" t="s">
        <v>584</v>
      </c>
      <c r="G69" s="86" t="s">
        <v>525</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720</v>
      </c>
      <c r="B70" s="81" t="s">
        <v>726</v>
      </c>
      <c r="C70" s="83" t="s">
        <v>727</v>
      </c>
      <c r="D70" s="85" t="s">
        <v>728</v>
      </c>
      <c r="E70" s="85" t="s">
        <v>729</v>
      </c>
      <c r="F70" s="86" t="s">
        <v>524</v>
      </c>
      <c r="G70" s="86" t="s">
        <v>477</v>
      </c>
      <c r="H70" s="86">
        <v>1</v>
      </c>
      <c r="I70" s="88">
        <f>IF(COUNTIF(J70:AW70,"&lt;&gt;")=0,"",SUMPRODUCT(((Recommendations[ImplStatus]="Implemented")+(Recommendations[ImplStatus]="Compensated"))*ISNUMBER(MATCH(Recommendations[Id],J70:AW70,0)))/COUNTIF(J70:AW70,"&lt;&gt;"))</f>
        <v>0</v>
      </c>
      <c r="J70" s="90" t="s">
        <v>23</v>
      </c>
      <c r="K70" s="90" t="s">
        <v>29</v>
      </c>
      <c r="L70" s="90" t="s">
        <v>116</v>
      </c>
      <c r="M70" s="90" t="s">
        <v>119</v>
      </c>
      <c r="N70" s="90" t="s">
        <v>129</v>
      </c>
      <c r="O70" s="90" t="s">
        <v>144</v>
      </c>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720</v>
      </c>
      <c r="B71" s="81" t="s">
        <v>730</v>
      </c>
      <c r="C71" s="83" t="s">
        <v>731</v>
      </c>
      <c r="D71" s="85" t="s">
        <v>732</v>
      </c>
      <c r="E71" s="85" t="s">
        <v>733</v>
      </c>
      <c r="F71" s="86" t="s">
        <v>524</v>
      </c>
      <c r="G71" s="86" t="s">
        <v>509</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720</v>
      </c>
      <c r="B72" s="81" t="s">
        <v>734</v>
      </c>
      <c r="C72" s="83" t="s">
        <v>735</v>
      </c>
      <c r="D72" s="85" t="s">
        <v>736</v>
      </c>
      <c r="E72" s="85" t="s">
        <v>737</v>
      </c>
      <c r="F72" s="86" t="s">
        <v>738</v>
      </c>
      <c r="G72" s="86" t="s">
        <v>509</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720</v>
      </c>
      <c r="B73" s="81" t="s">
        <v>739</v>
      </c>
      <c r="C73" s="83" t="s">
        <v>740</v>
      </c>
      <c r="D73" s="85" t="s">
        <v>741</v>
      </c>
      <c r="E73" s="85" t="s">
        <v>742</v>
      </c>
      <c r="F73" s="86" t="s">
        <v>524</v>
      </c>
      <c r="G73" s="86" t="s">
        <v>477</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720</v>
      </c>
      <c r="B74" s="81" t="s">
        <v>743</v>
      </c>
      <c r="C74" s="83" t="s">
        <v>744</v>
      </c>
      <c r="D74" s="85" t="s">
        <v>745</v>
      </c>
      <c r="E74" s="85" t="s">
        <v>746</v>
      </c>
      <c r="F74" s="86" t="s">
        <v>524</v>
      </c>
      <c r="G74" s="86" t="s">
        <v>477</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720</v>
      </c>
      <c r="B75" s="81" t="s">
        <v>747</v>
      </c>
      <c r="C75" s="83" t="s">
        <v>748</v>
      </c>
      <c r="D75" s="85" t="s">
        <v>749</v>
      </c>
      <c r="E75" s="85" t="s">
        <v>750</v>
      </c>
      <c r="F75" s="86" t="s">
        <v>524</v>
      </c>
      <c r="G75" s="86" t="s">
        <v>477</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720</v>
      </c>
      <c r="B76" s="81" t="s">
        <v>751</v>
      </c>
      <c r="C76" s="83" t="s">
        <v>752</v>
      </c>
      <c r="D76" s="85" t="s">
        <v>753</v>
      </c>
      <c r="E76" s="85" t="s">
        <v>754</v>
      </c>
      <c r="F76" s="86" t="s">
        <v>524</v>
      </c>
      <c r="G76" s="86" t="s">
        <v>477</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720</v>
      </c>
      <c r="B77" s="81" t="s">
        <v>755</v>
      </c>
      <c r="C77" s="83" t="s">
        <v>756</v>
      </c>
      <c r="D77" s="85" t="s">
        <v>757</v>
      </c>
      <c r="E77" s="85" t="s">
        <v>758</v>
      </c>
      <c r="F77" s="86" t="s">
        <v>524</v>
      </c>
      <c r="G77" s="86" t="s">
        <v>477</v>
      </c>
      <c r="H77" s="86">
        <v>2</v>
      </c>
      <c r="I77" s="88">
        <f>IF(COUNTIF(J77:AW77,"&lt;&gt;")=0,"",SUMPRODUCT(((Recommendations[ImplStatus]="Implemented")+(Recommendations[ImplStatus]="Compensated"))*ISNUMBER(MATCH(Recommendations[Id],J77:AW77,0)))/COUNTIF(J77:AW77,"&lt;&gt;"))</f>
        <v>0</v>
      </c>
      <c r="J77" s="90" t="s">
        <v>29</v>
      </c>
      <c r="K77" s="90" t="s">
        <v>144</v>
      </c>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720</v>
      </c>
      <c r="B78" s="81" t="s">
        <v>759</v>
      </c>
      <c r="C78" s="83" t="s">
        <v>760</v>
      </c>
      <c r="D78" s="85" t="s">
        <v>761</v>
      </c>
      <c r="E78" s="85" t="s">
        <v>762</v>
      </c>
      <c r="F78" s="86" t="s">
        <v>524</v>
      </c>
      <c r="G78" s="86" t="s">
        <v>509</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720</v>
      </c>
      <c r="B79" s="81" t="s">
        <v>763</v>
      </c>
      <c r="C79" s="83" t="s">
        <v>764</v>
      </c>
      <c r="D79" s="85" t="s">
        <v>765</v>
      </c>
      <c r="E79" s="85" t="s">
        <v>766</v>
      </c>
      <c r="F79" s="86" t="s">
        <v>524</v>
      </c>
      <c r="G79" s="86" t="s">
        <v>477</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720</v>
      </c>
      <c r="B80" s="81" t="s">
        <v>767</v>
      </c>
      <c r="C80" s="83" t="s">
        <v>768</v>
      </c>
      <c r="D80" s="85" t="s">
        <v>769</v>
      </c>
      <c r="E80" s="85" t="s">
        <v>770</v>
      </c>
      <c r="F80" s="86" t="s">
        <v>524</v>
      </c>
      <c r="G80" s="86" t="s">
        <v>477</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771</v>
      </c>
      <c r="B81" s="80">
        <v>9</v>
      </c>
      <c r="C81" s="82" t="s">
        <v>19</v>
      </c>
      <c r="D81" s="84" t="s">
        <v>772</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771</v>
      </c>
      <c r="B82" s="81" t="s">
        <v>773</v>
      </c>
      <c r="C82" s="83" t="s">
        <v>774</v>
      </c>
      <c r="D82" s="85" t="s">
        <v>775</v>
      </c>
      <c r="E82" s="85" t="s">
        <v>776</v>
      </c>
      <c r="F82" s="86" t="s">
        <v>492</v>
      </c>
      <c r="G82" s="86" t="s">
        <v>509</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771</v>
      </c>
      <c r="B83" s="81" t="s">
        <v>777</v>
      </c>
      <c r="C83" s="83" t="s">
        <v>778</v>
      </c>
      <c r="D83" s="85" t="s">
        <v>779</v>
      </c>
      <c r="E83" s="85" t="s">
        <v>780</v>
      </c>
      <c r="F83" s="86" t="s">
        <v>466</v>
      </c>
      <c r="G83" s="86" t="s">
        <v>509</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771</v>
      </c>
      <c r="B84" s="81" t="s">
        <v>781</v>
      </c>
      <c r="C84" s="83" t="s">
        <v>782</v>
      </c>
      <c r="D84" s="85" t="s">
        <v>783</v>
      </c>
      <c r="E84" s="85" t="s">
        <v>784</v>
      </c>
      <c r="F84" s="86" t="s">
        <v>738</v>
      </c>
      <c r="G84" s="86" t="s">
        <v>509</v>
      </c>
      <c r="H84" s="86">
        <v>2</v>
      </c>
      <c r="I84" s="88">
        <f>IF(COUNTIF(J84:AW84,"&lt;&gt;")=0,"",SUMPRODUCT(((Recommendations[ImplStatus]="Implemented")+(Recommendations[ImplStatus]="Compensated"))*ISNUMBER(MATCH(Recommendations[Id],J84:AW84,0)))/COUNTIF(J84:AW84,"&lt;&gt;"))</f>
        <v>0</v>
      </c>
      <c r="J84" s="90" t="s">
        <v>69</v>
      </c>
      <c r="K84" s="90" t="s">
        <v>74</v>
      </c>
      <c r="L84" s="90" t="s">
        <v>78</v>
      </c>
      <c r="M84" s="90" t="s">
        <v>81</v>
      </c>
      <c r="N84" s="90" t="s">
        <v>84</v>
      </c>
      <c r="O84" s="90" t="s">
        <v>87</v>
      </c>
      <c r="P84" s="90" t="s">
        <v>134</v>
      </c>
      <c r="Q84" s="90" t="s">
        <v>149</v>
      </c>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771</v>
      </c>
      <c r="B85" s="81" t="s">
        <v>785</v>
      </c>
      <c r="C85" s="83" t="s">
        <v>786</v>
      </c>
      <c r="D85" s="85" t="s">
        <v>787</v>
      </c>
      <c r="E85" s="85" t="s">
        <v>788</v>
      </c>
      <c r="F85" s="86" t="s">
        <v>492</v>
      </c>
      <c r="G85" s="86" t="s">
        <v>509</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771</v>
      </c>
      <c r="B86" s="81" t="s">
        <v>789</v>
      </c>
      <c r="C86" s="83" t="s">
        <v>790</v>
      </c>
      <c r="D86" s="85" t="s">
        <v>791</v>
      </c>
      <c r="E86" s="85" t="s">
        <v>792</v>
      </c>
      <c r="F86" s="86" t="s">
        <v>738</v>
      </c>
      <c r="G86" s="86" t="s">
        <v>509</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771</v>
      </c>
      <c r="B87" s="81" t="s">
        <v>793</v>
      </c>
      <c r="C87" s="83" t="s">
        <v>794</v>
      </c>
      <c r="D87" s="85" t="s">
        <v>795</v>
      </c>
      <c r="E87" s="85" t="s">
        <v>796</v>
      </c>
      <c r="F87" s="86" t="s">
        <v>738</v>
      </c>
      <c r="G87" s="86" t="s">
        <v>509</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771</v>
      </c>
      <c r="B88" s="81" t="s">
        <v>797</v>
      </c>
      <c r="C88" s="83" t="s">
        <v>798</v>
      </c>
      <c r="D88" s="85" t="s">
        <v>799</v>
      </c>
      <c r="E88" s="85" t="s">
        <v>800</v>
      </c>
      <c r="F88" s="86" t="s">
        <v>738</v>
      </c>
      <c r="G88" s="86" t="s">
        <v>509</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801</v>
      </c>
      <c r="B89" s="80">
        <v>10</v>
      </c>
      <c r="C89" s="82" t="s">
        <v>19</v>
      </c>
      <c r="D89" s="84" t="s">
        <v>802</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801</v>
      </c>
      <c r="B90" s="81" t="s">
        <v>803</v>
      </c>
      <c r="C90" s="83" t="s">
        <v>804</v>
      </c>
      <c r="D90" s="85" t="s">
        <v>805</v>
      </c>
      <c r="E90" s="85" t="s">
        <v>806</v>
      </c>
      <c r="F90" s="86" t="s">
        <v>466</v>
      </c>
      <c r="G90" s="86" t="s">
        <v>477</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801</v>
      </c>
      <c r="B91" s="81" t="s">
        <v>807</v>
      </c>
      <c r="C91" s="83" t="s">
        <v>808</v>
      </c>
      <c r="D91" s="85" t="s">
        <v>809</v>
      </c>
      <c r="E91" s="85" t="s">
        <v>810</v>
      </c>
      <c r="F91" s="86" t="s">
        <v>466</v>
      </c>
      <c r="G91" s="86" t="s">
        <v>509</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801</v>
      </c>
      <c r="B92" s="81" t="s">
        <v>811</v>
      </c>
      <c r="C92" s="83" t="s">
        <v>812</v>
      </c>
      <c r="D92" s="85" t="s">
        <v>813</v>
      </c>
      <c r="E92" s="85" t="s">
        <v>814</v>
      </c>
      <c r="F92" s="86" t="s">
        <v>466</v>
      </c>
      <c r="G92" s="86" t="s">
        <v>509</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801</v>
      </c>
      <c r="B93" s="81" t="s">
        <v>815</v>
      </c>
      <c r="C93" s="83" t="s">
        <v>816</v>
      </c>
      <c r="D93" s="85" t="s">
        <v>817</v>
      </c>
      <c r="E93" s="85" t="s">
        <v>818</v>
      </c>
      <c r="F93" s="86" t="s">
        <v>466</v>
      </c>
      <c r="G93" s="86" t="s">
        <v>477</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801</v>
      </c>
      <c r="B94" s="81" t="s">
        <v>819</v>
      </c>
      <c r="C94" s="83" t="s">
        <v>820</v>
      </c>
      <c r="D94" s="85" t="s">
        <v>821</v>
      </c>
      <c r="E94" s="85" t="s">
        <v>822</v>
      </c>
      <c r="F94" s="86" t="s">
        <v>466</v>
      </c>
      <c r="G94" s="86" t="s">
        <v>509</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801</v>
      </c>
      <c r="B95" s="81" t="s">
        <v>823</v>
      </c>
      <c r="C95" s="83" t="s">
        <v>824</v>
      </c>
      <c r="D95" s="85" t="s">
        <v>825</v>
      </c>
      <c r="E95" s="85" t="s">
        <v>826</v>
      </c>
      <c r="F95" s="86" t="s">
        <v>466</v>
      </c>
      <c r="G95" s="86" t="s">
        <v>509</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801</v>
      </c>
      <c r="B96" s="81" t="s">
        <v>827</v>
      </c>
      <c r="C96" s="83" t="s">
        <v>828</v>
      </c>
      <c r="D96" s="85" t="s">
        <v>829</v>
      </c>
      <c r="E96" s="85" t="s">
        <v>830</v>
      </c>
      <c r="F96" s="86" t="s">
        <v>466</v>
      </c>
      <c r="G96" s="86" t="s">
        <v>477</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831</v>
      </c>
      <c r="B97" s="80">
        <v>11</v>
      </c>
      <c r="C97" s="82" t="s">
        <v>19</v>
      </c>
      <c r="D97" s="84" t="s">
        <v>832</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831</v>
      </c>
      <c r="B98" s="81" t="s">
        <v>833</v>
      </c>
      <c r="C98" s="83" t="s">
        <v>834</v>
      </c>
      <c r="D98" s="85" t="s">
        <v>835</v>
      </c>
      <c r="E98" s="85" t="s">
        <v>836</v>
      </c>
      <c r="F98" s="86" t="s">
        <v>584</v>
      </c>
      <c r="G98" s="86" t="s">
        <v>525</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831</v>
      </c>
      <c r="B99" s="81" t="s">
        <v>837</v>
      </c>
      <c r="C99" s="83" t="s">
        <v>838</v>
      </c>
      <c r="D99" s="85" t="s">
        <v>839</v>
      </c>
      <c r="E99" s="85" t="s">
        <v>840</v>
      </c>
      <c r="F99" s="86" t="s">
        <v>524</v>
      </c>
      <c r="G99" s="86" t="s">
        <v>841</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831</v>
      </c>
      <c r="B100" s="81" t="s">
        <v>842</v>
      </c>
      <c r="C100" s="83" t="s">
        <v>843</v>
      </c>
      <c r="D100" s="85" t="s">
        <v>844</v>
      </c>
      <c r="E100" s="85" t="s">
        <v>845</v>
      </c>
      <c r="F100" s="86" t="s">
        <v>524</v>
      </c>
      <c r="G100" s="86" t="s">
        <v>509</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831</v>
      </c>
      <c r="B101" s="81" t="s">
        <v>846</v>
      </c>
      <c r="C101" s="83" t="s">
        <v>847</v>
      </c>
      <c r="D101" s="85" t="s">
        <v>848</v>
      </c>
      <c r="E101" s="85" t="s">
        <v>849</v>
      </c>
      <c r="F101" s="86" t="s">
        <v>524</v>
      </c>
      <c r="G101" s="86" t="s">
        <v>841</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831</v>
      </c>
      <c r="B102" s="81" t="s">
        <v>850</v>
      </c>
      <c r="C102" s="83" t="s">
        <v>851</v>
      </c>
      <c r="D102" s="85" t="s">
        <v>852</v>
      </c>
      <c r="E102" s="85" t="s">
        <v>853</v>
      </c>
      <c r="F102" s="86" t="s">
        <v>524</v>
      </c>
      <c r="G102" s="86" t="s">
        <v>841</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854</v>
      </c>
      <c r="B103" s="80">
        <v>12</v>
      </c>
      <c r="C103" s="82" t="s">
        <v>19</v>
      </c>
      <c r="D103" s="84" t="s">
        <v>855</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854</v>
      </c>
      <c r="B104" s="81" t="s">
        <v>856</v>
      </c>
      <c r="C104" s="83" t="s">
        <v>857</v>
      </c>
      <c r="D104" s="85" t="s">
        <v>858</v>
      </c>
      <c r="E104" s="85" t="s">
        <v>859</v>
      </c>
      <c r="F104" s="86" t="s">
        <v>738</v>
      </c>
      <c r="G104" s="86" t="s">
        <v>509</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854</v>
      </c>
      <c r="B105" s="81" t="s">
        <v>860</v>
      </c>
      <c r="C105" s="83" t="s">
        <v>861</v>
      </c>
      <c r="D105" s="85" t="s">
        <v>862</v>
      </c>
      <c r="E105" s="85" t="s">
        <v>863</v>
      </c>
      <c r="F105" s="86" t="s">
        <v>738</v>
      </c>
      <c r="G105" s="86" t="s">
        <v>509</v>
      </c>
      <c r="H105" s="86">
        <v>2</v>
      </c>
      <c r="I105" s="88">
        <f>IF(COUNTIF(J105:AW105,"&lt;&gt;")=0,"",SUMPRODUCT(((Recommendations[ImplStatus]="Implemented")+(Recommendations[ImplStatus]="Compensated"))*ISNUMBER(MATCH(Recommendations[Id],J105:AW105,0)))/COUNTIF(J105:AW105,"&lt;&gt;"))</f>
        <v>0</v>
      </c>
      <c r="J105" s="90" t="s">
        <v>101</v>
      </c>
      <c r="K105" s="90" t="s">
        <v>159</v>
      </c>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854</v>
      </c>
      <c r="B106" s="81" t="s">
        <v>864</v>
      </c>
      <c r="C106" s="83" t="s">
        <v>865</v>
      </c>
      <c r="D106" s="85" t="s">
        <v>866</v>
      </c>
      <c r="E106" s="85" t="s">
        <v>867</v>
      </c>
      <c r="F106" s="86" t="s">
        <v>738</v>
      </c>
      <c r="G106" s="86" t="s">
        <v>509</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854</v>
      </c>
      <c r="B107" s="81" t="s">
        <v>868</v>
      </c>
      <c r="C107" s="83" t="s">
        <v>869</v>
      </c>
      <c r="D107" s="85" t="s">
        <v>870</v>
      </c>
      <c r="E107" s="85" t="s">
        <v>871</v>
      </c>
      <c r="F107" s="86" t="s">
        <v>584</v>
      </c>
      <c r="G107" s="86" t="s">
        <v>525</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854</v>
      </c>
      <c r="B108" s="81" t="s">
        <v>872</v>
      </c>
      <c r="C108" s="83" t="s">
        <v>873</v>
      </c>
      <c r="D108" s="85" t="s">
        <v>874</v>
      </c>
      <c r="E108" s="85" t="s">
        <v>875</v>
      </c>
      <c r="F108" s="86" t="s">
        <v>738</v>
      </c>
      <c r="G108" s="86" t="s">
        <v>509</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854</v>
      </c>
      <c r="B109" s="81" t="s">
        <v>876</v>
      </c>
      <c r="C109" s="83" t="s">
        <v>877</v>
      </c>
      <c r="D109" s="85" t="s">
        <v>878</v>
      </c>
      <c r="E109" s="85" t="s">
        <v>879</v>
      </c>
      <c r="F109" s="86" t="s">
        <v>738</v>
      </c>
      <c r="G109" s="86" t="s">
        <v>509</v>
      </c>
      <c r="H109" s="86">
        <v>2</v>
      </c>
      <c r="I109" s="88">
        <f>IF(COUNTIF(J109:AW109,"&lt;&gt;")=0,"",SUMPRODUCT(((Recommendations[ImplStatus]="Implemented")+(Recommendations[ImplStatus]="Compensated"))*ISNUMBER(MATCH(Recommendations[Id],J109:AW109,0)))/COUNTIF(J109:AW109,"&lt;&gt;"))</f>
        <v>0</v>
      </c>
      <c r="J109" s="90" t="s">
        <v>13</v>
      </c>
      <c r="K109" s="90" t="s">
        <v>49</v>
      </c>
      <c r="L109" s="90" t="s">
        <v>90</v>
      </c>
      <c r="M109" s="90" t="s">
        <v>169</v>
      </c>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854</v>
      </c>
      <c r="B110" s="81" t="s">
        <v>880</v>
      </c>
      <c r="C110" s="83" t="s">
        <v>881</v>
      </c>
      <c r="D110" s="85" t="s">
        <v>882</v>
      </c>
      <c r="E110" s="85" t="s">
        <v>883</v>
      </c>
      <c r="F110" s="86" t="s">
        <v>466</v>
      </c>
      <c r="G110" s="86" t="s">
        <v>509</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854</v>
      </c>
      <c r="B111" s="81" t="s">
        <v>884</v>
      </c>
      <c r="C111" s="83" t="s">
        <v>885</v>
      </c>
      <c r="D111" s="85" t="s">
        <v>886</v>
      </c>
      <c r="E111" s="85" t="s">
        <v>887</v>
      </c>
      <c r="F111" s="86" t="s">
        <v>466</v>
      </c>
      <c r="G111" s="86" t="s">
        <v>509</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888</v>
      </c>
      <c r="B112" s="80">
        <v>13</v>
      </c>
      <c r="C112" s="82" t="s">
        <v>19</v>
      </c>
      <c r="D112" s="84" t="s">
        <v>889</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888</v>
      </c>
      <c r="B113" s="81" t="s">
        <v>890</v>
      </c>
      <c r="C113" s="83" t="s">
        <v>891</v>
      </c>
      <c r="D113" s="85" t="s">
        <v>892</v>
      </c>
      <c r="E113" s="85" t="s">
        <v>893</v>
      </c>
      <c r="F113" s="86" t="s">
        <v>738</v>
      </c>
      <c r="G113" s="86" t="s">
        <v>477</v>
      </c>
      <c r="H113" s="86">
        <v>2</v>
      </c>
      <c r="I113" s="88">
        <f>IF(COUNTIF(J113:AW113,"&lt;&gt;")=0,"",SUMPRODUCT(((Recommendations[ImplStatus]="Implemented")+(Recommendations[ImplStatus]="Compensated"))*ISNUMBER(MATCH(Recommendations[Id],J113:AW113,0)))/COUNTIF(J113:AW113,"&lt;&gt;"))</f>
        <v>0</v>
      </c>
      <c r="J113" s="90" t="s">
        <v>124</v>
      </c>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888</v>
      </c>
      <c r="B114" s="81" t="s">
        <v>894</v>
      </c>
      <c r="C114" s="83" t="s">
        <v>895</v>
      </c>
      <c r="D114" s="85" t="s">
        <v>896</v>
      </c>
      <c r="E114" s="85" t="s">
        <v>897</v>
      </c>
      <c r="F114" s="86" t="s">
        <v>466</v>
      </c>
      <c r="G114" s="86" t="s">
        <v>477</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888</v>
      </c>
      <c r="B115" s="81" t="s">
        <v>898</v>
      </c>
      <c r="C115" s="83" t="s">
        <v>899</v>
      </c>
      <c r="D115" s="85" t="s">
        <v>900</v>
      </c>
      <c r="E115" s="85" t="s">
        <v>901</v>
      </c>
      <c r="F115" s="86" t="s">
        <v>738</v>
      </c>
      <c r="G115" s="86" t="s">
        <v>477</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888</v>
      </c>
      <c r="B116" s="81" t="s">
        <v>902</v>
      </c>
      <c r="C116" s="83" t="s">
        <v>903</v>
      </c>
      <c r="D116" s="85" t="s">
        <v>904</v>
      </c>
      <c r="E116" s="85" t="s">
        <v>905</v>
      </c>
      <c r="F116" s="86" t="s">
        <v>738</v>
      </c>
      <c r="G116" s="86" t="s">
        <v>509</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888</v>
      </c>
      <c r="B117" s="81" t="s">
        <v>906</v>
      </c>
      <c r="C117" s="83" t="s">
        <v>907</v>
      </c>
      <c r="D117" s="85" t="s">
        <v>908</v>
      </c>
      <c r="E117" s="85" t="s">
        <v>909</v>
      </c>
      <c r="F117" s="86" t="s">
        <v>466</v>
      </c>
      <c r="G117" s="86" t="s">
        <v>509</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888</v>
      </c>
      <c r="B118" s="81" t="s">
        <v>910</v>
      </c>
      <c r="C118" s="83" t="s">
        <v>911</v>
      </c>
      <c r="D118" s="85" t="s">
        <v>912</v>
      </c>
      <c r="E118" s="85" t="s">
        <v>913</v>
      </c>
      <c r="F118" s="86" t="s">
        <v>738</v>
      </c>
      <c r="G118" s="86" t="s">
        <v>477</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888</v>
      </c>
      <c r="B119" s="81" t="s">
        <v>914</v>
      </c>
      <c r="C119" s="83" t="s">
        <v>915</v>
      </c>
      <c r="D119" s="85" t="s">
        <v>916</v>
      </c>
      <c r="E119" s="85" t="s">
        <v>917</v>
      </c>
      <c r="F119" s="86" t="s">
        <v>466</v>
      </c>
      <c r="G119" s="86" t="s">
        <v>509</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888</v>
      </c>
      <c r="B120" s="81" t="s">
        <v>918</v>
      </c>
      <c r="C120" s="83" t="s">
        <v>919</v>
      </c>
      <c r="D120" s="85" t="s">
        <v>920</v>
      </c>
      <c r="E120" s="85" t="s">
        <v>921</v>
      </c>
      <c r="F120" s="86" t="s">
        <v>738</v>
      </c>
      <c r="G120" s="86" t="s">
        <v>509</v>
      </c>
      <c r="H120" s="86">
        <v>3</v>
      </c>
      <c r="I120" s="88">
        <f>IF(COUNTIF(J120:AW120,"&lt;&gt;")=0,"",SUMPRODUCT(((Recommendations[ImplStatus]="Implemented")+(Recommendations[ImplStatus]="Compensated"))*ISNUMBER(MATCH(Recommendations[Id],J120:AW120,0)))/COUNTIF(J120:AW120,"&lt;&gt;"))</f>
        <v>0</v>
      </c>
      <c r="J120" s="90" t="s">
        <v>95</v>
      </c>
      <c r="K120" s="90" t="s">
        <v>101</v>
      </c>
      <c r="L120" s="90" t="s">
        <v>106</v>
      </c>
      <c r="M120" s="90" t="s">
        <v>119</v>
      </c>
      <c r="N120" s="90" t="s">
        <v>129</v>
      </c>
      <c r="O120" s="90" t="s">
        <v>159</v>
      </c>
      <c r="P120" s="90" t="s">
        <v>164</v>
      </c>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888</v>
      </c>
      <c r="B121" s="81" t="s">
        <v>922</v>
      </c>
      <c r="C121" s="83" t="s">
        <v>923</v>
      </c>
      <c r="D121" s="85" t="s">
        <v>924</v>
      </c>
      <c r="E121" s="85" t="s">
        <v>925</v>
      </c>
      <c r="F121" s="86" t="s">
        <v>738</v>
      </c>
      <c r="G121" s="86" t="s">
        <v>509</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888</v>
      </c>
      <c r="B122" s="81" t="s">
        <v>926</v>
      </c>
      <c r="C122" s="83" t="s">
        <v>927</v>
      </c>
      <c r="D122" s="85" t="s">
        <v>928</v>
      </c>
      <c r="E122" s="85" t="s">
        <v>929</v>
      </c>
      <c r="F122" s="86" t="s">
        <v>738</v>
      </c>
      <c r="G122" s="86" t="s">
        <v>509</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888</v>
      </c>
      <c r="B123" s="81" t="s">
        <v>930</v>
      </c>
      <c r="C123" s="83" t="s">
        <v>931</v>
      </c>
      <c r="D123" s="85" t="s">
        <v>932</v>
      </c>
      <c r="E123" s="85" t="s">
        <v>933</v>
      </c>
      <c r="F123" s="86" t="s">
        <v>738</v>
      </c>
      <c r="G123" s="86" t="s">
        <v>477</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934</v>
      </c>
      <c r="B124" s="80">
        <v>14</v>
      </c>
      <c r="C124" s="82" t="s">
        <v>19</v>
      </c>
      <c r="D124" s="84" t="s">
        <v>935</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934</v>
      </c>
      <c r="B125" s="81" t="s">
        <v>936</v>
      </c>
      <c r="C125" s="83" t="s">
        <v>937</v>
      </c>
      <c r="D125" s="85" t="s">
        <v>938</v>
      </c>
      <c r="E125" s="85" t="s">
        <v>939</v>
      </c>
      <c r="F125" s="86" t="s">
        <v>584</v>
      </c>
      <c r="G125" s="86" t="s">
        <v>525</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934</v>
      </c>
      <c r="B126" s="81" t="s">
        <v>940</v>
      </c>
      <c r="C126" s="83" t="s">
        <v>941</v>
      </c>
      <c r="D126" s="85" t="s">
        <v>942</v>
      </c>
      <c r="E126" s="85" t="s">
        <v>943</v>
      </c>
      <c r="F126" s="86" t="s">
        <v>609</v>
      </c>
      <c r="G126" s="86" t="s">
        <v>509</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934</v>
      </c>
      <c r="B127" s="81" t="s">
        <v>944</v>
      </c>
      <c r="C127" s="83" t="s">
        <v>945</v>
      </c>
      <c r="D127" s="85" t="s">
        <v>946</v>
      </c>
      <c r="E127" s="85" t="s">
        <v>947</v>
      </c>
      <c r="F127" s="86" t="s">
        <v>609</v>
      </c>
      <c r="G127" s="86" t="s">
        <v>509</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934</v>
      </c>
      <c r="B128" s="81" t="s">
        <v>948</v>
      </c>
      <c r="C128" s="83" t="s">
        <v>949</v>
      </c>
      <c r="D128" s="85" t="s">
        <v>950</v>
      </c>
      <c r="E128" s="85" t="s">
        <v>951</v>
      </c>
      <c r="F128" s="86" t="s">
        <v>609</v>
      </c>
      <c r="G128" s="86" t="s">
        <v>509</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934</v>
      </c>
      <c r="B129" s="81" t="s">
        <v>952</v>
      </c>
      <c r="C129" s="83" t="s">
        <v>953</v>
      </c>
      <c r="D129" s="85" t="s">
        <v>954</v>
      </c>
      <c r="E129" s="85" t="s">
        <v>955</v>
      </c>
      <c r="F129" s="86" t="s">
        <v>609</v>
      </c>
      <c r="G129" s="86" t="s">
        <v>509</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934</v>
      </c>
      <c r="B130" s="81" t="s">
        <v>956</v>
      </c>
      <c r="C130" s="83" t="s">
        <v>957</v>
      </c>
      <c r="D130" s="85" t="s">
        <v>958</v>
      </c>
      <c r="E130" s="85" t="s">
        <v>959</v>
      </c>
      <c r="F130" s="86" t="s">
        <v>609</v>
      </c>
      <c r="G130" s="86" t="s">
        <v>509</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934</v>
      </c>
      <c r="B131" s="81" t="s">
        <v>960</v>
      </c>
      <c r="C131" s="83" t="s">
        <v>961</v>
      </c>
      <c r="D131" s="85" t="s">
        <v>962</v>
      </c>
      <c r="E131" s="85" t="s">
        <v>963</v>
      </c>
      <c r="F131" s="86" t="s">
        <v>609</v>
      </c>
      <c r="G131" s="86" t="s">
        <v>509</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934</v>
      </c>
      <c r="B132" s="81" t="s">
        <v>964</v>
      </c>
      <c r="C132" s="83" t="s">
        <v>965</v>
      </c>
      <c r="D132" s="85" t="s">
        <v>966</v>
      </c>
      <c r="E132" s="85" t="s">
        <v>967</v>
      </c>
      <c r="F132" s="86" t="s">
        <v>609</v>
      </c>
      <c r="G132" s="86" t="s">
        <v>509</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934</v>
      </c>
      <c r="B133" s="81" t="s">
        <v>968</v>
      </c>
      <c r="C133" s="83" t="s">
        <v>969</v>
      </c>
      <c r="D133" s="85" t="s">
        <v>970</v>
      </c>
      <c r="E133" s="85" t="s">
        <v>971</v>
      </c>
      <c r="F133" s="86" t="s">
        <v>609</v>
      </c>
      <c r="G133" s="86" t="s">
        <v>509</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972</v>
      </c>
      <c r="B134" s="80">
        <v>15</v>
      </c>
      <c r="C134" s="82" t="s">
        <v>19</v>
      </c>
      <c r="D134" s="84" t="s">
        <v>973</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972</v>
      </c>
      <c r="B135" s="81" t="s">
        <v>974</v>
      </c>
      <c r="C135" s="83" t="s">
        <v>975</v>
      </c>
      <c r="D135" s="85" t="s">
        <v>976</v>
      </c>
      <c r="E135" s="85" t="s">
        <v>977</v>
      </c>
      <c r="F135" s="86" t="s">
        <v>609</v>
      </c>
      <c r="G135" s="86" t="s">
        <v>467</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972</v>
      </c>
      <c r="B136" s="81" t="s">
        <v>978</v>
      </c>
      <c r="C136" s="83" t="s">
        <v>979</v>
      </c>
      <c r="D136" s="85" t="s">
        <v>980</v>
      </c>
      <c r="E136" s="85" t="s">
        <v>981</v>
      </c>
      <c r="F136" s="86" t="s">
        <v>584</v>
      </c>
      <c r="G136" s="86" t="s">
        <v>525</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972</v>
      </c>
      <c r="B137" s="81" t="s">
        <v>982</v>
      </c>
      <c r="C137" s="83" t="s">
        <v>983</v>
      </c>
      <c r="D137" s="85" t="s">
        <v>984</v>
      </c>
      <c r="E137" s="85" t="s">
        <v>985</v>
      </c>
      <c r="F137" s="86" t="s">
        <v>609</v>
      </c>
      <c r="G137" s="86" t="s">
        <v>525</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972</v>
      </c>
      <c r="B138" s="81" t="s">
        <v>986</v>
      </c>
      <c r="C138" s="83" t="s">
        <v>987</v>
      </c>
      <c r="D138" s="85" t="s">
        <v>988</v>
      </c>
      <c r="E138" s="85" t="s">
        <v>989</v>
      </c>
      <c r="F138" s="86" t="s">
        <v>584</v>
      </c>
      <c r="G138" s="86" t="s">
        <v>525</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972</v>
      </c>
      <c r="B139" s="81" t="s">
        <v>990</v>
      </c>
      <c r="C139" s="83" t="s">
        <v>991</v>
      </c>
      <c r="D139" s="85" t="s">
        <v>992</v>
      </c>
      <c r="E139" s="85" t="s">
        <v>993</v>
      </c>
      <c r="F139" s="86" t="s">
        <v>609</v>
      </c>
      <c r="G139" s="86" t="s">
        <v>525</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972</v>
      </c>
      <c r="B140" s="81" t="s">
        <v>994</v>
      </c>
      <c r="C140" s="83" t="s">
        <v>995</v>
      </c>
      <c r="D140" s="85" t="s">
        <v>996</v>
      </c>
      <c r="E140" s="85" t="s">
        <v>997</v>
      </c>
      <c r="F140" s="86" t="s">
        <v>524</v>
      </c>
      <c r="G140" s="86" t="s">
        <v>525</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972</v>
      </c>
      <c r="B141" s="81" t="s">
        <v>998</v>
      </c>
      <c r="C141" s="83" t="s">
        <v>999</v>
      </c>
      <c r="D141" s="85" t="s">
        <v>1000</v>
      </c>
      <c r="E141" s="85" t="s">
        <v>1001</v>
      </c>
      <c r="F141" s="86" t="s">
        <v>524</v>
      </c>
      <c r="G141" s="86" t="s">
        <v>509</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1002</v>
      </c>
      <c r="B142" s="80">
        <v>16</v>
      </c>
      <c r="C142" s="82" t="s">
        <v>19</v>
      </c>
      <c r="D142" s="84" t="s">
        <v>1003</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1002</v>
      </c>
      <c r="B143" s="81" t="s">
        <v>1004</v>
      </c>
      <c r="C143" s="83" t="s">
        <v>1005</v>
      </c>
      <c r="D143" s="85" t="s">
        <v>1006</v>
      </c>
      <c r="E143" s="85" t="s">
        <v>1007</v>
      </c>
      <c r="F143" s="86" t="s">
        <v>584</v>
      </c>
      <c r="G143" s="86" t="s">
        <v>525</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1002</v>
      </c>
      <c r="B144" s="81" t="s">
        <v>1008</v>
      </c>
      <c r="C144" s="83" t="s">
        <v>1009</v>
      </c>
      <c r="D144" s="85" t="s">
        <v>1010</v>
      </c>
      <c r="E144" s="85" t="s">
        <v>1011</v>
      </c>
      <c r="F144" s="86" t="s">
        <v>584</v>
      </c>
      <c r="G144" s="86" t="s">
        <v>525</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1002</v>
      </c>
      <c r="B145" s="81" t="s">
        <v>1012</v>
      </c>
      <c r="C145" s="83" t="s">
        <v>1013</v>
      </c>
      <c r="D145" s="85" t="s">
        <v>1014</v>
      </c>
      <c r="E145" s="85" t="s">
        <v>1015</v>
      </c>
      <c r="F145" s="86" t="s">
        <v>492</v>
      </c>
      <c r="G145" s="86" t="s">
        <v>477</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1002</v>
      </c>
      <c r="B146" s="81" t="s">
        <v>1016</v>
      </c>
      <c r="C146" s="83" t="s">
        <v>1017</v>
      </c>
      <c r="D146" s="85" t="s">
        <v>1018</v>
      </c>
      <c r="E146" s="85" t="s">
        <v>1019</v>
      </c>
      <c r="F146" s="86" t="s">
        <v>492</v>
      </c>
      <c r="G146" s="86" t="s">
        <v>467</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1002</v>
      </c>
      <c r="B147" s="81" t="s">
        <v>1020</v>
      </c>
      <c r="C147" s="83" t="s">
        <v>1021</v>
      </c>
      <c r="D147" s="85" t="s">
        <v>1022</v>
      </c>
      <c r="E147" s="85" t="s">
        <v>1023</v>
      </c>
      <c r="F147" s="86" t="s">
        <v>492</v>
      </c>
      <c r="G147" s="86" t="s">
        <v>509</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1002</v>
      </c>
      <c r="B148" s="81" t="s">
        <v>1024</v>
      </c>
      <c r="C148" s="83" t="s">
        <v>1025</v>
      </c>
      <c r="D148" s="85" t="s">
        <v>1026</v>
      </c>
      <c r="E148" s="85" t="s">
        <v>1027</v>
      </c>
      <c r="F148" s="86" t="s">
        <v>584</v>
      </c>
      <c r="G148" s="86" t="s">
        <v>525</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1002</v>
      </c>
      <c r="B149" s="81" t="s">
        <v>1028</v>
      </c>
      <c r="C149" s="83" t="s">
        <v>1029</v>
      </c>
      <c r="D149" s="85" t="s">
        <v>1030</v>
      </c>
      <c r="E149" s="85" t="s">
        <v>1031</v>
      </c>
      <c r="F149" s="86" t="s">
        <v>492</v>
      </c>
      <c r="G149" s="86" t="s">
        <v>509</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1002</v>
      </c>
      <c r="B150" s="81" t="s">
        <v>1032</v>
      </c>
      <c r="C150" s="83" t="s">
        <v>1033</v>
      </c>
      <c r="D150" s="85" t="s">
        <v>1034</v>
      </c>
      <c r="E150" s="85" t="s">
        <v>1035</v>
      </c>
      <c r="F150" s="86" t="s">
        <v>738</v>
      </c>
      <c r="G150" s="86" t="s">
        <v>509</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1002</v>
      </c>
      <c r="B151" s="81" t="s">
        <v>1036</v>
      </c>
      <c r="C151" s="83" t="s">
        <v>1037</v>
      </c>
      <c r="D151" s="85" t="s">
        <v>1038</v>
      </c>
      <c r="E151" s="85" t="s">
        <v>1039</v>
      </c>
      <c r="F151" s="86" t="s">
        <v>609</v>
      </c>
      <c r="G151" s="86" t="s">
        <v>509</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1002</v>
      </c>
      <c r="B152" s="81" t="s">
        <v>1040</v>
      </c>
      <c r="C152" s="83" t="s">
        <v>1041</v>
      </c>
      <c r="D152" s="85" t="s">
        <v>1042</v>
      </c>
      <c r="E152" s="85" t="s">
        <v>1043</v>
      </c>
      <c r="F152" s="86" t="s">
        <v>492</v>
      </c>
      <c r="G152" s="86" t="s">
        <v>509</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1002</v>
      </c>
      <c r="B153" s="81" t="s">
        <v>1044</v>
      </c>
      <c r="C153" s="83" t="s">
        <v>1045</v>
      </c>
      <c r="D153" s="85" t="s">
        <v>1046</v>
      </c>
      <c r="E153" s="85" t="s">
        <v>1047</v>
      </c>
      <c r="F153" s="86" t="s">
        <v>492</v>
      </c>
      <c r="G153" s="86" t="s">
        <v>509</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1002</v>
      </c>
      <c r="B154" s="81" t="s">
        <v>1048</v>
      </c>
      <c r="C154" s="83" t="s">
        <v>1049</v>
      </c>
      <c r="D154" s="85" t="s">
        <v>1050</v>
      </c>
      <c r="E154" s="85" t="s">
        <v>1051</v>
      </c>
      <c r="F154" s="86" t="s">
        <v>492</v>
      </c>
      <c r="G154" s="86" t="s">
        <v>509</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1002</v>
      </c>
      <c r="B155" s="81" t="s">
        <v>1052</v>
      </c>
      <c r="C155" s="83" t="s">
        <v>1053</v>
      </c>
      <c r="D155" s="85" t="s">
        <v>1054</v>
      </c>
      <c r="E155" s="85" t="s">
        <v>1055</v>
      </c>
      <c r="F155" s="86" t="s">
        <v>492</v>
      </c>
      <c r="G155" s="86" t="s">
        <v>477</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1002</v>
      </c>
      <c r="B156" s="81" t="s">
        <v>1056</v>
      </c>
      <c r="C156" s="83" t="s">
        <v>1057</v>
      </c>
      <c r="D156" s="85" t="s">
        <v>1058</v>
      </c>
      <c r="E156" s="85" t="s">
        <v>1059</v>
      </c>
      <c r="F156" s="86" t="s">
        <v>492</v>
      </c>
      <c r="G156" s="86" t="s">
        <v>509</v>
      </c>
      <c r="H156" s="86">
        <v>3</v>
      </c>
      <c r="I156" s="88">
        <f>IF(COUNTIF(J156:AW156,"&lt;&gt;")=0,"",SUMPRODUCT(((Recommendations[ImplStatus]="Implemented")+(Recommendations[ImplStatus]="Compensated"))*ISNUMBER(MATCH(Recommendations[Id],J156:AW156,0)))/COUNTIF(J156:AW156,"&lt;&gt;"))</f>
        <v>0</v>
      </c>
      <c r="J156" s="90" t="s">
        <v>69</v>
      </c>
      <c r="K156" s="90" t="s">
        <v>74</v>
      </c>
      <c r="L156" s="90" t="s">
        <v>78</v>
      </c>
      <c r="M156" s="90" t="s">
        <v>81</v>
      </c>
      <c r="N156" s="90" t="s">
        <v>84</v>
      </c>
      <c r="O156" s="90" t="s">
        <v>87</v>
      </c>
      <c r="P156" s="90" t="s">
        <v>149</v>
      </c>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1060</v>
      </c>
      <c r="B157" s="80">
        <v>17</v>
      </c>
      <c r="C157" s="82" t="s">
        <v>19</v>
      </c>
      <c r="D157" s="84" t="s">
        <v>1061</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1060</v>
      </c>
      <c r="B158" s="81" t="s">
        <v>1062</v>
      </c>
      <c r="C158" s="83" t="s">
        <v>1063</v>
      </c>
      <c r="D158" s="85" t="s">
        <v>1064</v>
      </c>
      <c r="E158" s="85" t="s">
        <v>1065</v>
      </c>
      <c r="F158" s="86" t="s">
        <v>609</v>
      </c>
      <c r="G158" s="86" t="s">
        <v>472</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1060</v>
      </c>
      <c r="B159" s="81" t="s">
        <v>1066</v>
      </c>
      <c r="C159" s="83" t="s">
        <v>1067</v>
      </c>
      <c r="D159" s="85" t="s">
        <v>1068</v>
      </c>
      <c r="E159" s="85" t="s">
        <v>1069</v>
      </c>
      <c r="F159" s="86" t="s">
        <v>584</v>
      </c>
      <c r="G159" s="86" t="s">
        <v>525</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1060</v>
      </c>
      <c r="B160" s="81" t="s">
        <v>1070</v>
      </c>
      <c r="C160" s="83" t="s">
        <v>1071</v>
      </c>
      <c r="D160" s="85" t="s">
        <v>1072</v>
      </c>
      <c r="E160" s="85" t="s">
        <v>1073</v>
      </c>
      <c r="F160" s="86" t="s">
        <v>584</v>
      </c>
      <c r="G160" s="86" t="s">
        <v>525</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1060</v>
      </c>
      <c r="B161" s="81" t="s">
        <v>1074</v>
      </c>
      <c r="C161" s="83" t="s">
        <v>1075</v>
      </c>
      <c r="D161" s="85" t="s">
        <v>1076</v>
      </c>
      <c r="E161" s="85" t="s">
        <v>1077</v>
      </c>
      <c r="F161" s="86" t="s">
        <v>584</v>
      </c>
      <c r="G161" s="86" t="s">
        <v>525</v>
      </c>
      <c r="H161" s="86">
        <v>2</v>
      </c>
      <c r="I161" s="88">
        <f>IF(COUNTIF(J161:AW161,"&lt;&gt;")=0,"",SUMPRODUCT(((Recommendations[ImplStatus]="Implemented")+(Recommendations[ImplStatus]="Compensated"))*ISNUMBER(MATCH(Recommendations[Id],J161:AW161,0)))/COUNTIF(J161:AW161,"&lt;&gt;"))</f>
        <v>0</v>
      </c>
      <c r="J161" s="90" t="s">
        <v>124</v>
      </c>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1060</v>
      </c>
      <c r="B162" s="81" t="s">
        <v>1078</v>
      </c>
      <c r="C162" s="83" t="s">
        <v>1079</v>
      </c>
      <c r="D162" s="85" t="s">
        <v>1080</v>
      </c>
      <c r="E162" s="85" t="s">
        <v>1081</v>
      </c>
      <c r="F162" s="86" t="s">
        <v>609</v>
      </c>
      <c r="G162" s="86" t="s">
        <v>472</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1060</v>
      </c>
      <c r="B163" s="81" t="s">
        <v>1082</v>
      </c>
      <c r="C163" s="83" t="s">
        <v>1083</v>
      </c>
      <c r="D163" s="85" t="s">
        <v>1084</v>
      </c>
      <c r="E163" s="85" t="s">
        <v>1085</v>
      </c>
      <c r="F163" s="86" t="s">
        <v>609</v>
      </c>
      <c r="G163" s="86" t="s">
        <v>472</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1060</v>
      </c>
      <c r="B164" s="81" t="s">
        <v>1086</v>
      </c>
      <c r="C164" s="83" t="s">
        <v>1087</v>
      </c>
      <c r="D164" s="85" t="s">
        <v>1088</v>
      </c>
      <c r="E164" s="85" t="s">
        <v>1089</v>
      </c>
      <c r="F164" s="86" t="s">
        <v>609</v>
      </c>
      <c r="G164" s="86" t="s">
        <v>841</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1060</v>
      </c>
      <c r="B165" s="81" t="s">
        <v>1090</v>
      </c>
      <c r="C165" s="83" t="s">
        <v>1091</v>
      </c>
      <c r="D165" s="85" t="s">
        <v>1092</v>
      </c>
      <c r="E165" s="85" t="s">
        <v>1093</v>
      </c>
      <c r="F165" s="86" t="s">
        <v>609</v>
      </c>
      <c r="G165" s="86" t="s">
        <v>841</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1060</v>
      </c>
      <c r="B166" s="81" t="s">
        <v>1094</v>
      </c>
      <c r="C166" s="83" t="s">
        <v>1095</v>
      </c>
      <c r="D166" s="85" t="s">
        <v>1096</v>
      </c>
      <c r="E166" s="85" t="s">
        <v>1097</v>
      </c>
      <c r="F166" s="86" t="s">
        <v>584</v>
      </c>
      <c r="G166" s="86" t="s">
        <v>841</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1098</v>
      </c>
      <c r="B167" s="80">
        <v>18</v>
      </c>
      <c r="C167" s="82" t="s">
        <v>19</v>
      </c>
      <c r="D167" s="84" t="s">
        <v>1099</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1098</v>
      </c>
      <c r="B168" s="81" t="s">
        <v>1100</v>
      </c>
      <c r="C168" s="83" t="s">
        <v>1101</v>
      </c>
      <c r="D168" s="85" t="s">
        <v>1102</v>
      </c>
      <c r="E168" s="85" t="s">
        <v>1103</v>
      </c>
      <c r="F168" s="86" t="s">
        <v>584</v>
      </c>
      <c r="G168" s="86" t="s">
        <v>525</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1098</v>
      </c>
      <c r="B169" s="81" t="s">
        <v>1104</v>
      </c>
      <c r="C169" s="83" t="s">
        <v>1105</v>
      </c>
      <c r="D169" s="85" t="s">
        <v>1106</v>
      </c>
      <c r="E169" s="85" t="s">
        <v>1107</v>
      </c>
      <c r="F169" s="86" t="s">
        <v>738</v>
      </c>
      <c r="G169" s="86" t="s">
        <v>477</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1098</v>
      </c>
      <c r="B170" s="81" t="s">
        <v>1108</v>
      </c>
      <c r="C170" s="83" t="s">
        <v>1109</v>
      </c>
      <c r="D170" s="85" t="s">
        <v>1110</v>
      </c>
      <c r="E170" s="85" t="s">
        <v>1111</v>
      </c>
      <c r="F170" s="86" t="s">
        <v>738</v>
      </c>
      <c r="G170" s="86" t="s">
        <v>509</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1098</v>
      </c>
      <c r="B171" s="81" t="s">
        <v>1112</v>
      </c>
      <c r="C171" s="83" t="s">
        <v>1113</v>
      </c>
      <c r="D171" s="85" t="s">
        <v>1114</v>
      </c>
      <c r="E171" s="85" t="s">
        <v>1115</v>
      </c>
      <c r="F171" s="86" t="s">
        <v>738</v>
      </c>
      <c r="G171" s="86" t="s">
        <v>509</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1098</v>
      </c>
      <c r="B172" s="91" t="s">
        <v>1116</v>
      </c>
      <c r="C172" s="92" t="s">
        <v>1117</v>
      </c>
      <c r="D172" s="93" t="s">
        <v>1118</v>
      </c>
      <c r="E172" s="93" t="s">
        <v>1119</v>
      </c>
      <c r="F172" s="94" t="s">
        <v>738</v>
      </c>
      <c r="G172" s="94" t="s">
        <v>477</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174</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IFERROR(INDEX('Recommendations'!$G$2:$G$34, MATCH(J2,'Recommendations'!$A$2:$A$34,0))="Implemented", FALSE))</xm:f>
            <x14:dxf>
              <font>
                <color rgb="FF000000"/>
              </font>
              <fill>
                <patternFill>
                  <bgColor rgb="FF3C7D22"/>
                </patternFill>
              </fill>
            </x14:dxf>
          </x14:cfRule>
          <x14:cfRule type="expression" priority="2" id="{00000000-000E-0000-0400-000002000000}">
            <xm:f>AND(J2&lt;&gt;"", IFERROR(INDEX('Recommendations'!$G$2:$G$34, MATCH(J2,'Recommendations'!$A$2:$A$34,0))="Compensated", FALSE))</xm:f>
            <x14:dxf>
              <font>
                <color rgb="FF000000"/>
              </font>
              <fill>
                <patternFill>
                  <bgColor rgb="FFC6E0B4"/>
                </patternFill>
              </fill>
            </x14:dxf>
          </x14:cfRule>
          <x14:cfRule type="expression" priority="3" id="{00000000-000E-0000-0400-000003000000}">
            <xm:f>AND(J2&lt;&gt;"", IFERROR(INDEX('Recommendations'!$G$2:$G$34, MATCH(J2,'Recommendations'!$A$2:$A$34,0))="Testing", FALSE))</xm:f>
            <x14:dxf>
              <font>
                <color rgb="FF000000"/>
              </font>
              <fill>
                <patternFill>
                  <bgColor rgb="FFFFC000"/>
                </patternFill>
              </fill>
            </x14:dxf>
          </x14:cfRule>
          <x14:cfRule type="expression" priority="4" id="{00000000-000E-0000-0400-000004000000}">
            <xm:f>AND(J2&lt;&gt;"", IFERROR(INDEX('Recommendations'!$G$2:$G$34, MATCH(J2,'Recommendations'!$A$2:$A$34,0))="Failed", FALSE))</xm:f>
            <x14:dxf>
              <font>
                <color rgb="FF000000"/>
              </font>
              <fill>
                <patternFill>
                  <bgColor rgb="FFD82891"/>
                </patternFill>
              </fill>
            </x14:dxf>
          </x14:cfRule>
          <x14:cfRule type="expression" priority="5" id="{00000000-000E-0000-0400-000005000000}">
            <xm:f>AND(J2&lt;&gt;"", IFERROR(INDEX('Recommendations'!$G$2:$G$34, MATCH(J2,'Recommendations'!$A$2:$A$34,0))="Risk Accepted", FALSE))</xm:f>
            <x14:dxf>
              <font>
                <color rgb="FF000000"/>
              </font>
              <fill>
                <patternFill>
                  <bgColor rgb="FFD9D9D9"/>
                </patternFill>
              </fill>
            </x14:dxf>
          </x14:cfRule>
          <x14:cfRule type="expression" priority="6" id="{00000000-000E-0000-0400-000006000000}">
            <xm:f>AND(J2&lt;&gt;"", IFERROR(INDEX('Recommendations'!$G$2:$G$34, MATCH(J2,'Recommendations'!$A$2:$A$34,0))="N/A",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1120</v>
      </c>
      <c r="C1" s="121" t="s">
        <v>9</v>
      </c>
      <c r="D1" s="121" t="s">
        <v>325</v>
      </c>
      <c r="E1" s="121" t="s">
        <v>1121</v>
      </c>
      <c r="F1" s="121" t="s">
        <v>1122</v>
      </c>
      <c r="G1" s="121" t="s">
        <v>419</v>
      </c>
      <c r="H1" s="121" t="s">
        <v>420</v>
      </c>
      <c r="I1" s="121" t="s">
        <v>421</v>
      </c>
      <c r="J1" s="121" t="s">
        <v>422</v>
      </c>
      <c r="K1" s="121" t="s">
        <v>423</v>
      </c>
      <c r="L1" s="121" t="s">
        <v>424</v>
      </c>
      <c r="M1" s="121" t="s">
        <v>425</v>
      </c>
      <c r="N1" s="121" t="s">
        <v>426</v>
      </c>
      <c r="O1" s="121" t="s">
        <v>427</v>
      </c>
      <c r="P1" s="121" t="s">
        <v>428</v>
      </c>
      <c r="Q1" s="121" t="s">
        <v>429</v>
      </c>
      <c r="R1" s="121" t="s">
        <v>430</v>
      </c>
      <c r="S1" s="121" t="s">
        <v>431</v>
      </c>
      <c r="T1" s="121" t="s">
        <v>432</v>
      </c>
      <c r="U1" s="121" t="s">
        <v>433</v>
      </c>
      <c r="V1" s="121" t="s">
        <v>434</v>
      </c>
      <c r="W1" s="121" t="s">
        <v>435</v>
      </c>
      <c r="X1" s="121" t="s">
        <v>436</v>
      </c>
      <c r="Y1" s="121" t="s">
        <v>437</v>
      </c>
      <c r="Z1" s="121" t="s">
        <v>438</v>
      </c>
      <c r="AA1" s="121" t="s">
        <v>439</v>
      </c>
      <c r="AB1" s="121" t="s">
        <v>440</v>
      </c>
      <c r="AC1" s="121" t="s">
        <v>441</v>
      </c>
      <c r="AD1" s="121" t="s">
        <v>442</v>
      </c>
      <c r="AE1" s="121" t="s">
        <v>443</v>
      </c>
      <c r="AF1" s="121" t="s">
        <v>444</v>
      </c>
      <c r="AG1" s="121" t="s">
        <v>445</v>
      </c>
      <c r="AH1" s="121" t="s">
        <v>446</v>
      </c>
      <c r="AI1" s="121" t="s">
        <v>447</v>
      </c>
      <c r="AJ1" s="121" t="s">
        <v>448</v>
      </c>
      <c r="AK1" s="121" t="s">
        <v>449</v>
      </c>
      <c r="AL1" s="121" t="s">
        <v>450</v>
      </c>
      <c r="AM1" s="121" t="s">
        <v>451</v>
      </c>
      <c r="AN1" s="121" t="s">
        <v>452</v>
      </c>
      <c r="AO1" s="121" t="s">
        <v>453</v>
      </c>
      <c r="AP1" s="121" t="s">
        <v>454</v>
      </c>
      <c r="AQ1" s="121" t="s">
        <v>455</v>
      </c>
      <c r="AR1" s="121" t="s">
        <v>456</v>
      </c>
      <c r="AS1" s="121" t="s">
        <v>457</v>
      </c>
      <c r="AT1" s="121" t="s">
        <v>458</v>
      </c>
      <c r="AU1" s="122" t="s">
        <v>459</v>
      </c>
    </row>
    <row r="2" spans="1:47" ht="60" customHeight="1" x14ac:dyDescent="0.35">
      <c r="A2" s="116" t="s">
        <v>1123</v>
      </c>
      <c r="B2" s="106" t="s">
        <v>1124</v>
      </c>
      <c r="C2" s="107" t="s">
        <v>1125</v>
      </c>
      <c r="D2" s="107" t="s">
        <v>1126</v>
      </c>
      <c r="E2" s="107" t="s">
        <v>1127</v>
      </c>
      <c r="F2" s="108" t="s">
        <v>1128</v>
      </c>
      <c r="G2" s="109" t="str">
        <f>IF(COUNTIF(H2:AU2,"&lt;&gt;")=0,"",SUMPRODUCT(((Recommendations[ImplStatus]="Implemented")+(Recommendations[ImplStatus]="Compensated"))*ISNUMBER(MATCH(Recommendations[Id],H2:AU2,0)))/COUNTIF(H2:AU2,"&lt;&gt;"))</f>
        <v/>
      </c>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1129</v>
      </c>
      <c r="B3" s="106" t="s">
        <v>1130</v>
      </c>
      <c r="C3" s="107" t="s">
        <v>1131</v>
      </c>
      <c r="D3" s="107" t="s">
        <v>1132</v>
      </c>
      <c r="E3" s="107" t="s">
        <v>1133</v>
      </c>
      <c r="F3" s="108" t="s">
        <v>1134</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1135</v>
      </c>
      <c r="B4" s="106" t="s">
        <v>1136</v>
      </c>
      <c r="C4" s="107" t="s">
        <v>1137</v>
      </c>
      <c r="D4" s="107" t="s">
        <v>1138</v>
      </c>
      <c r="E4" s="107" t="s">
        <v>1139</v>
      </c>
      <c r="F4" s="108" t="s">
        <v>1140</v>
      </c>
      <c r="G4" s="109">
        <f>IF(COUNTIF(H4:AU4,"&lt;&gt;")=0,"",SUMPRODUCT(((Recommendations[ImplStatus]="Implemented")+(Recommendations[ImplStatus]="Compensated"))*ISNUMBER(MATCH(Recommendations[Id],H4:AU4,0)))/COUNTIF(H4:AU4,"&lt;&gt;"))</f>
        <v>0</v>
      </c>
      <c r="H4" s="110" t="s">
        <v>69</v>
      </c>
      <c r="I4" s="110" t="s">
        <v>74</v>
      </c>
      <c r="J4" s="110" t="s">
        <v>78</v>
      </c>
      <c r="K4" s="110" t="s">
        <v>81</v>
      </c>
      <c r="L4" s="110" t="s">
        <v>84</v>
      </c>
      <c r="M4" s="110" t="s">
        <v>87</v>
      </c>
      <c r="N4" s="110" t="s">
        <v>124</v>
      </c>
      <c r="O4" s="110" t="s">
        <v>149</v>
      </c>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1141</v>
      </c>
      <c r="B5" s="106" t="s">
        <v>1142</v>
      </c>
      <c r="C5" s="107" t="s">
        <v>1143</v>
      </c>
      <c r="D5" s="107" t="s">
        <v>1144</v>
      </c>
      <c r="E5" s="107" t="s">
        <v>1145</v>
      </c>
      <c r="F5" s="108" t="s">
        <v>1146</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1147</v>
      </c>
      <c r="B6" s="106" t="s">
        <v>1148</v>
      </c>
      <c r="C6" s="107" t="s">
        <v>1149</v>
      </c>
      <c r="D6" s="107" t="s">
        <v>1150</v>
      </c>
      <c r="E6" s="107" t="s">
        <v>19</v>
      </c>
      <c r="F6" s="108" t="s">
        <v>1151</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1152</v>
      </c>
      <c r="B7" s="106" t="s">
        <v>10</v>
      </c>
      <c r="C7" s="107" t="s">
        <v>1153</v>
      </c>
      <c r="D7" s="107" t="s">
        <v>1154</v>
      </c>
      <c r="E7" s="107" t="s">
        <v>19</v>
      </c>
      <c r="F7" s="108" t="s">
        <v>1155</v>
      </c>
      <c r="G7" s="109">
        <f>IF(COUNTIF(H7:AU7,"&lt;&gt;")=0,"",SUMPRODUCT(((Recommendations[ImplStatus]="Implemented")+(Recommendations[ImplStatus]="Compensated"))*ISNUMBER(MATCH(Recommendations[Id],H7:AU7,0)))/COUNTIF(H7:AU7,"&lt;&gt;"))</f>
        <v>0</v>
      </c>
      <c r="H7" s="110" t="s">
        <v>23</v>
      </c>
      <c r="I7" s="110" t="s">
        <v>29</v>
      </c>
      <c r="J7" s="110" t="s">
        <v>116</v>
      </c>
      <c r="K7" s="110" t="s">
        <v>119</v>
      </c>
      <c r="L7" s="110" t="s">
        <v>129</v>
      </c>
      <c r="M7" s="110" t="s">
        <v>144</v>
      </c>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1156</v>
      </c>
      <c r="B8" s="106" t="s">
        <v>1157</v>
      </c>
      <c r="C8" s="107" t="s">
        <v>1158</v>
      </c>
      <c r="D8" s="107" t="s">
        <v>1159</v>
      </c>
      <c r="E8" s="107" t="s">
        <v>19</v>
      </c>
      <c r="F8" s="108" t="s">
        <v>1160</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1161</v>
      </c>
      <c r="B9" s="106" t="s">
        <v>1162</v>
      </c>
      <c r="C9" s="107" t="s">
        <v>1163</v>
      </c>
      <c r="D9" s="107" t="s">
        <v>1164</v>
      </c>
      <c r="E9" s="107" t="s">
        <v>19</v>
      </c>
      <c r="F9" s="108" t="s">
        <v>1165</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1166</v>
      </c>
      <c r="B10" s="106" t="s">
        <v>1167</v>
      </c>
      <c r="C10" s="107" t="s">
        <v>1168</v>
      </c>
      <c r="D10" s="107" t="s">
        <v>1169</v>
      </c>
      <c r="E10" s="107" t="s">
        <v>19</v>
      </c>
      <c r="F10" s="108" t="s">
        <v>1170</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1171</v>
      </c>
      <c r="B11" s="106" t="s">
        <v>1172</v>
      </c>
      <c r="C11" s="107" t="s">
        <v>1173</v>
      </c>
      <c r="D11" s="107" t="s">
        <v>1174</v>
      </c>
      <c r="E11" s="107" t="s">
        <v>19</v>
      </c>
      <c r="F11" s="108" t="s">
        <v>1175</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1176</v>
      </c>
      <c r="B12" s="106" t="s">
        <v>1177</v>
      </c>
      <c r="C12" s="107" t="s">
        <v>1178</v>
      </c>
      <c r="D12" s="107" t="s">
        <v>1179</v>
      </c>
      <c r="E12" s="107" t="s">
        <v>19</v>
      </c>
      <c r="F12" s="108" t="s">
        <v>1180</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1181</v>
      </c>
      <c r="B13" s="106" t="s">
        <v>1182</v>
      </c>
      <c r="C13" s="107" t="s">
        <v>1183</v>
      </c>
      <c r="D13" s="107" t="s">
        <v>1184</v>
      </c>
      <c r="E13" s="107" t="s">
        <v>19</v>
      </c>
      <c r="F13" s="108" t="s">
        <v>1185</v>
      </c>
      <c r="G13" s="109">
        <f>IF(COUNTIF(H13:AU13,"&lt;&gt;")=0,"",SUMPRODUCT(((Recommendations[ImplStatus]="Implemented")+(Recommendations[ImplStatus]="Compensated"))*ISNUMBER(MATCH(Recommendations[Id],H13:AU13,0)))/COUNTIF(H13:AU13,"&lt;&gt;"))</f>
        <v>0</v>
      </c>
      <c r="H13" s="110" t="s">
        <v>139</v>
      </c>
      <c r="I13" s="110" t="s">
        <v>154</v>
      </c>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1186</v>
      </c>
      <c r="B14" s="106" t="s">
        <v>1187</v>
      </c>
      <c r="C14" s="107" t="s">
        <v>1188</v>
      </c>
      <c r="D14" s="107" t="s">
        <v>1189</v>
      </c>
      <c r="E14" s="107" t="s">
        <v>19</v>
      </c>
      <c r="F14" s="108" t="s">
        <v>1190</v>
      </c>
      <c r="G14" s="109">
        <f>IF(COUNTIF(H14:AU14,"&lt;&gt;")=0,"",SUMPRODUCT(((Recommendations[ImplStatus]="Implemented")+(Recommendations[ImplStatus]="Compensated"))*ISNUMBER(MATCH(Recommendations[Id],H14:AU14,0)))/COUNTIF(H14:AU14,"&lt;&gt;"))</f>
        <v>0</v>
      </c>
      <c r="H14" s="110" t="s">
        <v>34</v>
      </c>
      <c r="I14" s="110" t="s">
        <v>44</v>
      </c>
      <c r="J14" s="110" t="s">
        <v>54</v>
      </c>
      <c r="K14" s="110" t="s">
        <v>59</v>
      </c>
      <c r="L14" s="110" t="s">
        <v>64</v>
      </c>
      <c r="M14" s="110" t="s">
        <v>134</v>
      </c>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1191</v>
      </c>
      <c r="B15" s="106" t="s">
        <v>1192</v>
      </c>
      <c r="C15" s="107" t="s">
        <v>1193</v>
      </c>
      <c r="D15" s="107" t="s">
        <v>1194</v>
      </c>
      <c r="E15" s="107" t="s">
        <v>19</v>
      </c>
      <c r="F15" s="108" t="s">
        <v>1195</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1196</v>
      </c>
      <c r="B16" s="106" t="s">
        <v>1197</v>
      </c>
      <c r="C16" s="107" t="s">
        <v>1198</v>
      </c>
      <c r="D16" s="107" t="s">
        <v>1199</v>
      </c>
      <c r="E16" s="107" t="s">
        <v>19</v>
      </c>
      <c r="F16" s="108" t="s">
        <v>1200</v>
      </c>
      <c r="G16" s="109">
        <f>IF(COUNTIF(H16:AU16,"&lt;&gt;")=0,"",SUMPRODUCT(((Recommendations[ImplStatus]="Implemented")+(Recommendations[ImplStatus]="Compensated"))*ISNUMBER(MATCH(Recommendations[Id],H16:AU16,0)))/COUNTIF(H16:AU16,"&lt;&gt;"))</f>
        <v>0</v>
      </c>
      <c r="H16" s="110" t="s">
        <v>13</v>
      </c>
      <c r="I16" s="110" t="s">
        <v>49</v>
      </c>
      <c r="J16" s="110" t="s">
        <v>90</v>
      </c>
      <c r="K16" s="110" t="s">
        <v>169</v>
      </c>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1201</v>
      </c>
      <c r="B17" s="106" t="s">
        <v>1202</v>
      </c>
      <c r="C17" s="107" t="s">
        <v>1203</v>
      </c>
      <c r="D17" s="107" t="s">
        <v>1204</v>
      </c>
      <c r="E17" s="107" t="s">
        <v>19</v>
      </c>
      <c r="F17" s="108" t="s">
        <v>1205</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1206</v>
      </c>
      <c r="B18" s="106" t="s">
        <v>1207</v>
      </c>
      <c r="C18" s="107" t="s">
        <v>1208</v>
      </c>
      <c r="D18" s="107" t="s">
        <v>1209</v>
      </c>
      <c r="E18" s="107" t="s">
        <v>19</v>
      </c>
      <c r="F18" s="108" t="s">
        <v>1210</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1211</v>
      </c>
      <c r="B19" s="106" t="s">
        <v>1212</v>
      </c>
      <c r="C19" s="107" t="s">
        <v>1213</v>
      </c>
      <c r="D19" s="107" t="s">
        <v>1214</v>
      </c>
      <c r="E19" s="107" t="s">
        <v>19</v>
      </c>
      <c r="F19" s="108" t="s">
        <v>1215</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1216</v>
      </c>
      <c r="B20" s="106" t="s">
        <v>1217</v>
      </c>
      <c r="C20" s="107" t="s">
        <v>1218</v>
      </c>
      <c r="D20" s="107" t="s">
        <v>1219</v>
      </c>
      <c r="E20" s="107" t="s">
        <v>19</v>
      </c>
      <c r="F20" s="108" t="s">
        <v>1220</v>
      </c>
      <c r="G20" s="109">
        <f>IF(COUNTIF(H20:AU20,"&lt;&gt;")=0,"",SUMPRODUCT(((Recommendations[ImplStatus]="Implemented")+(Recommendations[ImplStatus]="Compensated"))*ISNUMBER(MATCH(Recommendations[Id],H20:AU20,0)))/COUNTIF(H20:AU20,"&lt;&gt;"))</f>
        <v>0</v>
      </c>
      <c r="H20" s="110" t="s">
        <v>39</v>
      </c>
      <c r="I20" s="110" t="s">
        <v>95</v>
      </c>
      <c r="J20" s="110" t="s">
        <v>101</v>
      </c>
      <c r="K20" s="110" t="s">
        <v>106</v>
      </c>
      <c r="L20" s="110" t="s">
        <v>159</v>
      </c>
      <c r="M20" s="110" t="s">
        <v>164</v>
      </c>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1221</v>
      </c>
      <c r="B21" s="106" t="s">
        <v>1222</v>
      </c>
      <c r="C21" s="107" t="s">
        <v>1223</v>
      </c>
      <c r="D21" s="107" t="s">
        <v>1224</v>
      </c>
      <c r="E21" s="107" t="s">
        <v>1225</v>
      </c>
      <c r="F21" s="108" t="s">
        <v>1226</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1227</v>
      </c>
      <c r="B22" s="106" t="s">
        <v>1228</v>
      </c>
      <c r="C22" s="107" t="s">
        <v>1229</v>
      </c>
      <c r="D22" s="107" t="s">
        <v>1230</v>
      </c>
      <c r="E22" s="107" t="s">
        <v>1231</v>
      </c>
      <c r="F22" s="108" t="s">
        <v>1232</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1233</v>
      </c>
      <c r="B23" s="106" t="s">
        <v>1234</v>
      </c>
      <c r="C23" s="107" t="s">
        <v>1235</v>
      </c>
      <c r="D23" s="107" t="s">
        <v>1236</v>
      </c>
      <c r="E23" s="107" t="s">
        <v>1237</v>
      </c>
      <c r="F23" s="108" t="s">
        <v>1238</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1239</v>
      </c>
      <c r="B24" s="106" t="s">
        <v>1240</v>
      </c>
      <c r="C24" s="107" t="s">
        <v>1241</v>
      </c>
      <c r="D24" s="107" t="s">
        <v>1242</v>
      </c>
      <c r="E24" s="107" t="s">
        <v>19</v>
      </c>
      <c r="F24" s="108" t="s">
        <v>1243</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1244</v>
      </c>
      <c r="B25" s="106" t="s">
        <v>1245</v>
      </c>
      <c r="C25" s="107" t="s">
        <v>1246</v>
      </c>
      <c r="D25" s="107" t="s">
        <v>19</v>
      </c>
      <c r="E25" s="107" t="s">
        <v>19</v>
      </c>
      <c r="F25" s="108" t="s">
        <v>1247</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1248</v>
      </c>
      <c r="B26" s="106" t="s">
        <v>1249</v>
      </c>
      <c r="C26" s="107" t="s">
        <v>1250</v>
      </c>
      <c r="D26" s="107" t="s">
        <v>1251</v>
      </c>
      <c r="E26" s="107" t="s">
        <v>19</v>
      </c>
      <c r="F26" s="108" t="s">
        <v>1252</v>
      </c>
      <c r="G26" s="109">
        <f>IF(COUNTIF(H26:AU26,"&lt;&gt;")=0,"",SUMPRODUCT(((Recommendations[ImplStatus]="Implemented")+(Recommendations[ImplStatus]="Compensated"))*ISNUMBER(MATCH(Recommendations[Id],H26:AU26,0)))/COUNTIF(H26:AU26,"&lt;&gt;"))</f>
        <v>0</v>
      </c>
      <c r="H26" s="110" t="s">
        <v>159</v>
      </c>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1253</v>
      </c>
      <c r="B27" s="106" t="s">
        <v>1254</v>
      </c>
      <c r="C27" s="107" t="s">
        <v>1255</v>
      </c>
      <c r="D27" s="107" t="s">
        <v>1256</v>
      </c>
      <c r="E27" s="107" t="s">
        <v>1257</v>
      </c>
      <c r="F27" s="108" t="s">
        <v>1258</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1259</v>
      </c>
      <c r="B28" s="106" t="s">
        <v>1260</v>
      </c>
      <c r="C28" s="107" t="s">
        <v>1261</v>
      </c>
      <c r="D28" s="107" t="s">
        <v>19</v>
      </c>
      <c r="E28" s="107" t="s">
        <v>19</v>
      </c>
      <c r="F28" s="108" t="s">
        <v>1262</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1263</v>
      </c>
      <c r="B29" s="106" t="s">
        <v>1264</v>
      </c>
      <c r="C29" s="107" t="s">
        <v>1265</v>
      </c>
      <c r="D29" s="107" t="s">
        <v>1266</v>
      </c>
      <c r="E29" s="107" t="s">
        <v>1267</v>
      </c>
      <c r="F29" s="108" t="s">
        <v>1268</v>
      </c>
      <c r="G29" s="109" t="str">
        <f>IF(COUNTIF(H29:AU29,"&lt;&gt;")=0,"",SUMPRODUCT(((Recommendations[ImplStatus]="Implemented")+(Recommendations[ImplStatus]="Compensated"))*ISNUMBER(MATCH(Recommendations[Id],H29:AU29,0)))/COUNTIF(H29:AU29,"&lt;&gt;"))</f>
        <v/>
      </c>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1269</v>
      </c>
      <c r="B30" s="106" t="s">
        <v>1270</v>
      </c>
      <c r="C30" s="107" t="s">
        <v>1271</v>
      </c>
      <c r="D30" s="107" t="s">
        <v>1272</v>
      </c>
      <c r="E30" s="107" t="s">
        <v>19</v>
      </c>
      <c r="F30" s="108" t="s">
        <v>1273</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1274</v>
      </c>
      <c r="B31" s="106" t="s">
        <v>1275</v>
      </c>
      <c r="C31" s="107" t="s">
        <v>1276</v>
      </c>
      <c r="D31" s="107" t="s">
        <v>1277</v>
      </c>
      <c r="E31" s="107" t="s">
        <v>1278</v>
      </c>
      <c r="F31" s="108" t="s">
        <v>1279</v>
      </c>
      <c r="G31" s="109" t="str">
        <f>IF(COUNTIF(H31:AU31,"&lt;&gt;")=0,"",SUMPRODUCT(((Recommendations[ImplStatus]="Implemented")+(Recommendations[ImplStatus]="Compensated"))*ISNUMBER(MATCH(Recommendations[Id],H31:AU31,0)))/COUNTIF(H31:AU31,"&lt;&gt;"))</f>
        <v/>
      </c>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1280</v>
      </c>
      <c r="B32" s="106" t="s">
        <v>1281</v>
      </c>
      <c r="C32" s="107" t="s">
        <v>1282</v>
      </c>
      <c r="D32" s="107" t="s">
        <v>1283</v>
      </c>
      <c r="E32" s="107" t="s">
        <v>1284</v>
      </c>
      <c r="F32" s="108" t="s">
        <v>1285</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1286</v>
      </c>
      <c r="B33" s="106" t="s">
        <v>1287</v>
      </c>
      <c r="C33" s="107" t="s">
        <v>1288</v>
      </c>
      <c r="D33" s="107" t="s">
        <v>1289</v>
      </c>
      <c r="E33" s="107" t="s">
        <v>19</v>
      </c>
      <c r="F33" s="108" t="s">
        <v>1290</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1291</v>
      </c>
      <c r="B34" s="106" t="s">
        <v>1292</v>
      </c>
      <c r="C34" s="107" t="s">
        <v>1293</v>
      </c>
      <c r="D34" s="107" t="s">
        <v>1294</v>
      </c>
      <c r="E34" s="107" t="s">
        <v>19</v>
      </c>
      <c r="F34" s="108" t="s">
        <v>1295</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1296</v>
      </c>
      <c r="B35" s="106" t="s">
        <v>1297</v>
      </c>
      <c r="C35" s="107" t="s">
        <v>1298</v>
      </c>
      <c r="D35" s="107" t="s">
        <v>1299</v>
      </c>
      <c r="E35" s="107" t="s">
        <v>1300</v>
      </c>
      <c r="F35" s="108" t="s">
        <v>1301</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1302</v>
      </c>
      <c r="B36" s="106" t="s">
        <v>1303</v>
      </c>
      <c r="C36" s="107" t="s">
        <v>1304</v>
      </c>
      <c r="D36" s="107" t="s">
        <v>1305</v>
      </c>
      <c r="E36" s="107" t="s">
        <v>1306</v>
      </c>
      <c r="F36" s="108" t="s">
        <v>1307</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1308</v>
      </c>
      <c r="B37" s="106" t="s">
        <v>1309</v>
      </c>
      <c r="C37" s="107" t="s">
        <v>1310</v>
      </c>
      <c r="D37" s="107" t="s">
        <v>1311</v>
      </c>
      <c r="E37" s="107" t="s">
        <v>19</v>
      </c>
      <c r="F37" s="108" t="s">
        <v>1312</v>
      </c>
      <c r="G37" s="109">
        <f>IF(COUNTIF(H37:AU37,"&lt;&gt;")=0,"",SUMPRODUCT(((Recommendations[ImplStatus]="Implemented")+(Recommendations[ImplStatus]="Compensated"))*ISNUMBER(MATCH(Recommendations[Id],H37:AU37,0)))/COUNTIF(H37:AU37,"&lt;&gt;"))</f>
        <v>0</v>
      </c>
      <c r="H37" s="110" t="s">
        <v>69</v>
      </c>
      <c r="I37" s="110" t="s">
        <v>74</v>
      </c>
      <c r="J37" s="110" t="s">
        <v>78</v>
      </c>
      <c r="K37" s="110" t="s">
        <v>81</v>
      </c>
      <c r="L37" s="110" t="s">
        <v>84</v>
      </c>
      <c r="M37" s="110" t="s">
        <v>87</v>
      </c>
      <c r="N37" s="110" t="s">
        <v>149</v>
      </c>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1313</v>
      </c>
      <c r="B38" s="106" t="s">
        <v>1314</v>
      </c>
      <c r="C38" s="107" t="s">
        <v>1315</v>
      </c>
      <c r="D38" s="107" t="s">
        <v>1316</v>
      </c>
      <c r="E38" s="107" t="s">
        <v>1317</v>
      </c>
      <c r="F38" s="108" t="s">
        <v>1318</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1319</v>
      </c>
      <c r="B39" s="106" t="s">
        <v>1320</v>
      </c>
      <c r="C39" s="107" t="s">
        <v>1321</v>
      </c>
      <c r="D39" s="107" t="s">
        <v>1322</v>
      </c>
      <c r="E39" s="107" t="s">
        <v>19</v>
      </c>
      <c r="F39" s="108" t="s">
        <v>1323</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1324</v>
      </c>
      <c r="B40" s="106" t="s">
        <v>1325</v>
      </c>
      <c r="C40" s="107" t="s">
        <v>1326</v>
      </c>
      <c r="D40" s="107" t="s">
        <v>1327</v>
      </c>
      <c r="E40" s="107" t="s">
        <v>1328</v>
      </c>
      <c r="F40" s="108" t="s">
        <v>1329</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1330</v>
      </c>
      <c r="B41" s="106" t="s">
        <v>1331</v>
      </c>
      <c r="C41" s="107" t="s">
        <v>1332</v>
      </c>
      <c r="D41" s="107" t="s">
        <v>1333</v>
      </c>
      <c r="E41" s="107" t="s">
        <v>1334</v>
      </c>
      <c r="F41" s="108" t="s">
        <v>1335</v>
      </c>
      <c r="G41" s="109" t="str">
        <f>IF(COUNTIF(H41:AU41,"&lt;&gt;")=0,"",SUMPRODUCT(((Recommendations[ImplStatus]="Implemented")+(Recommendations[ImplStatus]="Compensated"))*ISNUMBER(MATCH(Recommendations[Id],H41:AU41,0)))/COUNTIF(H41:AU41,"&lt;&gt;"))</f>
        <v/>
      </c>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1336</v>
      </c>
      <c r="B42" s="106" t="s">
        <v>1337</v>
      </c>
      <c r="C42" s="107" t="s">
        <v>1338</v>
      </c>
      <c r="D42" s="107" t="s">
        <v>1339</v>
      </c>
      <c r="E42" s="107" t="s">
        <v>1340</v>
      </c>
      <c r="F42" s="108" t="s">
        <v>1341</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1342</v>
      </c>
      <c r="B43" s="106" t="s">
        <v>1343</v>
      </c>
      <c r="C43" s="107" t="s">
        <v>1344</v>
      </c>
      <c r="D43" s="107" t="s">
        <v>1345</v>
      </c>
      <c r="E43" s="107" t="s">
        <v>1346</v>
      </c>
      <c r="F43" s="108" t="s">
        <v>1347</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1348</v>
      </c>
      <c r="B44" s="106" t="s">
        <v>1349</v>
      </c>
      <c r="C44" s="107" t="s">
        <v>1350</v>
      </c>
      <c r="D44" s="107" t="s">
        <v>1351</v>
      </c>
      <c r="E44" s="107" t="s">
        <v>19</v>
      </c>
      <c r="F44" s="108" t="s">
        <v>1352</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1353</v>
      </c>
      <c r="B45" s="111" t="s">
        <v>1354</v>
      </c>
      <c r="C45" s="112" t="s">
        <v>1355</v>
      </c>
      <c r="D45" s="112" t="s">
        <v>1356</v>
      </c>
      <c r="E45" s="112" t="s">
        <v>1357</v>
      </c>
      <c r="F45" s="113" t="s">
        <v>1358</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174</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IFERROR(INDEX('Recommendations'!$G$2:$G$34, MATCH(H2,'Recommendations'!$A$2:$A$34,0))="Implemented", FALSE))</xm:f>
            <x14:dxf>
              <font>
                <color rgb="FF000000"/>
              </font>
              <fill>
                <patternFill>
                  <bgColor rgb="FF3C7D22"/>
                </patternFill>
              </fill>
            </x14:dxf>
          </x14:cfRule>
          <x14:cfRule type="expression" priority="2" id="{00000000-000E-0000-0500-000002000000}">
            <xm:f>AND(H2&lt;&gt;"", IFERROR(INDEX('Recommendations'!$G$2:$G$34, MATCH(H2,'Recommendations'!$A$2:$A$34,0))="Compensated", FALSE))</xm:f>
            <x14:dxf>
              <font>
                <color rgb="FF000000"/>
              </font>
              <fill>
                <patternFill>
                  <bgColor rgb="FFC6E0B4"/>
                </patternFill>
              </fill>
            </x14:dxf>
          </x14:cfRule>
          <x14:cfRule type="expression" priority="3" id="{00000000-000E-0000-0500-000003000000}">
            <xm:f>AND(H2&lt;&gt;"", IFERROR(INDEX('Recommendations'!$G$2:$G$34, MATCH(H2,'Recommendations'!$A$2:$A$34,0))="Testing", FALSE))</xm:f>
            <x14:dxf>
              <font>
                <color rgb="FF000000"/>
              </font>
              <fill>
                <patternFill>
                  <bgColor rgb="FFFFC000"/>
                </patternFill>
              </fill>
            </x14:dxf>
          </x14:cfRule>
          <x14:cfRule type="expression" priority="4" id="{00000000-000E-0000-0500-000004000000}">
            <xm:f>AND(H2&lt;&gt;"", IFERROR(INDEX('Recommendations'!$G$2:$G$34, MATCH(H2,'Recommendations'!$A$2:$A$34,0))="Failed", FALSE))</xm:f>
            <x14:dxf>
              <font>
                <color rgb="FF000000"/>
              </font>
              <fill>
                <patternFill>
                  <bgColor rgb="FFD82891"/>
                </patternFill>
              </fill>
            </x14:dxf>
          </x14:cfRule>
          <x14:cfRule type="expression" priority="5" id="{00000000-000E-0000-0500-000005000000}">
            <xm:f>AND(H2&lt;&gt;"", IFERROR(INDEX('Recommendations'!$G$2:$G$34, MATCH(H2,'Recommendations'!$A$2:$A$34,0))="Risk Accepted", FALSE))</xm:f>
            <x14:dxf>
              <font>
                <color rgb="FF000000"/>
              </font>
              <fill>
                <patternFill>
                  <bgColor rgb="FFD9D9D9"/>
                </patternFill>
              </fill>
            </x14:dxf>
          </x14:cfRule>
          <x14:cfRule type="expression" priority="6" id="{00000000-000E-0000-0500-000006000000}">
            <xm:f>AND(H2&lt;&gt;"", IFERROR(INDEX('Recommendations'!$G$2:$G$34, MATCH(H2,'Recommendations'!$A$2:$A$34,0))="N/A",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1359</v>
      </c>
      <c r="B1" s="145" t="s">
        <v>413</v>
      </c>
      <c r="C1" s="145" t="s">
        <v>0</v>
      </c>
      <c r="D1" s="145" t="s">
        <v>414</v>
      </c>
      <c r="E1" s="145" t="s">
        <v>1360</v>
      </c>
      <c r="F1" s="145" t="s">
        <v>1361</v>
      </c>
      <c r="G1" s="145" t="s">
        <v>1362</v>
      </c>
      <c r="H1" s="145" t="s">
        <v>1363</v>
      </c>
      <c r="I1" s="145" t="s">
        <v>419</v>
      </c>
      <c r="J1" s="145" t="s">
        <v>420</v>
      </c>
      <c r="K1" s="145" t="s">
        <v>421</v>
      </c>
      <c r="L1" s="145" t="s">
        <v>422</v>
      </c>
      <c r="M1" s="145" t="s">
        <v>423</v>
      </c>
      <c r="N1" s="145" t="s">
        <v>424</v>
      </c>
      <c r="O1" s="145" t="s">
        <v>425</v>
      </c>
      <c r="P1" s="145" t="s">
        <v>426</v>
      </c>
      <c r="Q1" s="145" t="s">
        <v>427</v>
      </c>
      <c r="R1" s="145" t="s">
        <v>428</v>
      </c>
      <c r="S1" s="145" t="s">
        <v>429</v>
      </c>
      <c r="T1" s="145" t="s">
        <v>430</v>
      </c>
      <c r="U1" s="145" t="s">
        <v>431</v>
      </c>
      <c r="V1" s="145" t="s">
        <v>432</v>
      </c>
      <c r="W1" s="145" t="s">
        <v>433</v>
      </c>
      <c r="X1" s="145" t="s">
        <v>434</v>
      </c>
      <c r="Y1" s="145" t="s">
        <v>435</v>
      </c>
      <c r="Z1" s="145" t="s">
        <v>436</v>
      </c>
      <c r="AA1" s="145" t="s">
        <v>437</v>
      </c>
      <c r="AB1" s="145" t="s">
        <v>438</v>
      </c>
      <c r="AC1" s="145" t="s">
        <v>439</v>
      </c>
      <c r="AD1" s="145" t="s">
        <v>440</v>
      </c>
      <c r="AE1" s="145" t="s">
        <v>441</v>
      </c>
      <c r="AF1" s="145" t="s">
        <v>442</v>
      </c>
      <c r="AG1" s="145" t="s">
        <v>443</v>
      </c>
      <c r="AH1" s="145" t="s">
        <v>444</v>
      </c>
      <c r="AI1" s="145" t="s">
        <v>445</v>
      </c>
      <c r="AJ1" s="145" t="s">
        <v>446</v>
      </c>
      <c r="AK1" s="145" t="s">
        <v>447</v>
      </c>
      <c r="AL1" s="145" t="s">
        <v>448</v>
      </c>
      <c r="AM1" s="145" t="s">
        <v>449</v>
      </c>
      <c r="AN1" s="145" t="s">
        <v>450</v>
      </c>
      <c r="AO1" s="145" t="s">
        <v>451</v>
      </c>
      <c r="AP1" s="145" t="s">
        <v>452</v>
      </c>
      <c r="AQ1" s="145" t="s">
        <v>453</v>
      </c>
      <c r="AR1" s="145" t="s">
        <v>454</v>
      </c>
      <c r="AS1" s="145" t="s">
        <v>455</v>
      </c>
      <c r="AT1" s="145" t="s">
        <v>456</v>
      </c>
      <c r="AU1" s="145" t="s">
        <v>457</v>
      </c>
      <c r="AV1" s="145" t="s">
        <v>458</v>
      </c>
      <c r="AW1" s="146" t="s">
        <v>459</v>
      </c>
    </row>
    <row r="2" spans="1:49" ht="60" customHeight="1" outlineLevel="1" x14ac:dyDescent="0.35">
      <c r="A2" s="138" t="s">
        <v>1364</v>
      </c>
      <c r="B2" s="124"/>
      <c r="C2" s="123" t="s">
        <v>1365</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1364</v>
      </c>
      <c r="B3" s="125" t="s">
        <v>630</v>
      </c>
      <c r="C3" s="126" t="s">
        <v>1366</v>
      </c>
      <c r="D3" s="128" t="s">
        <v>1367</v>
      </c>
      <c r="E3" s="128" t="s">
        <v>1368</v>
      </c>
      <c r="F3" s="128" t="s">
        <v>1369</v>
      </c>
      <c r="G3" s="128" t="s">
        <v>1370</v>
      </c>
      <c r="H3" s="128" t="s">
        <v>1371</v>
      </c>
      <c r="I3" s="130" t="str">
        <f>IF(COUNTIF(J3:AW3,"&lt;&gt;")=0,"",SUMPRODUCT(((Recommendations[ImplStatus]="Implemented")+(Recommendations[ImplStatus]="Compensated"))*ISNUMBER(MATCH(Recommendations[Id],J3:AW3,0)))/COUNTIF(J3:AW3,"&lt;&gt;"))</f>
        <v/>
      </c>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1364</v>
      </c>
      <c r="B4" s="125" t="s">
        <v>1372</v>
      </c>
      <c r="C4" s="126" t="s">
        <v>1373</v>
      </c>
      <c r="D4" s="128" t="s">
        <v>1374</v>
      </c>
      <c r="E4" s="128" t="s">
        <v>1375</v>
      </c>
      <c r="F4" s="128" t="s">
        <v>1376</v>
      </c>
      <c r="G4" s="128" t="s">
        <v>1377</v>
      </c>
      <c r="H4" s="128" t="s">
        <v>1378</v>
      </c>
      <c r="I4" s="130" t="str">
        <f>IF(COUNTIF(J4:AW4,"&lt;&gt;")=0,"",SUMPRODUCT(((Recommendations[ImplStatus]="Implemented")+(Recommendations[ImplStatus]="Compensated"))*ISNUMBER(MATCH(Recommendations[Id],J4:AW4,0)))/COUNTIF(J4:AW4,"&lt;&gt;"))</f>
        <v/>
      </c>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1364</v>
      </c>
      <c r="B5" s="125" t="s">
        <v>1379</v>
      </c>
      <c r="C5" s="126" t="s">
        <v>1380</v>
      </c>
      <c r="D5" s="128" t="s">
        <v>1381</v>
      </c>
      <c r="E5" s="128" t="s">
        <v>1382</v>
      </c>
      <c r="F5" s="128" t="s">
        <v>1383</v>
      </c>
      <c r="G5" s="128" t="s">
        <v>1384</v>
      </c>
      <c r="H5" s="128" t="s">
        <v>1385</v>
      </c>
      <c r="I5" s="130">
        <f>IF(COUNTIF(J5:AW5,"&lt;&gt;")=0,"",SUMPRODUCT(((Recommendations[ImplStatus]="Implemented")+(Recommendations[ImplStatus]="Compensated"))*ISNUMBER(MATCH(Recommendations[Id],J5:AW5,0)))/COUNTIF(J5:AW5,"&lt;&gt;"))</f>
        <v>0</v>
      </c>
      <c r="J5" s="132" t="s">
        <v>154</v>
      </c>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1364</v>
      </c>
      <c r="B6" s="125" t="s">
        <v>1386</v>
      </c>
      <c r="C6" s="126" t="s">
        <v>1387</v>
      </c>
      <c r="D6" s="128" t="s">
        <v>1388</v>
      </c>
      <c r="E6" s="128" t="s">
        <v>1389</v>
      </c>
      <c r="F6" s="128" t="s">
        <v>1390</v>
      </c>
      <c r="G6" s="128" t="s">
        <v>1391</v>
      </c>
      <c r="H6" s="128" t="s">
        <v>1392</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1364</v>
      </c>
      <c r="B7" s="125" t="s">
        <v>1393</v>
      </c>
      <c r="C7" s="126" t="s">
        <v>1394</v>
      </c>
      <c r="D7" s="128" t="s">
        <v>1395</v>
      </c>
      <c r="E7" s="128" t="s">
        <v>1396</v>
      </c>
      <c r="F7" s="128" t="s">
        <v>1397</v>
      </c>
      <c r="G7" s="128" t="s">
        <v>1398</v>
      </c>
      <c r="H7" s="128" t="s">
        <v>1399</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1364</v>
      </c>
      <c r="B8" s="125" t="s">
        <v>1400</v>
      </c>
      <c r="C8" s="126" t="s">
        <v>1401</v>
      </c>
      <c r="D8" s="128" t="s">
        <v>1402</v>
      </c>
      <c r="E8" s="128" t="s">
        <v>1403</v>
      </c>
      <c r="F8" s="128" t="s">
        <v>1404</v>
      </c>
      <c r="G8" s="128" t="s">
        <v>1398</v>
      </c>
      <c r="H8" s="128" t="s">
        <v>1405</v>
      </c>
      <c r="I8" s="130" t="str">
        <f>IF(COUNTIF(J8:AW8,"&lt;&gt;")=0,"",SUMPRODUCT(((Recommendations[ImplStatus]="Implemented")+(Recommendations[ImplStatus]="Compensated"))*ISNUMBER(MATCH(Recommendations[Id],J8:AW8,0)))/COUNTIF(J8:AW8,"&lt;&gt;"))</f>
        <v/>
      </c>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1364</v>
      </c>
      <c r="B9" s="125" t="s">
        <v>1406</v>
      </c>
      <c r="C9" s="126" t="s">
        <v>1407</v>
      </c>
      <c r="D9" s="128" t="s">
        <v>1408</v>
      </c>
      <c r="E9" s="128" t="s">
        <v>1409</v>
      </c>
      <c r="F9" s="128" t="s">
        <v>1410</v>
      </c>
      <c r="G9" s="128" t="s">
        <v>1411</v>
      </c>
      <c r="H9" s="128" t="s">
        <v>1412</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1364</v>
      </c>
      <c r="B10" s="125" t="s">
        <v>1413</v>
      </c>
      <c r="C10" s="126" t="s">
        <v>1414</v>
      </c>
      <c r="D10" s="128" t="s">
        <v>1415</v>
      </c>
      <c r="E10" s="128" t="s">
        <v>1416</v>
      </c>
      <c r="F10" s="128" t="s">
        <v>1417</v>
      </c>
      <c r="G10" s="128" t="s">
        <v>1418</v>
      </c>
      <c r="H10" s="128" t="s">
        <v>1419</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1364</v>
      </c>
      <c r="B11" s="125" t="s">
        <v>1420</v>
      </c>
      <c r="C11" s="126" t="s">
        <v>1421</v>
      </c>
      <c r="D11" s="128" t="s">
        <v>1422</v>
      </c>
      <c r="E11" s="128" t="s">
        <v>1423</v>
      </c>
      <c r="F11" s="128" t="s">
        <v>1424</v>
      </c>
      <c r="G11" s="128" t="s">
        <v>1425</v>
      </c>
      <c r="H11" s="128" t="s">
        <v>1426</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1364</v>
      </c>
      <c r="B12" s="125" t="s">
        <v>1427</v>
      </c>
      <c r="C12" s="126" t="s">
        <v>1428</v>
      </c>
      <c r="D12" s="128" t="s">
        <v>1429</v>
      </c>
      <c r="E12" s="128" t="s">
        <v>1430</v>
      </c>
      <c r="F12" s="128" t="s">
        <v>1431</v>
      </c>
      <c r="G12" s="128" t="s">
        <v>1418</v>
      </c>
      <c r="H12" s="128" t="s">
        <v>1432</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1364</v>
      </c>
      <c r="B13" s="125" t="s">
        <v>1433</v>
      </c>
      <c r="C13" s="126" t="s">
        <v>1434</v>
      </c>
      <c r="D13" s="128" t="s">
        <v>1435</v>
      </c>
      <c r="E13" s="128" t="s">
        <v>1436</v>
      </c>
      <c r="F13" s="128" t="s">
        <v>1437</v>
      </c>
      <c r="G13" s="128" t="s">
        <v>1418</v>
      </c>
      <c r="H13" s="128" t="s">
        <v>1438</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1364</v>
      </c>
      <c r="B14" s="125" t="s">
        <v>1439</v>
      </c>
      <c r="C14" s="126" t="s">
        <v>1440</v>
      </c>
      <c r="D14" s="128" t="s">
        <v>1441</v>
      </c>
      <c r="E14" s="128" t="s">
        <v>1442</v>
      </c>
      <c r="F14" s="128" t="s">
        <v>1443</v>
      </c>
      <c r="G14" s="128" t="s">
        <v>1444</v>
      </c>
      <c r="H14" s="128" t="s">
        <v>1445</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1364</v>
      </c>
      <c r="B15" s="125" t="s">
        <v>1446</v>
      </c>
      <c r="C15" s="126" t="s">
        <v>1447</v>
      </c>
      <c r="D15" s="128" t="s">
        <v>1448</v>
      </c>
      <c r="E15" s="128" t="s">
        <v>1449</v>
      </c>
      <c r="F15" s="128" t="s">
        <v>1450</v>
      </c>
      <c r="G15" s="128" t="s">
        <v>1451</v>
      </c>
      <c r="H15" s="128" t="s">
        <v>1452</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1364</v>
      </c>
      <c r="B16" s="125" t="s">
        <v>1453</v>
      </c>
      <c r="C16" s="126" t="s">
        <v>1454</v>
      </c>
      <c r="D16" s="128" t="s">
        <v>1455</v>
      </c>
      <c r="E16" s="128" t="s">
        <v>1456</v>
      </c>
      <c r="F16" s="128" t="s">
        <v>1457</v>
      </c>
      <c r="G16" s="128" t="s">
        <v>1458</v>
      </c>
      <c r="H16" s="128" t="s">
        <v>1459</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1364</v>
      </c>
      <c r="B17" s="125" t="s">
        <v>1460</v>
      </c>
      <c r="C17" s="126" t="s">
        <v>1461</v>
      </c>
      <c r="D17" s="128" t="s">
        <v>1462</v>
      </c>
      <c r="E17" s="128" t="s">
        <v>1463</v>
      </c>
      <c r="F17" s="128" t="s">
        <v>1464</v>
      </c>
      <c r="G17" s="128" t="s">
        <v>1465</v>
      </c>
      <c r="H17" s="128" t="s">
        <v>1466</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1364</v>
      </c>
      <c r="B18" s="125" t="s">
        <v>1467</v>
      </c>
      <c r="C18" s="126" t="s">
        <v>1468</v>
      </c>
      <c r="D18" s="128" t="s">
        <v>1469</v>
      </c>
      <c r="E18" s="128" t="s">
        <v>1470</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1471</v>
      </c>
      <c r="B19" s="124"/>
      <c r="C19" s="123" t="s">
        <v>1472</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1471</v>
      </c>
      <c r="B20" s="125" t="s">
        <v>1473</v>
      </c>
      <c r="C20" s="126" t="s">
        <v>1474</v>
      </c>
      <c r="D20" s="128" t="s">
        <v>1475</v>
      </c>
      <c r="E20" s="128" t="s">
        <v>1476</v>
      </c>
      <c r="F20" s="128" t="s">
        <v>1477</v>
      </c>
      <c r="G20" s="128" t="s">
        <v>1478</v>
      </c>
      <c r="H20" s="128" t="s">
        <v>1479</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1471</v>
      </c>
      <c r="B21" s="125" t="s">
        <v>1480</v>
      </c>
      <c r="C21" s="126" t="s">
        <v>1481</v>
      </c>
      <c r="D21" s="128" t="s">
        <v>1482</v>
      </c>
      <c r="E21" s="128" t="s">
        <v>1483</v>
      </c>
      <c r="F21" s="128" t="s">
        <v>1484</v>
      </c>
      <c r="G21" s="128" t="s">
        <v>1485</v>
      </c>
      <c r="H21" s="128" t="s">
        <v>1486</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1487</v>
      </c>
      <c r="B22" s="124"/>
      <c r="C22" s="123" t="s">
        <v>1488</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1487</v>
      </c>
      <c r="B23" s="125" t="s">
        <v>1489</v>
      </c>
      <c r="C23" s="126" t="s">
        <v>1490</v>
      </c>
      <c r="D23" s="128" t="s">
        <v>1491</v>
      </c>
      <c r="E23" s="128" t="s">
        <v>1492</v>
      </c>
      <c r="F23" s="128" t="s">
        <v>1493</v>
      </c>
      <c r="G23" s="128" t="s">
        <v>1494</v>
      </c>
      <c r="H23" s="128" t="s">
        <v>1495</v>
      </c>
      <c r="I23" s="130">
        <f>IF(COUNTIF(J23:AW23,"&lt;&gt;")=0,"",SUMPRODUCT(((Recommendations[ImplStatus]="Implemented")+(Recommendations[ImplStatus]="Compensated"))*ISNUMBER(MATCH(Recommendations[Id],J23:AW23,0)))/COUNTIF(J23:AW23,"&lt;&gt;"))</f>
        <v>0</v>
      </c>
      <c r="J23" s="132" t="s">
        <v>23</v>
      </c>
      <c r="K23" s="132" t="s">
        <v>29</v>
      </c>
      <c r="L23" s="132" t="s">
        <v>116</v>
      </c>
      <c r="M23" s="132" t="s">
        <v>119</v>
      </c>
      <c r="N23" s="132" t="s">
        <v>129</v>
      </c>
      <c r="O23" s="132" t="s">
        <v>144</v>
      </c>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1487</v>
      </c>
      <c r="B24" s="125" t="s">
        <v>1496</v>
      </c>
      <c r="C24" s="126" t="s">
        <v>1497</v>
      </c>
      <c r="D24" s="128" t="s">
        <v>1498</v>
      </c>
      <c r="E24" s="128" t="s">
        <v>1499</v>
      </c>
      <c r="F24" s="128" t="s">
        <v>1500</v>
      </c>
      <c r="G24" s="128" t="s">
        <v>1501</v>
      </c>
      <c r="H24" s="128" t="s">
        <v>1502</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1487</v>
      </c>
      <c r="B25" s="125" t="s">
        <v>1503</v>
      </c>
      <c r="C25" s="126" t="s">
        <v>1504</v>
      </c>
      <c r="D25" s="128" t="s">
        <v>1505</v>
      </c>
      <c r="E25" s="128" t="s">
        <v>1506</v>
      </c>
      <c r="F25" s="128" t="s">
        <v>1507</v>
      </c>
      <c r="G25" s="128" t="s">
        <v>1508</v>
      </c>
      <c r="H25" s="128" t="s">
        <v>1509</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1487</v>
      </c>
      <c r="B26" s="125" t="s">
        <v>1510</v>
      </c>
      <c r="C26" s="126" t="s">
        <v>1511</v>
      </c>
      <c r="D26" s="128" t="s">
        <v>1512</v>
      </c>
      <c r="E26" s="128" t="s">
        <v>1513</v>
      </c>
      <c r="F26" s="128" t="s">
        <v>1514</v>
      </c>
      <c r="G26" s="128" t="s">
        <v>1501</v>
      </c>
      <c r="H26" s="128" t="s">
        <v>1515</v>
      </c>
      <c r="I26" s="130">
        <f>IF(COUNTIF(J26:AW26,"&lt;&gt;")=0,"",SUMPRODUCT(((Recommendations[ImplStatus]="Implemented")+(Recommendations[ImplStatus]="Compensated"))*ISNUMBER(MATCH(Recommendations[Id],J26:AW26,0)))/COUNTIF(J26:AW26,"&lt;&gt;"))</f>
        <v>0</v>
      </c>
      <c r="J26" s="132" t="s">
        <v>29</v>
      </c>
      <c r="K26" s="132" t="s">
        <v>144</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1487</v>
      </c>
      <c r="B27" s="125" t="s">
        <v>1516</v>
      </c>
      <c r="C27" s="126" t="s">
        <v>1517</v>
      </c>
      <c r="D27" s="128" t="s">
        <v>1518</v>
      </c>
      <c r="E27" s="128" t="s">
        <v>1519</v>
      </c>
      <c r="F27" s="128" t="s">
        <v>1520</v>
      </c>
      <c r="G27" s="128" t="s">
        <v>1521</v>
      </c>
      <c r="H27" s="128" t="s">
        <v>1522</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1487</v>
      </c>
      <c r="B28" s="125" t="s">
        <v>1523</v>
      </c>
      <c r="C28" s="126" t="s">
        <v>1524</v>
      </c>
      <c r="D28" s="128" t="s">
        <v>1525</v>
      </c>
      <c r="E28" s="128" t="s">
        <v>1526</v>
      </c>
      <c r="F28" s="128" t="s">
        <v>1527</v>
      </c>
      <c r="G28" s="128" t="s">
        <v>1528</v>
      </c>
      <c r="H28" s="128" t="s">
        <v>1529</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1487</v>
      </c>
      <c r="B29" s="125" t="s">
        <v>1530</v>
      </c>
      <c r="C29" s="126" t="s">
        <v>1531</v>
      </c>
      <c r="D29" s="128" t="s">
        <v>1532</v>
      </c>
      <c r="E29" s="128" t="s">
        <v>1533</v>
      </c>
      <c r="F29" s="128" t="s">
        <v>1534</v>
      </c>
      <c r="G29" s="128" t="s">
        <v>1418</v>
      </c>
      <c r="H29" s="128" t="s">
        <v>1535</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1487</v>
      </c>
      <c r="B30" s="125" t="s">
        <v>1536</v>
      </c>
      <c r="C30" s="126" t="s">
        <v>1537</v>
      </c>
      <c r="D30" s="128" t="s">
        <v>1538</v>
      </c>
      <c r="E30" s="128" t="s">
        <v>1539</v>
      </c>
      <c r="F30" s="128" t="s">
        <v>1540</v>
      </c>
      <c r="G30" s="128" t="s">
        <v>1501</v>
      </c>
      <c r="H30" s="128" t="s">
        <v>1541</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1542</v>
      </c>
      <c r="B31" s="124"/>
      <c r="C31" s="123" t="s">
        <v>1543</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1542</v>
      </c>
      <c r="B32" s="125" t="s">
        <v>1544</v>
      </c>
      <c r="C32" s="126" t="s">
        <v>1545</v>
      </c>
      <c r="D32" s="128" t="s">
        <v>1546</v>
      </c>
      <c r="E32" s="128" t="s">
        <v>1547</v>
      </c>
      <c r="F32" s="128" t="s">
        <v>1548</v>
      </c>
      <c r="G32" s="128" t="s">
        <v>1549</v>
      </c>
      <c r="H32" s="128" t="s">
        <v>1550</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1542</v>
      </c>
      <c r="B33" s="125" t="s">
        <v>1551</v>
      </c>
      <c r="C33" s="126" t="s">
        <v>1552</v>
      </c>
      <c r="D33" s="128" t="s">
        <v>1553</v>
      </c>
      <c r="E33" s="128" t="s">
        <v>1554</v>
      </c>
      <c r="F33" s="128" t="s">
        <v>1555</v>
      </c>
      <c r="G33" s="128" t="s">
        <v>1556</v>
      </c>
      <c r="H33" s="128" t="s">
        <v>1557</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1542</v>
      </c>
      <c r="B34" s="125" t="s">
        <v>1558</v>
      </c>
      <c r="C34" s="126" t="s">
        <v>1559</v>
      </c>
      <c r="D34" s="128" t="s">
        <v>1560</v>
      </c>
      <c r="E34" s="128" t="s">
        <v>1561</v>
      </c>
      <c r="F34" s="128" t="s">
        <v>1562</v>
      </c>
      <c r="G34" s="128" t="s">
        <v>1563</v>
      </c>
      <c r="H34" s="128" t="s">
        <v>1564</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1542</v>
      </c>
      <c r="B35" s="125" t="s">
        <v>1565</v>
      </c>
      <c r="C35" s="126" t="s">
        <v>1566</v>
      </c>
      <c r="D35" s="128" t="s">
        <v>1567</v>
      </c>
      <c r="E35" s="128" t="s">
        <v>1568</v>
      </c>
      <c r="F35" s="128" t="s">
        <v>1569</v>
      </c>
      <c r="G35" s="128" t="s">
        <v>1570</v>
      </c>
      <c r="H35" s="128" t="s">
        <v>1571</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1542</v>
      </c>
      <c r="B36" s="125" t="s">
        <v>1572</v>
      </c>
      <c r="C36" s="126" t="s">
        <v>1573</v>
      </c>
      <c r="D36" s="128" t="s">
        <v>1574</v>
      </c>
      <c r="E36" s="128" t="s">
        <v>1575</v>
      </c>
      <c r="F36" s="128" t="s">
        <v>1576</v>
      </c>
      <c r="G36" s="128" t="s">
        <v>1577</v>
      </c>
      <c r="H36" s="128" t="s">
        <v>1578</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1542</v>
      </c>
      <c r="B37" s="125" t="s">
        <v>1579</v>
      </c>
      <c r="C37" s="126" t="s">
        <v>1580</v>
      </c>
      <c r="D37" s="128" t="s">
        <v>1581</v>
      </c>
      <c r="E37" s="128" t="s">
        <v>1582</v>
      </c>
      <c r="F37" s="128" t="s">
        <v>1583</v>
      </c>
      <c r="G37" s="128" t="s">
        <v>1584</v>
      </c>
      <c r="H37" s="128" t="s">
        <v>1585</v>
      </c>
      <c r="I37" s="130">
        <f>IF(COUNTIF(J37:AW37,"&lt;&gt;")=0,"",SUMPRODUCT(((Recommendations[ImplStatus]="Implemented")+(Recommendations[ImplStatus]="Compensated"))*ISNUMBER(MATCH(Recommendations[Id],J37:AW37,0)))/COUNTIF(J37:AW37,"&lt;&gt;"))</f>
        <v>0</v>
      </c>
      <c r="J37" s="132" t="s">
        <v>34</v>
      </c>
      <c r="K37" s="132" t="s">
        <v>44</v>
      </c>
      <c r="L37" s="132" t="s">
        <v>54</v>
      </c>
      <c r="M37" s="132" t="s">
        <v>59</v>
      </c>
      <c r="N37" s="132" t="s">
        <v>64</v>
      </c>
      <c r="O37" s="132" t="s">
        <v>134</v>
      </c>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1542</v>
      </c>
      <c r="B38" s="125" t="s">
        <v>1586</v>
      </c>
      <c r="C38" s="126" t="s">
        <v>1587</v>
      </c>
      <c r="D38" s="128" t="s">
        <v>1588</v>
      </c>
      <c r="E38" s="128" t="s">
        <v>1589</v>
      </c>
      <c r="F38" s="128" t="s">
        <v>1590</v>
      </c>
      <c r="G38" s="128" t="s">
        <v>1591</v>
      </c>
      <c r="H38" s="128" t="s">
        <v>1592</v>
      </c>
      <c r="I38" s="130">
        <f>IF(COUNTIF(J38:AW38,"&lt;&gt;")=0,"",SUMPRODUCT(((Recommendations[ImplStatus]="Implemented")+(Recommendations[ImplStatus]="Compensated"))*ISNUMBER(MATCH(Recommendations[Id],J38:AW38,0)))/COUNTIF(J38:AW38,"&lt;&gt;"))</f>
        <v>0</v>
      </c>
      <c r="J38" s="132" t="s">
        <v>34</v>
      </c>
      <c r="K38" s="132" t="s">
        <v>44</v>
      </c>
      <c r="L38" s="132" t="s">
        <v>54</v>
      </c>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1542</v>
      </c>
      <c r="B39" s="125" t="s">
        <v>1593</v>
      </c>
      <c r="C39" s="126" t="s">
        <v>1594</v>
      </c>
      <c r="D39" s="128" t="s">
        <v>1595</v>
      </c>
      <c r="E39" s="128" t="s">
        <v>1596</v>
      </c>
      <c r="F39" s="128" t="s">
        <v>1597</v>
      </c>
      <c r="G39" s="128" t="s">
        <v>1598</v>
      </c>
      <c r="H39" s="128" t="s">
        <v>1599</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1542</v>
      </c>
      <c r="B40" s="125" t="s">
        <v>1600</v>
      </c>
      <c r="C40" s="126" t="s">
        <v>1601</v>
      </c>
      <c r="D40" s="128" t="s">
        <v>1602</v>
      </c>
      <c r="E40" s="128" t="s">
        <v>1603</v>
      </c>
      <c r="F40" s="128" t="s">
        <v>1604</v>
      </c>
      <c r="G40" s="128" t="s">
        <v>1605</v>
      </c>
      <c r="H40" s="128" t="s">
        <v>1606</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1542</v>
      </c>
      <c r="B41" s="125" t="s">
        <v>1607</v>
      </c>
      <c r="C41" s="126" t="s">
        <v>1608</v>
      </c>
      <c r="D41" s="128" t="s">
        <v>1609</v>
      </c>
      <c r="E41" s="128" t="s">
        <v>1610</v>
      </c>
      <c r="F41" s="128" t="s">
        <v>1611</v>
      </c>
      <c r="G41" s="128" t="s">
        <v>1549</v>
      </c>
      <c r="H41" s="128" t="s">
        <v>1612</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1613</v>
      </c>
      <c r="B42" s="124"/>
      <c r="C42" s="123" t="s">
        <v>1614</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1613</v>
      </c>
      <c r="B43" s="125" t="s">
        <v>1615</v>
      </c>
      <c r="C43" s="126" t="s">
        <v>1616</v>
      </c>
      <c r="D43" s="128" t="s">
        <v>1617</v>
      </c>
      <c r="E43" s="128" t="s">
        <v>1618</v>
      </c>
      <c r="F43" s="128" t="s">
        <v>1619</v>
      </c>
      <c r="G43" s="128" t="s">
        <v>1620</v>
      </c>
      <c r="H43" s="128" t="s">
        <v>1621</v>
      </c>
      <c r="I43" s="130" t="str">
        <f>IF(COUNTIF(J43:AW43,"&lt;&gt;")=0,"",SUMPRODUCT(((Recommendations[ImplStatus]="Implemented")+(Recommendations[ImplStatus]="Compensated"))*ISNUMBER(MATCH(Recommendations[Id],J43:AW43,0)))/COUNTIF(J43:AW43,"&lt;&gt;"))</f>
        <v/>
      </c>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1613</v>
      </c>
      <c r="B44" s="125" t="s">
        <v>1622</v>
      </c>
      <c r="C44" s="126" t="s">
        <v>1623</v>
      </c>
      <c r="D44" s="128" t="s">
        <v>1624</v>
      </c>
      <c r="E44" s="128" t="s">
        <v>1625</v>
      </c>
      <c r="F44" s="128" t="s">
        <v>1626</v>
      </c>
      <c r="G44" s="128" t="s">
        <v>1627</v>
      </c>
      <c r="H44" s="128" t="s">
        <v>1628</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1613</v>
      </c>
      <c r="B45" s="125" t="s">
        <v>1629</v>
      </c>
      <c r="C45" s="126" t="s">
        <v>1630</v>
      </c>
      <c r="D45" s="128" t="s">
        <v>1631</v>
      </c>
      <c r="E45" s="128" t="s">
        <v>1632</v>
      </c>
      <c r="F45" s="128" t="s">
        <v>1633</v>
      </c>
      <c r="G45" s="128" t="s">
        <v>1634</v>
      </c>
      <c r="H45" s="128" t="s">
        <v>1635</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1613</v>
      </c>
      <c r="B46" s="125" t="s">
        <v>1636</v>
      </c>
      <c r="C46" s="126" t="s">
        <v>1637</v>
      </c>
      <c r="D46" s="128" t="s">
        <v>1638</v>
      </c>
      <c r="E46" s="128" t="s">
        <v>1639</v>
      </c>
      <c r="F46" s="128" t="s">
        <v>1640</v>
      </c>
      <c r="G46" s="128" t="s">
        <v>1634</v>
      </c>
      <c r="H46" s="128" t="s">
        <v>1641</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1613</v>
      </c>
      <c r="B47" s="125" t="s">
        <v>1642</v>
      </c>
      <c r="C47" s="126" t="s">
        <v>1643</v>
      </c>
      <c r="D47" s="128" t="s">
        <v>1644</v>
      </c>
      <c r="E47" s="128" t="s">
        <v>1645</v>
      </c>
      <c r="F47" s="128" t="s">
        <v>1646</v>
      </c>
      <c r="G47" s="128" t="s">
        <v>1647</v>
      </c>
      <c r="H47" s="128" t="s">
        <v>1648</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1613</v>
      </c>
      <c r="B48" s="125" t="s">
        <v>1649</v>
      </c>
      <c r="C48" s="126" t="s">
        <v>1650</v>
      </c>
      <c r="D48" s="128" t="s">
        <v>1651</v>
      </c>
      <c r="E48" s="128" t="s">
        <v>1652</v>
      </c>
      <c r="F48" s="128" t="s">
        <v>1653</v>
      </c>
      <c r="G48" s="128" t="s">
        <v>1654</v>
      </c>
      <c r="H48" s="128" t="s">
        <v>1655</v>
      </c>
      <c r="I48" s="130" t="str">
        <f>IF(COUNTIF(J48:AW48,"&lt;&gt;")=0,"",SUMPRODUCT(((Recommendations[ImplStatus]="Implemented")+(Recommendations[ImplStatus]="Compensated"))*ISNUMBER(MATCH(Recommendations[Id],J48:AW48,0)))/COUNTIF(J48:AW48,"&lt;&gt;"))</f>
        <v/>
      </c>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1613</v>
      </c>
      <c r="B49" s="125" t="s">
        <v>1656</v>
      </c>
      <c r="C49" s="126" t="s">
        <v>1657</v>
      </c>
      <c r="D49" s="128" t="s">
        <v>1658</v>
      </c>
      <c r="E49" s="128" t="s">
        <v>1659</v>
      </c>
      <c r="F49" s="128" t="s">
        <v>1660</v>
      </c>
      <c r="G49" s="128" t="s">
        <v>1418</v>
      </c>
      <c r="H49" s="128" t="s">
        <v>1661</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1613</v>
      </c>
      <c r="B50" s="125" t="s">
        <v>1662</v>
      </c>
      <c r="C50" s="126" t="s">
        <v>1663</v>
      </c>
      <c r="D50" s="128" t="s">
        <v>1664</v>
      </c>
      <c r="E50" s="128" t="s">
        <v>1665</v>
      </c>
      <c r="F50" s="128" t="s">
        <v>1666</v>
      </c>
      <c r="G50" s="128" t="s">
        <v>1667</v>
      </c>
      <c r="H50" s="128" t="s">
        <v>1668</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1669</v>
      </c>
      <c r="B51" s="124"/>
      <c r="C51" s="123" t="s">
        <v>1670</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1669</v>
      </c>
      <c r="B52" s="125" t="s">
        <v>1671</v>
      </c>
      <c r="C52" s="126" t="s">
        <v>1672</v>
      </c>
      <c r="D52" s="128" t="s">
        <v>1673</v>
      </c>
      <c r="E52" s="128" t="s">
        <v>1674</v>
      </c>
      <c r="F52" s="128" t="s">
        <v>1675</v>
      </c>
      <c r="G52" s="128" t="s">
        <v>1676</v>
      </c>
      <c r="H52" s="128" t="s">
        <v>1677</v>
      </c>
      <c r="I52" s="130">
        <f>IF(COUNTIF(J52:AW52,"&lt;&gt;")=0,"",SUMPRODUCT(((Recommendations[ImplStatus]="Implemented")+(Recommendations[ImplStatus]="Compensated"))*ISNUMBER(MATCH(Recommendations[Id],J52:AW52,0)))/COUNTIF(J52:AW52,"&lt;&gt;"))</f>
        <v>0</v>
      </c>
      <c r="J52" s="132" t="s">
        <v>124</v>
      </c>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1669</v>
      </c>
      <c r="B53" s="125" t="s">
        <v>1678</v>
      </c>
      <c r="C53" s="126" t="s">
        <v>1679</v>
      </c>
      <c r="D53" s="128" t="s">
        <v>1680</v>
      </c>
      <c r="E53" s="128" t="s">
        <v>1681</v>
      </c>
      <c r="F53" s="128" t="s">
        <v>1682</v>
      </c>
      <c r="G53" s="128" t="s">
        <v>1683</v>
      </c>
      <c r="H53" s="128" t="s">
        <v>1684</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1669</v>
      </c>
      <c r="B54" s="125" t="s">
        <v>1685</v>
      </c>
      <c r="C54" s="126" t="s">
        <v>1686</v>
      </c>
      <c r="D54" s="128" t="s">
        <v>1687</v>
      </c>
      <c r="E54" s="128" t="s">
        <v>1688</v>
      </c>
      <c r="F54" s="128" t="s">
        <v>1689</v>
      </c>
      <c r="G54" s="128" t="s">
        <v>1690</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1669</v>
      </c>
      <c r="B55" s="125" t="s">
        <v>1691</v>
      </c>
      <c r="C55" s="126" t="s">
        <v>1692</v>
      </c>
      <c r="D55" s="128" t="s">
        <v>1693</v>
      </c>
      <c r="E55" s="128" t="s">
        <v>1694</v>
      </c>
      <c r="F55" s="128" t="s">
        <v>1695</v>
      </c>
      <c r="G55" s="128" t="s">
        <v>1696</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1669</v>
      </c>
      <c r="B56" s="125" t="s">
        <v>1697</v>
      </c>
      <c r="C56" s="126" t="s">
        <v>1698</v>
      </c>
      <c r="D56" s="128" t="s">
        <v>1699</v>
      </c>
      <c r="E56" s="128" t="s">
        <v>1700</v>
      </c>
      <c r="F56" s="128" t="s">
        <v>1701</v>
      </c>
      <c r="G56" s="128" t="s">
        <v>1702</v>
      </c>
      <c r="H56" s="128" t="s">
        <v>1703</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1704</v>
      </c>
      <c r="B57" s="124"/>
      <c r="C57" s="123" t="s">
        <v>1705</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1704</v>
      </c>
      <c r="B58" s="125" t="s">
        <v>1706</v>
      </c>
      <c r="C58" s="126" t="s">
        <v>1707</v>
      </c>
      <c r="D58" s="128" t="s">
        <v>1708</v>
      </c>
      <c r="E58" s="128" t="s">
        <v>1709</v>
      </c>
      <c r="F58" s="128" t="s">
        <v>1710</v>
      </c>
      <c r="G58" s="128" t="s">
        <v>1711</v>
      </c>
      <c r="H58" s="128" t="s">
        <v>1712</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1704</v>
      </c>
      <c r="B59" s="125" t="s">
        <v>1713</v>
      </c>
      <c r="C59" s="126" t="s">
        <v>1714</v>
      </c>
      <c r="D59" s="128" t="s">
        <v>1715</v>
      </c>
      <c r="E59" s="128" t="s">
        <v>1716</v>
      </c>
      <c r="F59" s="128" t="s">
        <v>1717</v>
      </c>
      <c r="G59" s="128" t="s">
        <v>1718</v>
      </c>
      <c r="H59" s="128" t="s">
        <v>1719</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1704</v>
      </c>
      <c r="B60" s="125" t="s">
        <v>1720</v>
      </c>
      <c r="C60" s="126" t="s">
        <v>1721</v>
      </c>
      <c r="D60" s="128" t="s">
        <v>1722</v>
      </c>
      <c r="E60" s="128" t="s">
        <v>1723</v>
      </c>
      <c r="F60" s="128" t="s">
        <v>1724</v>
      </c>
      <c r="G60" s="128" t="s">
        <v>1725</v>
      </c>
      <c r="H60" s="128" t="s">
        <v>1726</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1727</v>
      </c>
      <c r="B61" s="124"/>
      <c r="C61" s="123" t="s">
        <v>1728</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1727</v>
      </c>
      <c r="B62" s="125" t="s">
        <v>1729</v>
      </c>
      <c r="C62" s="126" t="s">
        <v>1730</v>
      </c>
      <c r="D62" s="128" t="s">
        <v>1731</v>
      </c>
      <c r="E62" s="128" t="s">
        <v>1732</v>
      </c>
      <c r="F62" s="128" t="s">
        <v>1733</v>
      </c>
      <c r="G62" s="128" t="s">
        <v>1734</v>
      </c>
      <c r="H62" s="128" t="s">
        <v>1735</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1727</v>
      </c>
      <c r="B63" s="125" t="s">
        <v>1736</v>
      </c>
      <c r="C63" s="126" t="s">
        <v>1737</v>
      </c>
      <c r="D63" s="128" t="s">
        <v>1738</v>
      </c>
      <c r="E63" s="128" t="s">
        <v>1739</v>
      </c>
      <c r="F63" s="128" t="s">
        <v>1740</v>
      </c>
      <c r="G63" s="128" t="s">
        <v>1741</v>
      </c>
      <c r="H63" s="128" t="s">
        <v>1742</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1727</v>
      </c>
      <c r="B64" s="125" t="s">
        <v>1743</v>
      </c>
      <c r="C64" s="126" t="s">
        <v>1744</v>
      </c>
      <c r="D64" s="128" t="s">
        <v>1745</v>
      </c>
      <c r="E64" s="128" t="s">
        <v>1746</v>
      </c>
      <c r="F64" s="128" t="s">
        <v>1747</v>
      </c>
      <c r="G64" s="128" t="s">
        <v>1748</v>
      </c>
      <c r="H64" s="128" t="s">
        <v>1749</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1727</v>
      </c>
      <c r="B65" s="125" t="s">
        <v>1750</v>
      </c>
      <c r="C65" s="126" t="s">
        <v>1751</v>
      </c>
      <c r="D65" s="128" t="s">
        <v>1752</v>
      </c>
      <c r="E65" s="128" t="s">
        <v>1753</v>
      </c>
      <c r="F65" s="128" t="s">
        <v>1754</v>
      </c>
      <c r="G65" s="128" t="s">
        <v>1755</v>
      </c>
      <c r="H65" s="128" t="s">
        <v>1756</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1727</v>
      </c>
      <c r="B66" s="125" t="s">
        <v>1757</v>
      </c>
      <c r="C66" s="126" t="s">
        <v>1758</v>
      </c>
      <c r="D66" s="128" t="s">
        <v>1759</v>
      </c>
      <c r="E66" s="128" t="s">
        <v>1760</v>
      </c>
      <c r="F66" s="128" t="s">
        <v>1761</v>
      </c>
      <c r="G66" s="128" t="s">
        <v>1762</v>
      </c>
      <c r="H66" s="128" t="s">
        <v>1763</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1727</v>
      </c>
      <c r="B67" s="125" t="s">
        <v>1764</v>
      </c>
      <c r="C67" s="126" t="s">
        <v>1765</v>
      </c>
      <c r="D67" s="128" t="s">
        <v>1766</v>
      </c>
      <c r="E67" s="128" t="s">
        <v>1767</v>
      </c>
      <c r="F67" s="128" t="s">
        <v>1768</v>
      </c>
      <c r="G67" s="128" t="s">
        <v>1769</v>
      </c>
      <c r="H67" s="128" t="s">
        <v>1770</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1727</v>
      </c>
      <c r="B68" s="125" t="s">
        <v>1771</v>
      </c>
      <c r="C68" s="126" t="s">
        <v>1772</v>
      </c>
      <c r="D68" s="128" t="s">
        <v>1773</v>
      </c>
      <c r="E68" s="128" t="s">
        <v>1774</v>
      </c>
      <c r="F68" s="128" t="s">
        <v>1775</v>
      </c>
      <c r="G68" s="128" t="s">
        <v>1776</v>
      </c>
      <c r="H68" s="128" t="s">
        <v>1777</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1778</v>
      </c>
      <c r="B69" s="124"/>
      <c r="C69" s="123" t="s">
        <v>1779</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1778</v>
      </c>
      <c r="B70" s="125" t="s">
        <v>1780</v>
      </c>
      <c r="C70" s="126" t="s">
        <v>1781</v>
      </c>
      <c r="D70" s="128" t="s">
        <v>1782</v>
      </c>
      <c r="E70" s="128" t="s">
        <v>1783</v>
      </c>
      <c r="F70" s="128" t="s">
        <v>1784</v>
      </c>
      <c r="G70" s="128" t="s">
        <v>1785</v>
      </c>
      <c r="H70" s="128" t="s">
        <v>1786</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1778</v>
      </c>
      <c r="B71" s="125" t="s">
        <v>1787</v>
      </c>
      <c r="C71" s="126" t="s">
        <v>1788</v>
      </c>
      <c r="D71" s="128" t="s">
        <v>1789</v>
      </c>
      <c r="E71" s="128" t="s">
        <v>1790</v>
      </c>
      <c r="F71" s="128" t="s">
        <v>1791</v>
      </c>
      <c r="G71" s="128" t="s">
        <v>1792</v>
      </c>
      <c r="H71" s="128" t="s">
        <v>1793</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1794</v>
      </c>
      <c r="B72" s="124"/>
      <c r="C72" s="123" t="s">
        <v>1795</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1794</v>
      </c>
      <c r="B73" s="125" t="s">
        <v>1796</v>
      </c>
      <c r="C73" s="126" t="s">
        <v>1797</v>
      </c>
      <c r="D73" s="128" t="s">
        <v>1798</v>
      </c>
      <c r="E73" s="128" t="s">
        <v>1799</v>
      </c>
      <c r="F73" s="128" t="s">
        <v>1800</v>
      </c>
      <c r="G73" s="128" t="s">
        <v>1801</v>
      </c>
      <c r="H73" s="128" t="s">
        <v>1802</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1794</v>
      </c>
      <c r="B74" s="125" t="s">
        <v>1803</v>
      </c>
      <c r="C74" s="126" t="s">
        <v>1804</v>
      </c>
      <c r="D74" s="128" t="s">
        <v>1805</v>
      </c>
      <c r="E74" s="128" t="s">
        <v>1806</v>
      </c>
      <c r="F74" s="128" t="s">
        <v>1807</v>
      </c>
      <c r="G74" s="128" t="s">
        <v>1808</v>
      </c>
      <c r="H74" s="128" t="s">
        <v>1809</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1794</v>
      </c>
      <c r="B75" s="125" t="s">
        <v>1810</v>
      </c>
      <c r="C75" s="126" t="s">
        <v>1811</v>
      </c>
      <c r="D75" s="128" t="s">
        <v>1812</v>
      </c>
      <c r="E75" s="128" t="s">
        <v>1813</v>
      </c>
      <c r="F75" s="128" t="s">
        <v>1814</v>
      </c>
      <c r="G75" s="128" t="s">
        <v>1815</v>
      </c>
      <c r="H75" s="128" t="s">
        <v>1816</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1794</v>
      </c>
      <c r="B76" s="125" t="s">
        <v>1817</v>
      </c>
      <c r="C76" s="126" t="s">
        <v>1818</v>
      </c>
      <c r="D76" s="128" t="s">
        <v>1819</v>
      </c>
      <c r="E76" s="128" t="s">
        <v>1820</v>
      </c>
      <c r="F76" s="128" t="s">
        <v>1821</v>
      </c>
      <c r="G76" s="128" t="s">
        <v>1822</v>
      </c>
      <c r="H76" s="128" t="s">
        <v>1823</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1794</v>
      </c>
      <c r="B77" s="125" t="s">
        <v>1824</v>
      </c>
      <c r="C77" s="126" t="s">
        <v>1825</v>
      </c>
      <c r="D77" s="128" t="s">
        <v>1826</v>
      </c>
      <c r="E77" s="128" t="s">
        <v>1827</v>
      </c>
      <c r="F77" s="128" t="s">
        <v>1828</v>
      </c>
      <c r="G77" s="128" t="s">
        <v>1822</v>
      </c>
      <c r="H77" s="128" t="s">
        <v>1829</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1830</v>
      </c>
      <c r="B78" s="124"/>
      <c r="C78" s="123" t="s">
        <v>1831</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1830</v>
      </c>
      <c r="B79" s="125" t="s">
        <v>1830</v>
      </c>
      <c r="C79" s="126" t="s">
        <v>1832</v>
      </c>
      <c r="D79" s="128" t="s">
        <v>1833</v>
      </c>
      <c r="E79" s="128" t="s">
        <v>1834</v>
      </c>
      <c r="F79" s="128" t="s">
        <v>1835</v>
      </c>
      <c r="G79" s="128" t="s">
        <v>1836</v>
      </c>
      <c r="H79" s="128" t="s">
        <v>1837</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1830</v>
      </c>
      <c r="B80" s="125" t="s">
        <v>1838</v>
      </c>
      <c r="C80" s="126" t="s">
        <v>1839</v>
      </c>
      <c r="D80" s="128" t="s">
        <v>1840</v>
      </c>
      <c r="E80" s="128" t="s">
        <v>1841</v>
      </c>
      <c r="F80" s="128" t="s">
        <v>1842</v>
      </c>
      <c r="G80" s="128" t="s">
        <v>1843</v>
      </c>
      <c r="H80" s="128" t="s">
        <v>1844</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1830</v>
      </c>
      <c r="B81" s="125" t="s">
        <v>1845</v>
      </c>
      <c r="C81" s="126" t="s">
        <v>1846</v>
      </c>
      <c r="D81" s="128" t="s">
        <v>1847</v>
      </c>
      <c r="E81" s="128" t="s">
        <v>1848</v>
      </c>
      <c r="F81" s="128" t="s">
        <v>1849</v>
      </c>
      <c r="G81" s="128" t="s">
        <v>1850</v>
      </c>
      <c r="H81" s="128" t="s">
        <v>1851</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1852</v>
      </c>
      <c r="B82" s="124"/>
      <c r="C82" s="123" t="s">
        <v>1853</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1852</v>
      </c>
      <c r="B83" s="125" t="s">
        <v>1854</v>
      </c>
      <c r="C83" s="126" t="s">
        <v>1855</v>
      </c>
      <c r="D83" s="128" t="s">
        <v>1856</v>
      </c>
      <c r="E83" s="128" t="s">
        <v>1857</v>
      </c>
      <c r="F83" s="128" t="s">
        <v>1858</v>
      </c>
      <c r="G83" s="128" t="s">
        <v>1859</v>
      </c>
      <c r="H83" s="128" t="s">
        <v>1860</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1852</v>
      </c>
      <c r="B84" s="125" t="s">
        <v>1861</v>
      </c>
      <c r="C84" s="126" t="s">
        <v>1862</v>
      </c>
      <c r="D84" s="128" t="s">
        <v>1863</v>
      </c>
      <c r="E84" s="128" t="s">
        <v>1864</v>
      </c>
      <c r="F84" s="128" t="s">
        <v>1865</v>
      </c>
      <c r="G84" s="128" t="s">
        <v>1866</v>
      </c>
      <c r="H84" s="128" t="s">
        <v>1867</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1852</v>
      </c>
      <c r="B85" s="125" t="s">
        <v>1868</v>
      </c>
      <c r="C85" s="126" t="s">
        <v>1869</v>
      </c>
      <c r="D85" s="128" t="s">
        <v>1870</v>
      </c>
      <c r="E85" s="128" t="s">
        <v>1871</v>
      </c>
      <c r="F85" s="128" t="s">
        <v>1872</v>
      </c>
      <c r="G85" s="128" t="s">
        <v>1873</v>
      </c>
      <c r="H85" s="128" t="s">
        <v>1874</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1852</v>
      </c>
      <c r="B86" s="125" t="s">
        <v>1875</v>
      </c>
      <c r="C86" s="126" t="s">
        <v>1876</v>
      </c>
      <c r="D86" s="128" t="s">
        <v>1877</v>
      </c>
      <c r="E86" s="128" t="s">
        <v>1878</v>
      </c>
      <c r="F86" s="128" t="s">
        <v>1879</v>
      </c>
      <c r="G86" s="128" t="s">
        <v>1880</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1881</v>
      </c>
      <c r="B87" s="124"/>
      <c r="C87" s="123" t="s">
        <v>1882</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1881</v>
      </c>
      <c r="B88" s="125" t="s">
        <v>1883</v>
      </c>
      <c r="C88" s="126" t="s">
        <v>1884</v>
      </c>
      <c r="D88" s="128" t="s">
        <v>1885</v>
      </c>
      <c r="E88" s="128" t="s">
        <v>1886</v>
      </c>
      <c r="F88" s="128" t="s">
        <v>1887</v>
      </c>
      <c r="G88" s="128" t="s">
        <v>1888</v>
      </c>
      <c r="H88" s="128" t="s">
        <v>1889</v>
      </c>
      <c r="I88" s="130">
        <f>IF(COUNTIF(J88:AW88,"&lt;&gt;")=0,"",SUMPRODUCT(((Recommendations[ImplStatus]="Implemented")+(Recommendations[ImplStatus]="Compensated"))*ISNUMBER(MATCH(Recommendations[Id],J88:AW88,0)))/COUNTIF(J88:AW88,"&lt;&gt;"))</f>
        <v>0</v>
      </c>
      <c r="J88" s="132" t="s">
        <v>39</v>
      </c>
      <c r="K88" s="132" t="s">
        <v>69</v>
      </c>
      <c r="L88" s="132" t="s">
        <v>74</v>
      </c>
      <c r="M88" s="132" t="s">
        <v>78</v>
      </c>
      <c r="N88" s="132" t="s">
        <v>81</v>
      </c>
      <c r="O88" s="132" t="s">
        <v>84</v>
      </c>
      <c r="P88" s="132" t="s">
        <v>87</v>
      </c>
      <c r="Q88" s="132" t="s">
        <v>139</v>
      </c>
      <c r="R88" s="132" t="s">
        <v>149</v>
      </c>
      <c r="S88" s="132" t="s">
        <v>154</v>
      </c>
      <c r="T88" s="132" t="s">
        <v>159</v>
      </c>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1881</v>
      </c>
      <c r="B89" s="125" t="s">
        <v>1890</v>
      </c>
      <c r="C89" s="126" t="s">
        <v>1891</v>
      </c>
      <c r="D89" s="128" t="s">
        <v>1892</v>
      </c>
      <c r="E89" s="128" t="s">
        <v>1893</v>
      </c>
      <c r="F89" s="128" t="s">
        <v>1894</v>
      </c>
      <c r="G89" s="128" t="s">
        <v>1418</v>
      </c>
      <c r="H89" s="128" t="s">
        <v>1895</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1881</v>
      </c>
      <c r="B90" s="125" t="s">
        <v>1896</v>
      </c>
      <c r="C90" s="126" t="s">
        <v>1897</v>
      </c>
      <c r="D90" s="128" t="s">
        <v>1898</v>
      </c>
      <c r="E90" s="128" t="s">
        <v>1899</v>
      </c>
      <c r="F90" s="128" t="s">
        <v>1900</v>
      </c>
      <c r="G90" s="128" t="s">
        <v>1888</v>
      </c>
      <c r="H90" s="128" t="s">
        <v>1901</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1881</v>
      </c>
      <c r="B91" s="125" t="s">
        <v>1902</v>
      </c>
      <c r="C91" s="126" t="s">
        <v>1903</v>
      </c>
      <c r="D91" s="128" t="s">
        <v>1904</v>
      </c>
      <c r="E91" s="128" t="s">
        <v>1905</v>
      </c>
      <c r="F91" s="128" t="s">
        <v>1906</v>
      </c>
      <c r="G91" s="128" t="s">
        <v>1418</v>
      </c>
      <c r="H91" s="128" t="s">
        <v>1907</v>
      </c>
      <c r="I91" s="130">
        <f>IF(COUNTIF(J91:AW91,"&lt;&gt;")=0,"",SUMPRODUCT(((Recommendations[ImplStatus]="Implemented")+(Recommendations[ImplStatus]="Compensated"))*ISNUMBER(MATCH(Recommendations[Id],J91:AW91,0)))/COUNTIF(J91:AW91,"&lt;&gt;"))</f>
        <v>0</v>
      </c>
      <c r="J91" s="132" t="s">
        <v>13</v>
      </c>
      <c r="K91" s="132" t="s">
        <v>49</v>
      </c>
      <c r="L91" s="132" t="s">
        <v>90</v>
      </c>
      <c r="M91" s="132" t="s">
        <v>169</v>
      </c>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1881</v>
      </c>
      <c r="B92" s="125" t="s">
        <v>1908</v>
      </c>
      <c r="C92" s="126" t="s">
        <v>1909</v>
      </c>
      <c r="D92" s="128" t="s">
        <v>1910</v>
      </c>
      <c r="E92" s="128" t="s">
        <v>1911</v>
      </c>
      <c r="F92" s="128" t="s">
        <v>1912</v>
      </c>
      <c r="G92" s="128" t="s">
        <v>1418</v>
      </c>
      <c r="H92" s="128" t="s">
        <v>1913</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1881</v>
      </c>
      <c r="B93" s="125" t="s">
        <v>1914</v>
      </c>
      <c r="C93" s="126" t="s">
        <v>1915</v>
      </c>
      <c r="D93" s="128" t="s">
        <v>1916</v>
      </c>
      <c r="E93" s="128" t="s">
        <v>1917</v>
      </c>
      <c r="F93" s="128" t="s">
        <v>1918</v>
      </c>
      <c r="G93" s="128" t="s">
        <v>1919</v>
      </c>
      <c r="H93" s="128" t="s">
        <v>1920</v>
      </c>
      <c r="I93" s="130">
        <f>IF(COUNTIF(J93:AW93,"&lt;&gt;")=0,"",SUMPRODUCT(((Recommendations[ImplStatus]="Implemented")+(Recommendations[ImplStatus]="Compensated"))*ISNUMBER(MATCH(Recommendations[Id],J93:AW93,0)))/COUNTIF(J93:AW93,"&lt;&gt;"))</f>
        <v>0</v>
      </c>
      <c r="J93" s="132" t="s">
        <v>13</v>
      </c>
      <c r="K93" s="132" t="s">
        <v>49</v>
      </c>
      <c r="L93" s="132" t="s">
        <v>90</v>
      </c>
      <c r="M93" s="132" t="s">
        <v>169</v>
      </c>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1881</v>
      </c>
      <c r="B94" s="125" t="s">
        <v>1921</v>
      </c>
      <c r="C94" s="126" t="s">
        <v>1922</v>
      </c>
      <c r="D94" s="128" t="s">
        <v>1923</v>
      </c>
      <c r="E94" s="128" t="s">
        <v>1924</v>
      </c>
      <c r="F94" s="128" t="s">
        <v>1925</v>
      </c>
      <c r="G94" s="128" t="s">
        <v>1926</v>
      </c>
      <c r="H94" s="128" t="s">
        <v>1927</v>
      </c>
      <c r="I94" s="130">
        <f>IF(COUNTIF(J94:AW94,"&lt;&gt;")=0,"",SUMPRODUCT(((Recommendations[ImplStatus]="Implemented")+(Recommendations[ImplStatus]="Compensated"))*ISNUMBER(MATCH(Recommendations[Id],J94:AW94,0)))/COUNTIF(J94:AW94,"&lt;&gt;"))</f>
        <v>0</v>
      </c>
      <c r="J94" s="132" t="s">
        <v>13</v>
      </c>
      <c r="K94" s="132" t="s">
        <v>49</v>
      </c>
      <c r="L94" s="132" t="s">
        <v>90</v>
      </c>
      <c r="M94" s="132" t="s">
        <v>169</v>
      </c>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1881</v>
      </c>
      <c r="B95" s="125" t="s">
        <v>1928</v>
      </c>
      <c r="C95" s="126" t="s">
        <v>1929</v>
      </c>
      <c r="D95" s="128" t="s">
        <v>1930</v>
      </c>
      <c r="E95" s="128" t="s">
        <v>1931</v>
      </c>
      <c r="F95" s="128" t="s">
        <v>1932</v>
      </c>
      <c r="G95" s="128" t="s">
        <v>1933</v>
      </c>
      <c r="H95" s="128" t="s">
        <v>1934</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1881</v>
      </c>
      <c r="B96" s="125" t="s">
        <v>1935</v>
      </c>
      <c r="C96" s="126" t="s">
        <v>1936</v>
      </c>
      <c r="D96" s="128" t="s">
        <v>1937</v>
      </c>
      <c r="E96" s="128" t="s">
        <v>1938</v>
      </c>
      <c r="F96" s="128" t="s">
        <v>1939</v>
      </c>
      <c r="G96" s="128" t="s">
        <v>1940</v>
      </c>
      <c r="H96" s="128" t="s">
        <v>1941</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1881</v>
      </c>
      <c r="B97" s="125" t="s">
        <v>1942</v>
      </c>
      <c r="C97" s="126" t="s">
        <v>1943</v>
      </c>
      <c r="D97" s="128" t="s">
        <v>1944</v>
      </c>
      <c r="E97" s="128" t="s">
        <v>1945</v>
      </c>
      <c r="F97" s="128" t="s">
        <v>1946</v>
      </c>
      <c r="G97" s="128" t="s">
        <v>1947</v>
      </c>
      <c r="H97" s="128" t="s">
        <v>1948</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1949</v>
      </c>
      <c r="B98" s="124"/>
      <c r="C98" s="123" t="s">
        <v>1950</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1949</v>
      </c>
      <c r="B99" s="125" t="s">
        <v>1951</v>
      </c>
      <c r="C99" s="126" t="s">
        <v>1952</v>
      </c>
      <c r="D99" s="128" t="s">
        <v>1953</v>
      </c>
      <c r="E99" s="128" t="s">
        <v>1954</v>
      </c>
      <c r="F99" s="128" t="s">
        <v>1955</v>
      </c>
      <c r="G99" s="128" t="s">
        <v>1956</v>
      </c>
      <c r="H99" s="128" t="s">
        <v>1957</v>
      </c>
      <c r="I99" s="130" t="str">
        <f>IF(COUNTIF(J99:AW99,"&lt;&gt;")=0,"",SUMPRODUCT(((Recommendations[ImplStatus]="Implemented")+(Recommendations[ImplStatus]="Compensated"))*ISNUMBER(MATCH(Recommendations[Id],J99:AW99,0)))/COUNTIF(J99:AW99,"&lt;&gt;"))</f>
        <v/>
      </c>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1949</v>
      </c>
      <c r="B100" s="125" t="s">
        <v>1958</v>
      </c>
      <c r="C100" s="126" t="s">
        <v>1959</v>
      </c>
      <c r="D100" s="128" t="s">
        <v>1960</v>
      </c>
      <c r="E100" s="128" t="s">
        <v>1961</v>
      </c>
      <c r="F100" s="128" t="s">
        <v>1962</v>
      </c>
      <c r="G100" s="128" t="s">
        <v>1963</v>
      </c>
      <c r="H100" s="128" t="s">
        <v>1964</v>
      </c>
      <c r="I100" s="130">
        <f>IF(COUNTIF(J100:AW100,"&lt;&gt;")=0,"",SUMPRODUCT(((Recommendations[ImplStatus]="Implemented")+(Recommendations[ImplStatus]="Compensated"))*ISNUMBER(MATCH(Recommendations[Id],J100:AW100,0)))/COUNTIF(J100:AW100,"&lt;&gt;"))</f>
        <v>0</v>
      </c>
      <c r="J100" s="132" t="s">
        <v>95</v>
      </c>
      <c r="K100" s="132" t="s">
        <v>101</v>
      </c>
      <c r="L100" s="132" t="s">
        <v>106</v>
      </c>
      <c r="M100" s="132" t="s">
        <v>119</v>
      </c>
      <c r="N100" s="132" t="s">
        <v>124</v>
      </c>
      <c r="O100" s="132" t="s">
        <v>129</v>
      </c>
      <c r="P100" s="132" t="s">
        <v>159</v>
      </c>
      <c r="Q100" s="132" t="s">
        <v>164</v>
      </c>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1949</v>
      </c>
      <c r="B101" s="125" t="s">
        <v>1965</v>
      </c>
      <c r="C101" s="126" t="s">
        <v>1966</v>
      </c>
      <c r="D101" s="128" t="s">
        <v>1967</v>
      </c>
      <c r="E101" s="128" t="s">
        <v>1968</v>
      </c>
      <c r="F101" s="128" t="s">
        <v>19</v>
      </c>
      <c r="G101" s="128" t="s">
        <v>19</v>
      </c>
      <c r="H101" s="128" t="s">
        <v>19</v>
      </c>
      <c r="I101" s="130">
        <f>IF(COUNTIF(J101:AW101,"&lt;&gt;")=0,"",SUMPRODUCT(((Recommendations[ImplStatus]="Implemented")+(Recommendations[ImplStatus]="Compensated"))*ISNUMBER(MATCH(Recommendations[Id],J101:AW101,0)))/COUNTIF(J101:AW101,"&lt;&gt;"))</f>
        <v>0</v>
      </c>
      <c r="J101" s="132" t="s">
        <v>69</v>
      </c>
      <c r="K101" s="132" t="s">
        <v>74</v>
      </c>
      <c r="L101" s="132" t="s">
        <v>78</v>
      </c>
      <c r="M101" s="132" t="s">
        <v>81</v>
      </c>
      <c r="N101" s="132" t="s">
        <v>84</v>
      </c>
      <c r="O101" s="132" t="s">
        <v>87</v>
      </c>
      <c r="P101" s="132" t="s">
        <v>149</v>
      </c>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1949</v>
      </c>
      <c r="B102" s="125" t="s">
        <v>1969</v>
      </c>
      <c r="C102" s="126" t="s">
        <v>1970</v>
      </c>
      <c r="D102" s="128" t="s">
        <v>1971</v>
      </c>
      <c r="E102" s="128" t="s">
        <v>1972</v>
      </c>
      <c r="F102" s="128" t="s">
        <v>1973</v>
      </c>
      <c r="G102" s="128" t="s">
        <v>1974</v>
      </c>
      <c r="H102" s="128" t="s">
        <v>1975</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1949</v>
      </c>
      <c r="B103" s="125" t="s">
        <v>1976</v>
      </c>
      <c r="C103" s="126" t="s">
        <v>1977</v>
      </c>
      <c r="D103" s="128" t="s">
        <v>1978</v>
      </c>
      <c r="E103" s="128" t="s">
        <v>1979</v>
      </c>
      <c r="F103" s="128" t="s">
        <v>1980</v>
      </c>
      <c r="G103" s="128" t="s">
        <v>1981</v>
      </c>
      <c r="H103" s="128" t="s">
        <v>1982</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1983</v>
      </c>
      <c r="B104" s="124"/>
      <c r="C104" s="123" t="s">
        <v>1984</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1983</v>
      </c>
      <c r="B105" s="125" t="s">
        <v>1985</v>
      </c>
      <c r="C105" s="126" t="s">
        <v>1986</v>
      </c>
      <c r="D105" s="128" t="s">
        <v>1987</v>
      </c>
      <c r="E105" s="128" t="s">
        <v>1988</v>
      </c>
      <c r="F105" s="128" t="s">
        <v>1989</v>
      </c>
      <c r="G105" s="128" t="s">
        <v>1990</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1983</v>
      </c>
      <c r="B106" s="125" t="s">
        <v>1991</v>
      </c>
      <c r="C106" s="126" t="s">
        <v>1992</v>
      </c>
      <c r="D106" s="128" t="s">
        <v>1993</v>
      </c>
      <c r="E106" s="128" t="s">
        <v>1994</v>
      </c>
      <c r="F106" s="128" t="s">
        <v>1995</v>
      </c>
      <c r="G106" s="128" t="s">
        <v>1996</v>
      </c>
      <c r="H106" s="128" t="s">
        <v>1997</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1983</v>
      </c>
      <c r="B107" s="125" t="s">
        <v>1998</v>
      </c>
      <c r="C107" s="126" t="s">
        <v>1999</v>
      </c>
      <c r="D107" s="128" t="s">
        <v>2000</v>
      </c>
      <c r="E107" s="128" t="s">
        <v>2001</v>
      </c>
      <c r="F107" s="128" t="s">
        <v>2002</v>
      </c>
      <c r="G107" s="128" t="s">
        <v>2003</v>
      </c>
      <c r="H107" s="128" t="s">
        <v>2004</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2005</v>
      </c>
      <c r="B108" s="124"/>
      <c r="C108" s="123" t="s">
        <v>2006</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2005</v>
      </c>
      <c r="B109" s="125" t="s">
        <v>2007</v>
      </c>
      <c r="C109" s="126" t="s">
        <v>2008</v>
      </c>
      <c r="D109" s="128" t="s">
        <v>2009</v>
      </c>
      <c r="E109" s="128" t="s">
        <v>2010</v>
      </c>
      <c r="F109" s="128" t="s">
        <v>2011</v>
      </c>
      <c r="G109" s="128" t="s">
        <v>2012</v>
      </c>
      <c r="H109" s="128" t="s">
        <v>2013</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2005</v>
      </c>
      <c r="B110" s="125" t="s">
        <v>2014</v>
      </c>
      <c r="C110" s="126" t="s">
        <v>2015</v>
      </c>
      <c r="D110" s="128" t="s">
        <v>2016</v>
      </c>
      <c r="E110" s="128" t="s">
        <v>2017</v>
      </c>
      <c r="F110" s="128" t="s">
        <v>2018</v>
      </c>
      <c r="G110" s="128" t="s">
        <v>2019</v>
      </c>
      <c r="H110" s="128" t="s">
        <v>2020</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2005</v>
      </c>
      <c r="B111" s="125" t="s">
        <v>2021</v>
      </c>
      <c r="C111" s="126" t="s">
        <v>2022</v>
      </c>
      <c r="D111" s="128" t="s">
        <v>2023</v>
      </c>
      <c r="E111" s="128" t="s">
        <v>2024</v>
      </c>
      <c r="F111" s="128" t="s">
        <v>2025</v>
      </c>
      <c r="G111" s="128" t="s">
        <v>2026</v>
      </c>
      <c r="H111" s="128" t="s">
        <v>2027</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2028</v>
      </c>
      <c r="B112" s="124"/>
      <c r="C112" s="123" t="s">
        <v>2029</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2028</v>
      </c>
      <c r="B113" s="125" t="s">
        <v>2030</v>
      </c>
      <c r="C113" s="126" t="s">
        <v>2031</v>
      </c>
      <c r="D113" s="128" t="s">
        <v>2032</v>
      </c>
      <c r="E113" s="128" t="s">
        <v>2033</v>
      </c>
      <c r="F113" s="128" t="s">
        <v>2034</v>
      </c>
      <c r="G113" s="128" t="s">
        <v>2035</v>
      </c>
      <c r="H113" s="128" t="s">
        <v>2036</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2028</v>
      </c>
      <c r="B114" s="125" t="s">
        <v>2037</v>
      </c>
      <c r="C114" s="126" t="s">
        <v>2038</v>
      </c>
      <c r="D114" s="128" t="s">
        <v>2039</v>
      </c>
      <c r="E114" s="128" t="s">
        <v>2040</v>
      </c>
      <c r="F114" s="128" t="s">
        <v>2041</v>
      </c>
      <c r="G114" s="128" t="s">
        <v>2035</v>
      </c>
      <c r="H114" s="128" t="s">
        <v>2042</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2028</v>
      </c>
      <c r="B115" s="133" t="s">
        <v>2043</v>
      </c>
      <c r="C115" s="134" t="s">
        <v>2044</v>
      </c>
      <c r="D115" s="135" t="s">
        <v>2045</v>
      </c>
      <c r="E115" s="135" t="s">
        <v>2046</v>
      </c>
      <c r="F115" s="135" t="s">
        <v>2047</v>
      </c>
      <c r="G115" s="135" t="s">
        <v>2048</v>
      </c>
      <c r="H115" s="135" t="s">
        <v>2049</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174</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IFERROR(INDEX('Recommendations'!$G$2:$G$34, MATCH(J2,'Recommendations'!$A$2:$A$34,0))="Implemented", FALSE))</xm:f>
            <x14:dxf>
              <font>
                <color rgb="FF000000"/>
              </font>
              <fill>
                <patternFill>
                  <bgColor rgb="FF3C7D22"/>
                </patternFill>
              </fill>
            </x14:dxf>
          </x14:cfRule>
          <x14:cfRule type="expression" priority="2" id="{00000000-000E-0000-0600-000002000000}">
            <xm:f>AND(J2&lt;&gt;"", IFERROR(INDEX('Recommendations'!$G$2:$G$34, MATCH(J2,'Recommendations'!$A$2:$A$34,0))="Compensated", FALSE))</xm:f>
            <x14:dxf>
              <font>
                <color rgb="FF000000"/>
              </font>
              <fill>
                <patternFill>
                  <bgColor rgb="FFC6E0B4"/>
                </patternFill>
              </fill>
            </x14:dxf>
          </x14:cfRule>
          <x14:cfRule type="expression" priority="3" id="{00000000-000E-0000-0600-000003000000}">
            <xm:f>AND(J2&lt;&gt;"", IFERROR(INDEX('Recommendations'!$G$2:$G$34, MATCH(J2,'Recommendations'!$A$2:$A$34,0))="Testing", FALSE))</xm:f>
            <x14:dxf>
              <font>
                <color rgb="FF000000"/>
              </font>
              <fill>
                <patternFill>
                  <bgColor rgb="FFFFC000"/>
                </patternFill>
              </fill>
            </x14:dxf>
          </x14:cfRule>
          <x14:cfRule type="expression" priority="4" id="{00000000-000E-0000-0600-000004000000}">
            <xm:f>AND(J2&lt;&gt;"", IFERROR(INDEX('Recommendations'!$G$2:$G$34, MATCH(J2,'Recommendations'!$A$2:$A$34,0))="Failed", FALSE))</xm:f>
            <x14:dxf>
              <font>
                <color rgb="FF000000"/>
              </font>
              <fill>
                <patternFill>
                  <bgColor rgb="FFD82891"/>
                </patternFill>
              </fill>
            </x14:dxf>
          </x14:cfRule>
          <x14:cfRule type="expression" priority="5" id="{00000000-000E-0000-0600-000005000000}">
            <xm:f>AND(J2&lt;&gt;"", IFERROR(INDEX('Recommendations'!$G$2:$G$34, MATCH(J2,'Recommendations'!$A$2:$A$34,0))="Risk Accepted", FALSE))</xm:f>
            <x14:dxf>
              <font>
                <color rgb="FF000000"/>
              </font>
              <fill>
                <patternFill>
                  <bgColor rgb="FFD9D9D9"/>
                </patternFill>
              </fill>
            </x14:dxf>
          </x14:cfRule>
          <x14:cfRule type="expression" priority="6" id="{00000000-000E-0000-0600-000006000000}">
            <xm:f>AND(J2&lt;&gt;"", IFERROR(INDEX('Recommendations'!$G$2:$G$34, MATCH(J2,'Recommendations'!$A$2:$A$34,0))="N/A",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2050</v>
      </c>
      <c r="B1" s="184" t="s">
        <v>2051</v>
      </c>
      <c r="C1" s="184" t="s">
        <v>0</v>
      </c>
      <c r="D1" s="184" t="s">
        <v>2052</v>
      </c>
      <c r="E1" s="184" t="s">
        <v>2053</v>
      </c>
      <c r="F1" s="184" t="s">
        <v>2054</v>
      </c>
      <c r="G1" s="184" t="s">
        <v>419</v>
      </c>
      <c r="H1" s="184" t="s">
        <v>420</v>
      </c>
      <c r="I1" s="184" t="s">
        <v>421</v>
      </c>
      <c r="J1" s="184" t="s">
        <v>422</v>
      </c>
      <c r="K1" s="184" t="s">
        <v>423</v>
      </c>
      <c r="L1" s="184" t="s">
        <v>424</v>
      </c>
      <c r="M1" s="184" t="s">
        <v>425</v>
      </c>
      <c r="N1" s="184" t="s">
        <v>426</v>
      </c>
      <c r="O1" s="184" t="s">
        <v>427</v>
      </c>
      <c r="P1" s="184" t="s">
        <v>428</v>
      </c>
      <c r="Q1" s="184" t="s">
        <v>429</v>
      </c>
      <c r="R1" s="184" t="s">
        <v>430</v>
      </c>
      <c r="S1" s="184" t="s">
        <v>431</v>
      </c>
      <c r="T1" s="184" t="s">
        <v>432</v>
      </c>
      <c r="U1" s="184" t="s">
        <v>433</v>
      </c>
      <c r="V1" s="184" t="s">
        <v>434</v>
      </c>
      <c r="W1" s="184" t="s">
        <v>435</v>
      </c>
      <c r="X1" s="184" t="s">
        <v>436</v>
      </c>
      <c r="Y1" s="184" t="s">
        <v>437</v>
      </c>
      <c r="Z1" s="184" t="s">
        <v>438</v>
      </c>
      <c r="AA1" s="184" t="s">
        <v>439</v>
      </c>
      <c r="AB1" s="184" t="s">
        <v>440</v>
      </c>
      <c r="AC1" s="184" t="s">
        <v>441</v>
      </c>
      <c r="AD1" s="184" t="s">
        <v>442</v>
      </c>
      <c r="AE1" s="184" t="s">
        <v>443</v>
      </c>
      <c r="AF1" s="184" t="s">
        <v>444</v>
      </c>
      <c r="AG1" s="184" t="s">
        <v>445</v>
      </c>
      <c r="AH1" s="184" t="s">
        <v>446</v>
      </c>
      <c r="AI1" s="184" t="s">
        <v>447</v>
      </c>
      <c r="AJ1" s="184" t="s">
        <v>448</v>
      </c>
      <c r="AK1" s="184" t="s">
        <v>449</v>
      </c>
      <c r="AL1" s="184" t="s">
        <v>450</v>
      </c>
      <c r="AM1" s="184" t="s">
        <v>451</v>
      </c>
      <c r="AN1" s="184" t="s">
        <v>452</v>
      </c>
      <c r="AO1" s="184" t="s">
        <v>453</v>
      </c>
      <c r="AP1" s="184" t="s">
        <v>454</v>
      </c>
      <c r="AQ1" s="184" t="s">
        <v>455</v>
      </c>
      <c r="AR1" s="184" t="s">
        <v>456</v>
      </c>
      <c r="AS1" s="184" t="s">
        <v>457</v>
      </c>
      <c r="AT1" s="184" t="s">
        <v>458</v>
      </c>
      <c r="AU1" s="185" t="s">
        <v>459</v>
      </c>
    </row>
    <row r="2" spans="1:47" ht="60" customHeight="1" outlineLevel="1" x14ac:dyDescent="0.35">
      <c r="A2" s="175" t="s">
        <v>2055</v>
      </c>
      <c r="B2" s="149" t="s">
        <v>19</v>
      </c>
      <c r="C2" s="147" t="s">
        <v>2056</v>
      </c>
      <c r="D2" s="153" t="s">
        <v>2057</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2055</v>
      </c>
      <c r="B3" s="150" t="s">
        <v>2058</v>
      </c>
      <c r="C3" s="148" t="s">
        <v>2059</v>
      </c>
      <c r="D3" s="154" t="s">
        <v>2060</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2055</v>
      </c>
      <c r="B4" s="151" t="s">
        <v>2058</v>
      </c>
      <c r="C4" s="152" t="s">
        <v>2061</v>
      </c>
      <c r="D4" s="155" t="s">
        <v>2062</v>
      </c>
      <c r="E4" s="158" t="s">
        <v>2063</v>
      </c>
      <c r="F4" s="161" t="s">
        <v>2064</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2055</v>
      </c>
      <c r="B5" s="151" t="s">
        <v>2058</v>
      </c>
      <c r="C5" s="152" t="s">
        <v>2065</v>
      </c>
      <c r="D5" s="155" t="s">
        <v>2066</v>
      </c>
      <c r="E5" s="158" t="s">
        <v>2067</v>
      </c>
      <c r="F5" s="161" t="s">
        <v>2068</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2055</v>
      </c>
      <c r="B6" s="151" t="s">
        <v>2058</v>
      </c>
      <c r="C6" s="152" t="s">
        <v>2069</v>
      </c>
      <c r="D6" s="155" t="s">
        <v>2070</v>
      </c>
      <c r="E6" s="158" t="s">
        <v>2071</v>
      </c>
      <c r="F6" s="161" t="s">
        <v>2068</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2055</v>
      </c>
      <c r="B7" s="151" t="s">
        <v>2058</v>
      </c>
      <c r="C7" s="152" t="s">
        <v>2072</v>
      </c>
      <c r="D7" s="155" t="s">
        <v>2073</v>
      </c>
      <c r="E7" s="158" t="s">
        <v>2074</v>
      </c>
      <c r="F7" s="161" t="s">
        <v>2068</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2055</v>
      </c>
      <c r="B8" s="151" t="s">
        <v>2058</v>
      </c>
      <c r="C8" s="152" t="s">
        <v>2075</v>
      </c>
      <c r="D8" s="155" t="s">
        <v>2076</v>
      </c>
      <c r="E8" s="158" t="s">
        <v>2077</v>
      </c>
      <c r="F8" s="161" t="s">
        <v>2078</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2055</v>
      </c>
      <c r="B9" s="150" t="s">
        <v>2079</v>
      </c>
      <c r="C9" s="148" t="s">
        <v>2080</v>
      </c>
      <c r="D9" s="154" t="s">
        <v>2081</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2055</v>
      </c>
      <c r="B10" s="151" t="s">
        <v>2079</v>
      </c>
      <c r="C10" s="152" t="s">
        <v>2082</v>
      </c>
      <c r="D10" s="155" t="s">
        <v>2083</v>
      </c>
      <c r="E10" s="158" t="s">
        <v>2084</v>
      </c>
      <c r="F10" s="161" t="s">
        <v>2064</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2055</v>
      </c>
      <c r="B11" s="151" t="s">
        <v>2079</v>
      </c>
      <c r="C11" s="152" t="s">
        <v>2085</v>
      </c>
      <c r="D11" s="155" t="s">
        <v>2086</v>
      </c>
      <c r="E11" s="158" t="s">
        <v>2087</v>
      </c>
      <c r="F11" s="161" t="s">
        <v>2064</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2055</v>
      </c>
      <c r="B12" s="151" t="s">
        <v>2079</v>
      </c>
      <c r="C12" s="152" t="s">
        <v>2088</v>
      </c>
      <c r="D12" s="155" t="s">
        <v>2089</v>
      </c>
      <c r="E12" s="158" t="s">
        <v>2090</v>
      </c>
      <c r="F12" s="161" t="s">
        <v>2064</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2055</v>
      </c>
      <c r="B13" s="150" t="s">
        <v>2091</v>
      </c>
      <c r="C13" s="148" t="s">
        <v>2092</v>
      </c>
      <c r="D13" s="154" t="s">
        <v>2093</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2055</v>
      </c>
      <c r="B14" s="151" t="s">
        <v>2091</v>
      </c>
      <c r="C14" s="152" t="s">
        <v>2094</v>
      </c>
      <c r="D14" s="155" t="s">
        <v>2095</v>
      </c>
      <c r="E14" s="158" t="s">
        <v>2096</v>
      </c>
      <c r="F14" s="161" t="s">
        <v>2064</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2055</v>
      </c>
      <c r="B15" s="151" t="s">
        <v>2091</v>
      </c>
      <c r="C15" s="152" t="s">
        <v>2097</v>
      </c>
      <c r="D15" s="155" t="s">
        <v>2098</v>
      </c>
      <c r="E15" s="158" t="s">
        <v>2099</v>
      </c>
      <c r="F15" s="161" t="s">
        <v>2064</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2055</v>
      </c>
      <c r="B16" s="150" t="s">
        <v>2100</v>
      </c>
      <c r="C16" s="148" t="s">
        <v>2101</v>
      </c>
      <c r="D16" s="154" t="s">
        <v>2102</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2055</v>
      </c>
      <c r="B17" s="151" t="s">
        <v>2100</v>
      </c>
      <c r="C17" s="152" t="s">
        <v>2103</v>
      </c>
      <c r="D17" s="155" t="s">
        <v>2104</v>
      </c>
      <c r="E17" s="158" t="s">
        <v>2105</v>
      </c>
      <c r="F17" s="161" t="s">
        <v>2064</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2055</v>
      </c>
      <c r="B18" s="151" t="s">
        <v>2100</v>
      </c>
      <c r="C18" s="152" t="s">
        <v>2106</v>
      </c>
      <c r="D18" s="155" t="s">
        <v>2107</v>
      </c>
      <c r="E18" s="158" t="s">
        <v>2108</v>
      </c>
      <c r="F18" s="161" t="s">
        <v>2068</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2055</v>
      </c>
      <c r="B19" s="151" t="s">
        <v>2100</v>
      </c>
      <c r="C19" s="152" t="s">
        <v>2109</v>
      </c>
      <c r="D19" s="155" t="s">
        <v>2110</v>
      </c>
      <c r="E19" s="158" t="s">
        <v>2111</v>
      </c>
      <c r="F19" s="161" t="s">
        <v>2064</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2055</v>
      </c>
      <c r="B20" s="151" t="s">
        <v>2100</v>
      </c>
      <c r="C20" s="152" t="s">
        <v>2112</v>
      </c>
      <c r="D20" s="155" t="s">
        <v>2113</v>
      </c>
      <c r="E20" s="158" t="s">
        <v>2114</v>
      </c>
      <c r="F20" s="161" t="s">
        <v>2064</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2055</v>
      </c>
      <c r="B21" s="151" t="s">
        <v>2100</v>
      </c>
      <c r="C21" s="152" t="s">
        <v>2115</v>
      </c>
      <c r="D21" s="155" t="s">
        <v>2116</v>
      </c>
      <c r="E21" s="158" t="s">
        <v>2117</v>
      </c>
      <c r="F21" s="161" t="s">
        <v>2068</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2055</v>
      </c>
      <c r="B22" s="151" t="s">
        <v>2100</v>
      </c>
      <c r="C22" s="152" t="s">
        <v>2118</v>
      </c>
      <c r="D22" s="155" t="s">
        <v>2119</v>
      </c>
      <c r="E22" s="158" t="s">
        <v>2120</v>
      </c>
      <c r="F22" s="161" t="s">
        <v>2064</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2055</v>
      </c>
      <c r="B23" s="151" t="s">
        <v>2100</v>
      </c>
      <c r="C23" s="152" t="s">
        <v>2121</v>
      </c>
      <c r="D23" s="155" t="s">
        <v>2122</v>
      </c>
      <c r="E23" s="158" t="s">
        <v>2123</v>
      </c>
      <c r="F23" s="161" t="s">
        <v>2064</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2055</v>
      </c>
      <c r="B24" s="150" t="s">
        <v>2124</v>
      </c>
      <c r="C24" s="148" t="s">
        <v>2125</v>
      </c>
      <c r="D24" s="154" t="s">
        <v>2126</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2055</v>
      </c>
      <c r="B25" s="151" t="s">
        <v>2124</v>
      </c>
      <c r="C25" s="152" t="s">
        <v>2127</v>
      </c>
      <c r="D25" s="155" t="s">
        <v>2128</v>
      </c>
      <c r="E25" s="158" t="s">
        <v>2129</v>
      </c>
      <c r="F25" s="161" t="s">
        <v>2064</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2055</v>
      </c>
      <c r="B26" s="151" t="s">
        <v>2124</v>
      </c>
      <c r="C26" s="152" t="s">
        <v>2130</v>
      </c>
      <c r="D26" s="155" t="s">
        <v>2131</v>
      </c>
      <c r="E26" s="158" t="s">
        <v>2132</v>
      </c>
      <c r="F26" s="161" t="s">
        <v>2064</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2055</v>
      </c>
      <c r="B27" s="151" t="s">
        <v>2124</v>
      </c>
      <c r="C27" s="152" t="s">
        <v>2133</v>
      </c>
      <c r="D27" s="155" t="s">
        <v>2134</v>
      </c>
      <c r="E27" s="158" t="s">
        <v>2135</v>
      </c>
      <c r="F27" s="161" t="s">
        <v>2068</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2055</v>
      </c>
      <c r="B28" s="151" t="s">
        <v>2124</v>
      </c>
      <c r="C28" s="152" t="s">
        <v>2136</v>
      </c>
      <c r="D28" s="155" t="s">
        <v>2137</v>
      </c>
      <c r="E28" s="158" t="s">
        <v>2138</v>
      </c>
      <c r="F28" s="161" t="s">
        <v>2064</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2055</v>
      </c>
      <c r="B29" s="150" t="s">
        <v>2139</v>
      </c>
      <c r="C29" s="148" t="s">
        <v>2140</v>
      </c>
      <c r="D29" s="154" t="s">
        <v>2141</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2055</v>
      </c>
      <c r="B30" s="151" t="s">
        <v>2139</v>
      </c>
      <c r="C30" s="152" t="s">
        <v>2142</v>
      </c>
      <c r="D30" s="155" t="s">
        <v>2143</v>
      </c>
      <c r="E30" s="158" t="s">
        <v>2144</v>
      </c>
      <c r="F30" s="161" t="s">
        <v>2078</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2055</v>
      </c>
      <c r="B31" s="151" t="s">
        <v>2139</v>
      </c>
      <c r="C31" s="152" t="s">
        <v>2145</v>
      </c>
      <c r="D31" s="155" t="s">
        <v>2146</v>
      </c>
      <c r="E31" s="158" t="s">
        <v>2147</v>
      </c>
      <c r="F31" s="161" t="s">
        <v>2078</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2055</v>
      </c>
      <c r="B32" s="151" t="s">
        <v>2139</v>
      </c>
      <c r="C32" s="152" t="s">
        <v>2148</v>
      </c>
      <c r="D32" s="155" t="s">
        <v>2149</v>
      </c>
      <c r="E32" s="158" t="s">
        <v>2150</v>
      </c>
      <c r="F32" s="161" t="s">
        <v>2078</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2055</v>
      </c>
      <c r="B33" s="151" t="s">
        <v>2139</v>
      </c>
      <c r="C33" s="152" t="s">
        <v>2151</v>
      </c>
      <c r="D33" s="155" t="s">
        <v>2152</v>
      </c>
      <c r="E33" s="158" t="s">
        <v>2153</v>
      </c>
      <c r="F33" s="161" t="s">
        <v>2078</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2055</v>
      </c>
      <c r="B34" s="151" t="s">
        <v>2139</v>
      </c>
      <c r="C34" s="152" t="s">
        <v>2154</v>
      </c>
      <c r="D34" s="155" t="s">
        <v>2155</v>
      </c>
      <c r="E34" s="158" t="s">
        <v>2156</v>
      </c>
      <c r="F34" s="161" t="s">
        <v>2078</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2055</v>
      </c>
      <c r="B35" s="151" t="s">
        <v>2139</v>
      </c>
      <c r="C35" s="152" t="s">
        <v>2157</v>
      </c>
      <c r="D35" s="155" t="s">
        <v>2158</v>
      </c>
      <c r="E35" s="158" t="s">
        <v>2159</v>
      </c>
      <c r="F35" s="161" t="s">
        <v>2078</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2055</v>
      </c>
      <c r="B36" s="151" t="s">
        <v>2139</v>
      </c>
      <c r="C36" s="152" t="s">
        <v>2160</v>
      </c>
      <c r="D36" s="155" t="s">
        <v>2161</v>
      </c>
      <c r="E36" s="158" t="s">
        <v>2162</v>
      </c>
      <c r="F36" s="161" t="s">
        <v>2078</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2055</v>
      </c>
      <c r="B37" s="151" t="s">
        <v>2139</v>
      </c>
      <c r="C37" s="152" t="s">
        <v>2163</v>
      </c>
      <c r="D37" s="155" t="s">
        <v>2164</v>
      </c>
      <c r="E37" s="158" t="s">
        <v>2165</v>
      </c>
      <c r="F37" s="161" t="s">
        <v>2078</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2055</v>
      </c>
      <c r="B38" s="151" t="s">
        <v>2139</v>
      </c>
      <c r="C38" s="152" t="s">
        <v>2166</v>
      </c>
      <c r="D38" s="155" t="s">
        <v>2167</v>
      </c>
      <c r="E38" s="158" t="s">
        <v>2168</v>
      </c>
      <c r="F38" s="161" t="s">
        <v>2078</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2055</v>
      </c>
      <c r="B39" s="151" t="s">
        <v>2139</v>
      </c>
      <c r="C39" s="152" t="s">
        <v>2169</v>
      </c>
      <c r="D39" s="155" t="s">
        <v>2170</v>
      </c>
      <c r="E39" s="158" t="s">
        <v>2171</v>
      </c>
      <c r="F39" s="161" t="s">
        <v>2078</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2172</v>
      </c>
      <c r="B40" s="149" t="s">
        <v>19</v>
      </c>
      <c r="C40" s="147" t="s">
        <v>2173</v>
      </c>
      <c r="D40" s="153" t="s">
        <v>2174</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2172</v>
      </c>
      <c r="B41" s="150" t="s">
        <v>2175</v>
      </c>
      <c r="C41" s="148" t="s">
        <v>2176</v>
      </c>
      <c r="D41" s="154" t="s">
        <v>2177</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2172</v>
      </c>
      <c r="B42" s="151" t="s">
        <v>2175</v>
      </c>
      <c r="C42" s="152" t="s">
        <v>2178</v>
      </c>
      <c r="D42" s="155" t="s">
        <v>2179</v>
      </c>
      <c r="E42" s="158" t="s">
        <v>2180</v>
      </c>
      <c r="F42" s="161" t="s">
        <v>2064</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2172</v>
      </c>
      <c r="B43" s="151" t="s">
        <v>2175</v>
      </c>
      <c r="C43" s="152" t="s">
        <v>2181</v>
      </c>
      <c r="D43" s="155" t="s">
        <v>2182</v>
      </c>
      <c r="E43" s="158" t="s">
        <v>2183</v>
      </c>
      <c r="F43" s="161" t="s">
        <v>2064</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2172</v>
      </c>
      <c r="B44" s="151" t="s">
        <v>2175</v>
      </c>
      <c r="C44" s="152" t="s">
        <v>2184</v>
      </c>
      <c r="D44" s="155" t="s">
        <v>2185</v>
      </c>
      <c r="E44" s="158" t="s">
        <v>2186</v>
      </c>
      <c r="F44" s="161" t="s">
        <v>2068</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2172</v>
      </c>
      <c r="B45" s="151" t="s">
        <v>2175</v>
      </c>
      <c r="C45" s="152" t="s">
        <v>2187</v>
      </c>
      <c r="D45" s="155" t="s">
        <v>2188</v>
      </c>
      <c r="E45" s="158" t="s">
        <v>2189</v>
      </c>
      <c r="F45" s="161" t="s">
        <v>2078</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2172</v>
      </c>
      <c r="B46" s="151" t="s">
        <v>2175</v>
      </c>
      <c r="C46" s="152" t="s">
        <v>2190</v>
      </c>
      <c r="D46" s="155" t="s">
        <v>2191</v>
      </c>
      <c r="E46" s="158" t="s">
        <v>2192</v>
      </c>
      <c r="F46" s="161" t="s">
        <v>2064</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2172</v>
      </c>
      <c r="B47" s="151" t="s">
        <v>2175</v>
      </c>
      <c r="C47" s="152" t="s">
        <v>2193</v>
      </c>
      <c r="D47" s="155" t="s">
        <v>2194</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2172</v>
      </c>
      <c r="B48" s="151" t="s">
        <v>2175</v>
      </c>
      <c r="C48" s="152" t="s">
        <v>2195</v>
      </c>
      <c r="D48" s="155" t="s">
        <v>2196</v>
      </c>
      <c r="E48" s="158" t="s">
        <v>2197</v>
      </c>
      <c r="F48" s="161" t="s">
        <v>2064</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2172</v>
      </c>
      <c r="B49" s="151" t="s">
        <v>2175</v>
      </c>
      <c r="C49" s="152" t="s">
        <v>2198</v>
      </c>
      <c r="D49" s="155" t="s">
        <v>2199</v>
      </c>
      <c r="E49" s="158" t="s">
        <v>2200</v>
      </c>
      <c r="F49" s="161" t="s">
        <v>2068</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2172</v>
      </c>
      <c r="B50" s="150" t="s">
        <v>2201</v>
      </c>
      <c r="C50" s="148" t="s">
        <v>2202</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2172</v>
      </c>
      <c r="B51" s="151" t="s">
        <v>2201</v>
      </c>
      <c r="C51" s="152" t="s">
        <v>2203</v>
      </c>
      <c r="D51" s="155" t="s">
        <v>2204</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2172</v>
      </c>
      <c r="B52" s="151" t="s">
        <v>2201</v>
      </c>
      <c r="C52" s="152" t="s">
        <v>2205</v>
      </c>
      <c r="D52" s="155" t="s">
        <v>2206</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2172</v>
      </c>
      <c r="B53" s="151" t="s">
        <v>2201</v>
      </c>
      <c r="C53" s="152" t="s">
        <v>2207</v>
      </c>
      <c r="D53" s="155" t="s">
        <v>2208</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2172</v>
      </c>
      <c r="B54" s="151" t="s">
        <v>2201</v>
      </c>
      <c r="C54" s="152" t="s">
        <v>2209</v>
      </c>
      <c r="D54" s="155" t="s">
        <v>2210</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2172</v>
      </c>
      <c r="B55" s="151" t="s">
        <v>2201</v>
      </c>
      <c r="C55" s="152" t="s">
        <v>2211</v>
      </c>
      <c r="D55" s="155" t="s">
        <v>2212</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2172</v>
      </c>
      <c r="B56" s="150" t="s">
        <v>326</v>
      </c>
      <c r="C56" s="148" t="s">
        <v>2213</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2172</v>
      </c>
      <c r="B57" s="151" t="s">
        <v>326</v>
      </c>
      <c r="C57" s="152" t="s">
        <v>2214</v>
      </c>
      <c r="D57" s="155" t="s">
        <v>2215</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2172</v>
      </c>
      <c r="B58" s="151" t="s">
        <v>326</v>
      </c>
      <c r="C58" s="152" t="s">
        <v>2216</v>
      </c>
      <c r="D58" s="155" t="s">
        <v>2217</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2172</v>
      </c>
      <c r="B59" s="151" t="s">
        <v>326</v>
      </c>
      <c r="C59" s="152" t="s">
        <v>2218</v>
      </c>
      <c r="D59" s="155" t="s">
        <v>2219</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2172</v>
      </c>
      <c r="B60" s="151" t="s">
        <v>326</v>
      </c>
      <c r="C60" s="152" t="s">
        <v>2220</v>
      </c>
      <c r="D60" s="155" t="s">
        <v>2221</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2172</v>
      </c>
      <c r="B61" s="150" t="s">
        <v>2222</v>
      </c>
      <c r="C61" s="148" t="s">
        <v>2223</v>
      </c>
      <c r="D61" s="154" t="s">
        <v>2224</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2172</v>
      </c>
      <c r="B62" s="151" t="s">
        <v>2222</v>
      </c>
      <c r="C62" s="152" t="s">
        <v>2225</v>
      </c>
      <c r="D62" s="155" t="s">
        <v>2226</v>
      </c>
      <c r="E62" s="158" t="s">
        <v>2227</v>
      </c>
      <c r="F62" s="161" t="s">
        <v>2064</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2172</v>
      </c>
      <c r="B63" s="151" t="s">
        <v>2222</v>
      </c>
      <c r="C63" s="152" t="s">
        <v>2228</v>
      </c>
      <c r="D63" s="155" t="s">
        <v>2229</v>
      </c>
      <c r="E63" s="158" t="s">
        <v>2230</v>
      </c>
      <c r="F63" s="161" t="s">
        <v>2068</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2172</v>
      </c>
      <c r="B64" s="151" t="s">
        <v>2222</v>
      </c>
      <c r="C64" s="152" t="s">
        <v>2231</v>
      </c>
      <c r="D64" s="155" t="s">
        <v>2232</v>
      </c>
      <c r="E64" s="158" t="s">
        <v>2233</v>
      </c>
      <c r="F64" s="161" t="s">
        <v>2064</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2172</v>
      </c>
      <c r="B65" s="151" t="s">
        <v>2222</v>
      </c>
      <c r="C65" s="152" t="s">
        <v>2234</v>
      </c>
      <c r="D65" s="155" t="s">
        <v>2235</v>
      </c>
      <c r="E65" s="158" t="s">
        <v>2236</v>
      </c>
      <c r="F65" s="161" t="s">
        <v>2064</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2172</v>
      </c>
      <c r="B66" s="150" t="s">
        <v>1830</v>
      </c>
      <c r="C66" s="148" t="s">
        <v>2237</v>
      </c>
      <c r="D66" s="154" t="s">
        <v>2238</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2172</v>
      </c>
      <c r="B67" s="151" t="s">
        <v>1830</v>
      </c>
      <c r="C67" s="152" t="s">
        <v>2239</v>
      </c>
      <c r="D67" s="155" t="s">
        <v>2240</v>
      </c>
      <c r="E67" s="158" t="s">
        <v>2241</v>
      </c>
      <c r="F67" s="161" t="s">
        <v>2064</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2172</v>
      </c>
      <c r="B68" s="151" t="s">
        <v>1830</v>
      </c>
      <c r="C68" s="152" t="s">
        <v>2242</v>
      </c>
      <c r="D68" s="155" t="s">
        <v>2243</v>
      </c>
      <c r="E68" s="158" t="s">
        <v>2244</v>
      </c>
      <c r="F68" s="161" t="s">
        <v>2064</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2172</v>
      </c>
      <c r="B69" s="151" t="s">
        <v>1830</v>
      </c>
      <c r="C69" s="152" t="s">
        <v>2245</v>
      </c>
      <c r="D69" s="155" t="s">
        <v>2246</v>
      </c>
      <c r="E69" s="158" t="s">
        <v>2247</v>
      </c>
      <c r="F69" s="161" t="s">
        <v>2068</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2172</v>
      </c>
      <c r="B70" s="151" t="s">
        <v>1830</v>
      </c>
      <c r="C70" s="152" t="s">
        <v>2248</v>
      </c>
      <c r="D70" s="155" t="s">
        <v>2249</v>
      </c>
      <c r="E70" s="158" t="s">
        <v>2250</v>
      </c>
      <c r="F70" s="161" t="s">
        <v>2064</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2172</v>
      </c>
      <c r="B71" s="151" t="s">
        <v>1830</v>
      </c>
      <c r="C71" s="152" t="s">
        <v>2251</v>
      </c>
      <c r="D71" s="155" t="s">
        <v>2252</v>
      </c>
      <c r="E71" s="158" t="s">
        <v>2253</v>
      </c>
      <c r="F71" s="161" t="s">
        <v>2064</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2172</v>
      </c>
      <c r="B72" s="151" t="s">
        <v>1830</v>
      </c>
      <c r="C72" s="152" t="s">
        <v>2254</v>
      </c>
      <c r="D72" s="155" t="s">
        <v>2255</v>
      </c>
      <c r="E72" s="158" t="s">
        <v>2256</v>
      </c>
      <c r="F72" s="161" t="s">
        <v>2064</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2172</v>
      </c>
      <c r="B73" s="151" t="s">
        <v>1830</v>
      </c>
      <c r="C73" s="152" t="s">
        <v>2257</v>
      </c>
      <c r="D73" s="155" t="s">
        <v>2258</v>
      </c>
      <c r="E73" s="158" t="s">
        <v>2259</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2172</v>
      </c>
      <c r="B74" s="151" t="s">
        <v>1830</v>
      </c>
      <c r="C74" s="152" t="s">
        <v>2260</v>
      </c>
      <c r="D74" s="155" t="s">
        <v>2261</v>
      </c>
      <c r="E74" s="158" t="s">
        <v>2262</v>
      </c>
      <c r="F74" s="161" t="s">
        <v>2068</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2172</v>
      </c>
      <c r="B75" s="151" t="s">
        <v>1830</v>
      </c>
      <c r="C75" s="152" t="s">
        <v>2263</v>
      </c>
      <c r="D75" s="155" t="s">
        <v>2264</v>
      </c>
      <c r="E75" s="158" t="s">
        <v>2265</v>
      </c>
      <c r="F75" s="161" t="s">
        <v>2078</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2172</v>
      </c>
      <c r="B76" s="151" t="s">
        <v>1830</v>
      </c>
      <c r="C76" s="152" t="s">
        <v>2266</v>
      </c>
      <c r="D76" s="155" t="s">
        <v>2267</v>
      </c>
      <c r="E76" s="158" t="s">
        <v>2268</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2172</v>
      </c>
      <c r="B77" s="150" t="s">
        <v>2100</v>
      </c>
      <c r="C77" s="148" t="s">
        <v>2269</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2172</v>
      </c>
      <c r="B78" s="151" t="s">
        <v>2100</v>
      </c>
      <c r="C78" s="152" t="s">
        <v>2270</v>
      </c>
      <c r="D78" s="155" t="s">
        <v>2271</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2172</v>
      </c>
      <c r="B79" s="151" t="s">
        <v>2100</v>
      </c>
      <c r="C79" s="152" t="s">
        <v>2272</v>
      </c>
      <c r="D79" s="155" t="s">
        <v>2273</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2172</v>
      </c>
      <c r="B80" s="151" t="s">
        <v>2100</v>
      </c>
      <c r="C80" s="152" t="s">
        <v>2274</v>
      </c>
      <c r="D80" s="155" t="s">
        <v>2275</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2172</v>
      </c>
      <c r="B81" s="150" t="s">
        <v>2028</v>
      </c>
      <c r="C81" s="148" t="s">
        <v>2276</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2172</v>
      </c>
      <c r="B82" s="151" t="s">
        <v>2028</v>
      </c>
      <c r="C82" s="152" t="s">
        <v>2277</v>
      </c>
      <c r="D82" s="155" t="s">
        <v>2278</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2172</v>
      </c>
      <c r="B83" s="151" t="s">
        <v>2028</v>
      </c>
      <c r="C83" s="152" t="s">
        <v>2279</v>
      </c>
      <c r="D83" s="155" t="s">
        <v>2280</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2172</v>
      </c>
      <c r="B84" s="151" t="s">
        <v>2028</v>
      </c>
      <c r="C84" s="152" t="s">
        <v>2281</v>
      </c>
      <c r="D84" s="155" t="s">
        <v>2282</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2172</v>
      </c>
      <c r="B85" s="151" t="s">
        <v>2028</v>
      </c>
      <c r="C85" s="152" t="s">
        <v>2283</v>
      </c>
      <c r="D85" s="155" t="s">
        <v>2284</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2172</v>
      </c>
      <c r="B86" s="151" t="s">
        <v>2028</v>
      </c>
      <c r="C86" s="152" t="s">
        <v>2285</v>
      </c>
      <c r="D86" s="155" t="s">
        <v>2286</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2287</v>
      </c>
      <c r="B87" s="149" t="s">
        <v>19</v>
      </c>
      <c r="C87" s="147" t="s">
        <v>2288</v>
      </c>
      <c r="D87" s="153" t="s">
        <v>2289</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2287</v>
      </c>
      <c r="B88" s="150" t="s">
        <v>2290</v>
      </c>
      <c r="C88" s="148" t="s">
        <v>2291</v>
      </c>
      <c r="D88" s="154" t="s">
        <v>2292</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2287</v>
      </c>
      <c r="B89" s="151" t="s">
        <v>2290</v>
      </c>
      <c r="C89" s="152" t="s">
        <v>2293</v>
      </c>
      <c r="D89" s="155" t="s">
        <v>2294</v>
      </c>
      <c r="E89" s="158" t="s">
        <v>2295</v>
      </c>
      <c r="F89" s="161" t="s">
        <v>2064</v>
      </c>
      <c r="G89" s="164" t="str">
        <f>IF(COUNTIF(H89:AU89,"&lt;&gt;")=0,"",SUMPRODUCT(((Recommendations[ImplStatus]="Implemented")+(Recommendations[ImplStatus]="Compensated"))*ISNUMBER(MATCH(Recommendations[Id],H89:AU89,0)))/COUNTIF(H89:AU89,"&lt;&gt;"))</f>
        <v/>
      </c>
      <c r="H89" s="167"/>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2287</v>
      </c>
      <c r="B90" s="151" t="s">
        <v>2290</v>
      </c>
      <c r="C90" s="152" t="s">
        <v>2296</v>
      </c>
      <c r="D90" s="155" t="s">
        <v>2297</v>
      </c>
      <c r="E90" s="158" t="s">
        <v>2298</v>
      </c>
      <c r="F90" s="161" t="s">
        <v>2068</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2287</v>
      </c>
      <c r="B91" s="151" t="s">
        <v>2290</v>
      </c>
      <c r="C91" s="152" t="s">
        <v>2299</v>
      </c>
      <c r="D91" s="155" t="s">
        <v>2300</v>
      </c>
      <c r="E91" s="158" t="s">
        <v>2301</v>
      </c>
      <c r="F91" s="161" t="s">
        <v>2064</v>
      </c>
      <c r="G91" s="164" t="str">
        <f>IF(COUNTIF(H91:AU91,"&lt;&gt;")=0,"",SUMPRODUCT(((Recommendations[ImplStatus]="Implemented")+(Recommendations[ImplStatus]="Compensated"))*ISNUMBER(MATCH(Recommendations[Id],H91:AU91,0)))/COUNTIF(H91:AU91,"&lt;&gt;"))</f>
        <v/>
      </c>
      <c r="H91" s="167"/>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2287</v>
      </c>
      <c r="B92" s="151" t="s">
        <v>2290</v>
      </c>
      <c r="C92" s="152" t="s">
        <v>2302</v>
      </c>
      <c r="D92" s="155" t="s">
        <v>2303</v>
      </c>
      <c r="E92" s="158" t="s">
        <v>2304</v>
      </c>
      <c r="F92" s="161" t="s">
        <v>2064</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2287</v>
      </c>
      <c r="B93" s="151" t="s">
        <v>2290</v>
      </c>
      <c r="C93" s="152" t="s">
        <v>2305</v>
      </c>
      <c r="D93" s="155" t="s">
        <v>2306</v>
      </c>
      <c r="E93" s="158" t="s">
        <v>2307</v>
      </c>
      <c r="F93" s="161" t="s">
        <v>2064</v>
      </c>
      <c r="G93" s="164" t="str">
        <f>IF(COUNTIF(H93:AU93,"&lt;&gt;")=0,"",SUMPRODUCT(((Recommendations[ImplStatus]="Implemented")+(Recommendations[ImplStatus]="Compensated"))*ISNUMBER(MATCH(Recommendations[Id],H93:AU93,0)))/COUNTIF(H93:AU93,"&lt;&gt;"))</f>
        <v/>
      </c>
      <c r="H93" s="167"/>
      <c r="I93" s="167"/>
      <c r="J93" s="167"/>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2287</v>
      </c>
      <c r="B94" s="151" t="s">
        <v>2290</v>
      </c>
      <c r="C94" s="152" t="s">
        <v>2308</v>
      </c>
      <c r="D94" s="155" t="s">
        <v>2309</v>
      </c>
      <c r="E94" s="158" t="s">
        <v>2310</v>
      </c>
      <c r="F94" s="161" t="s">
        <v>2068</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2287</v>
      </c>
      <c r="B95" s="150" t="s">
        <v>2311</v>
      </c>
      <c r="C95" s="148" t="s">
        <v>2312</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2287</v>
      </c>
      <c r="B96" s="151" t="s">
        <v>2311</v>
      </c>
      <c r="C96" s="152" t="s">
        <v>2313</v>
      </c>
      <c r="D96" s="155" t="s">
        <v>2314</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2287</v>
      </c>
      <c r="B97" s="151" t="s">
        <v>2311</v>
      </c>
      <c r="C97" s="152" t="s">
        <v>2315</v>
      </c>
      <c r="D97" s="155" t="s">
        <v>2316</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2287</v>
      </c>
      <c r="B98" s="151" t="s">
        <v>2311</v>
      </c>
      <c r="C98" s="152" t="s">
        <v>2317</v>
      </c>
      <c r="D98" s="155" t="s">
        <v>2318</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2287</v>
      </c>
      <c r="B99" s="151" t="s">
        <v>2311</v>
      </c>
      <c r="C99" s="152" t="s">
        <v>2319</v>
      </c>
      <c r="D99" s="155" t="s">
        <v>2320</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2287</v>
      </c>
      <c r="B100" s="151" t="s">
        <v>2311</v>
      </c>
      <c r="C100" s="152" t="s">
        <v>2321</v>
      </c>
      <c r="D100" s="155" t="s">
        <v>2322</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2287</v>
      </c>
      <c r="B101" s="151" t="s">
        <v>2311</v>
      </c>
      <c r="C101" s="152" t="s">
        <v>2323</v>
      </c>
      <c r="D101" s="155" t="s">
        <v>2324</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2287</v>
      </c>
      <c r="B102" s="151" t="s">
        <v>2311</v>
      </c>
      <c r="C102" s="152" t="s">
        <v>2325</v>
      </c>
      <c r="D102" s="155" t="s">
        <v>2326</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2287</v>
      </c>
      <c r="B103" s="150" t="s">
        <v>1471</v>
      </c>
      <c r="C103" s="148" t="s">
        <v>2327</v>
      </c>
      <c r="D103" s="154" t="s">
        <v>2328</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2287</v>
      </c>
      <c r="B104" s="151" t="s">
        <v>1471</v>
      </c>
      <c r="C104" s="152" t="s">
        <v>2329</v>
      </c>
      <c r="D104" s="155" t="s">
        <v>2330</v>
      </c>
      <c r="E104" s="158" t="s">
        <v>2331</v>
      </c>
      <c r="F104" s="161" t="s">
        <v>2064</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2287</v>
      </c>
      <c r="B105" s="151" t="s">
        <v>1471</v>
      </c>
      <c r="C105" s="152" t="s">
        <v>2332</v>
      </c>
      <c r="D105" s="155" t="s">
        <v>2333</v>
      </c>
      <c r="E105" s="158" t="s">
        <v>2334</v>
      </c>
      <c r="F105" s="161" t="s">
        <v>2068</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2287</v>
      </c>
      <c r="B106" s="151" t="s">
        <v>1471</v>
      </c>
      <c r="C106" s="152" t="s">
        <v>2335</v>
      </c>
      <c r="D106" s="155" t="s">
        <v>2336</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2287</v>
      </c>
      <c r="B107" s="151" t="s">
        <v>1471</v>
      </c>
      <c r="C107" s="152" t="s">
        <v>2337</v>
      </c>
      <c r="D107" s="155" t="s">
        <v>2338</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2287</v>
      </c>
      <c r="B108" s="151" t="s">
        <v>1471</v>
      </c>
      <c r="C108" s="152" t="s">
        <v>2339</v>
      </c>
      <c r="D108" s="155" t="s">
        <v>2340</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2287</v>
      </c>
      <c r="B109" s="150" t="s">
        <v>2341</v>
      </c>
      <c r="C109" s="148" t="s">
        <v>2342</v>
      </c>
      <c r="D109" s="154" t="s">
        <v>2343</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2287</v>
      </c>
      <c r="B110" s="151" t="s">
        <v>2341</v>
      </c>
      <c r="C110" s="152" t="s">
        <v>2344</v>
      </c>
      <c r="D110" s="155" t="s">
        <v>2345</v>
      </c>
      <c r="E110" s="158" t="s">
        <v>2346</v>
      </c>
      <c r="F110" s="161" t="s">
        <v>2064</v>
      </c>
      <c r="G110" s="164" t="str">
        <f>IF(COUNTIF(H110:AU110,"&lt;&gt;")=0,"",SUMPRODUCT(((Recommendations[ImplStatus]="Implemented")+(Recommendations[ImplStatus]="Compensated"))*ISNUMBER(MATCH(Recommendations[Id],H110:AU110,0)))/COUNTIF(H110:AU110,"&lt;&gt;"))</f>
        <v/>
      </c>
      <c r="H110" s="167"/>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2287</v>
      </c>
      <c r="B111" s="151" t="s">
        <v>2341</v>
      </c>
      <c r="C111" s="152" t="s">
        <v>2347</v>
      </c>
      <c r="D111" s="155" t="s">
        <v>2348</v>
      </c>
      <c r="E111" s="158" t="s">
        <v>2349</v>
      </c>
      <c r="F111" s="161" t="s">
        <v>2064</v>
      </c>
      <c r="G111" s="164">
        <f>IF(COUNTIF(H111:AU111,"&lt;&gt;")=0,"",SUMPRODUCT(((Recommendations[ImplStatus]="Implemented")+(Recommendations[ImplStatus]="Compensated"))*ISNUMBER(MATCH(Recommendations[Id],H111:AU111,0)))/COUNTIF(H111:AU111,"&lt;&gt;"))</f>
        <v>0</v>
      </c>
      <c r="H111" s="167" t="s">
        <v>13</v>
      </c>
      <c r="I111" s="167" t="s">
        <v>49</v>
      </c>
      <c r="J111" s="167" t="s">
        <v>90</v>
      </c>
      <c r="K111" s="167" t="s">
        <v>169</v>
      </c>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2287</v>
      </c>
      <c r="B112" s="151" t="s">
        <v>2341</v>
      </c>
      <c r="C112" s="152" t="s">
        <v>2350</v>
      </c>
      <c r="D112" s="155" t="s">
        <v>2351</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2287</v>
      </c>
      <c r="B113" s="151" t="s">
        <v>2341</v>
      </c>
      <c r="C113" s="152" t="s">
        <v>2352</v>
      </c>
      <c r="D113" s="155" t="s">
        <v>2353</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2287</v>
      </c>
      <c r="B114" s="151" t="s">
        <v>2341</v>
      </c>
      <c r="C114" s="152" t="s">
        <v>2354</v>
      </c>
      <c r="D114" s="155" t="s">
        <v>2355</v>
      </c>
      <c r="E114" s="158"/>
      <c r="F114" s="161" t="s">
        <v>19</v>
      </c>
      <c r="G114" s="164">
        <f>IF(COUNTIF(H114:AU114,"&lt;&gt;")=0,"",SUMPRODUCT(((Recommendations[ImplStatus]="Implemented")+(Recommendations[ImplStatus]="Compensated"))*ISNUMBER(MATCH(Recommendations[Id],H114:AU114,0)))/COUNTIF(H114:AU114,"&lt;&gt;"))</f>
        <v>0</v>
      </c>
      <c r="H114" s="167" t="s">
        <v>69</v>
      </c>
      <c r="I114" s="167" t="s">
        <v>74</v>
      </c>
      <c r="J114" s="167" t="s">
        <v>78</v>
      </c>
      <c r="K114" s="167" t="s">
        <v>81</v>
      </c>
      <c r="L114" s="167" t="s">
        <v>84</v>
      </c>
      <c r="M114" s="167" t="s">
        <v>87</v>
      </c>
      <c r="N114" s="167" t="s">
        <v>139</v>
      </c>
      <c r="O114" s="167" t="s">
        <v>149</v>
      </c>
      <c r="P114" s="167" t="s">
        <v>154</v>
      </c>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2287</v>
      </c>
      <c r="B115" s="151" t="s">
        <v>2341</v>
      </c>
      <c r="C115" s="152" t="s">
        <v>2356</v>
      </c>
      <c r="D115" s="155" t="s">
        <v>2357</v>
      </c>
      <c r="E115" s="158"/>
      <c r="F115" s="161" t="s">
        <v>19</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2287</v>
      </c>
      <c r="B116" s="151" t="s">
        <v>2341</v>
      </c>
      <c r="C116" s="152" t="s">
        <v>2358</v>
      </c>
      <c r="D116" s="155" t="s">
        <v>2359</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2287</v>
      </c>
      <c r="B117" s="151" t="s">
        <v>2341</v>
      </c>
      <c r="C117" s="152" t="s">
        <v>2360</v>
      </c>
      <c r="D117" s="155" t="s">
        <v>2361</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2287</v>
      </c>
      <c r="B118" s="151" t="s">
        <v>2341</v>
      </c>
      <c r="C118" s="152" t="s">
        <v>2362</v>
      </c>
      <c r="D118" s="155" t="s">
        <v>2363</v>
      </c>
      <c r="E118" s="158" t="s">
        <v>2364</v>
      </c>
      <c r="F118" s="161" t="s">
        <v>2064</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2287</v>
      </c>
      <c r="B119" s="151" t="s">
        <v>2341</v>
      </c>
      <c r="C119" s="152" t="s">
        <v>2365</v>
      </c>
      <c r="D119" s="155" t="s">
        <v>2366</v>
      </c>
      <c r="E119" s="158" t="s">
        <v>2367</v>
      </c>
      <c r="F119" s="161" t="s">
        <v>2064</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2287</v>
      </c>
      <c r="B120" s="150" t="s">
        <v>2368</v>
      </c>
      <c r="C120" s="148" t="s">
        <v>2369</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2287</v>
      </c>
      <c r="B121" s="151" t="s">
        <v>2368</v>
      </c>
      <c r="C121" s="152" t="s">
        <v>2370</v>
      </c>
      <c r="D121" s="155" t="s">
        <v>2371</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2287</v>
      </c>
      <c r="B122" s="151" t="s">
        <v>2368</v>
      </c>
      <c r="C122" s="152" t="s">
        <v>2372</v>
      </c>
      <c r="D122" s="155" t="s">
        <v>2373</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2287</v>
      </c>
      <c r="B123" s="151" t="s">
        <v>2368</v>
      </c>
      <c r="C123" s="152" t="s">
        <v>2374</v>
      </c>
      <c r="D123" s="155" t="s">
        <v>2375</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2287</v>
      </c>
      <c r="B124" s="151" t="s">
        <v>2368</v>
      </c>
      <c r="C124" s="152" t="s">
        <v>2376</v>
      </c>
      <c r="D124" s="155" t="s">
        <v>2377</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2287</v>
      </c>
      <c r="B125" s="151" t="s">
        <v>2368</v>
      </c>
      <c r="C125" s="152" t="s">
        <v>2378</v>
      </c>
      <c r="D125" s="155" t="s">
        <v>2379</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2287</v>
      </c>
      <c r="B126" s="151" t="s">
        <v>2368</v>
      </c>
      <c r="C126" s="152" t="s">
        <v>2380</v>
      </c>
      <c r="D126" s="155" t="s">
        <v>2381</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2287</v>
      </c>
      <c r="B127" s="151" t="s">
        <v>2368</v>
      </c>
      <c r="C127" s="152" t="s">
        <v>2382</v>
      </c>
      <c r="D127" s="155" t="s">
        <v>2383</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2287</v>
      </c>
      <c r="B128" s="151" t="s">
        <v>2368</v>
      </c>
      <c r="C128" s="152" t="s">
        <v>2384</v>
      </c>
      <c r="D128" s="155" t="s">
        <v>2385</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2287</v>
      </c>
      <c r="B129" s="151" t="s">
        <v>2368</v>
      </c>
      <c r="C129" s="152" t="s">
        <v>2386</v>
      </c>
      <c r="D129" s="155" t="s">
        <v>2387</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2287</v>
      </c>
      <c r="B130" s="151" t="s">
        <v>2368</v>
      </c>
      <c r="C130" s="152" t="s">
        <v>2388</v>
      </c>
      <c r="D130" s="155" t="s">
        <v>2389</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2287</v>
      </c>
      <c r="B131" s="151" t="s">
        <v>2368</v>
      </c>
      <c r="C131" s="152" t="s">
        <v>2390</v>
      </c>
      <c r="D131" s="155" t="s">
        <v>2391</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2287</v>
      </c>
      <c r="B132" s="151" t="s">
        <v>2368</v>
      </c>
      <c r="C132" s="152" t="s">
        <v>2392</v>
      </c>
      <c r="D132" s="155" t="s">
        <v>2393</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2287</v>
      </c>
      <c r="B133" s="150" t="s">
        <v>2394</v>
      </c>
      <c r="C133" s="148" t="s">
        <v>2395</v>
      </c>
      <c r="D133" s="154" t="s">
        <v>2396</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2287</v>
      </c>
      <c r="B134" s="151" t="s">
        <v>2394</v>
      </c>
      <c r="C134" s="152" t="s">
        <v>2397</v>
      </c>
      <c r="D134" s="155" t="s">
        <v>2398</v>
      </c>
      <c r="E134" s="158" t="s">
        <v>2399</v>
      </c>
      <c r="F134" s="161" t="s">
        <v>2068</v>
      </c>
      <c r="G134" s="164">
        <f>IF(COUNTIF(H134:AU134,"&lt;&gt;")=0,"",SUMPRODUCT(((Recommendations[ImplStatus]="Implemented")+(Recommendations[ImplStatus]="Compensated"))*ISNUMBER(MATCH(Recommendations[Id],H134:AU134,0)))/COUNTIF(H134:AU134,"&lt;&gt;"))</f>
        <v>0</v>
      </c>
      <c r="H134" s="167" t="s">
        <v>39</v>
      </c>
      <c r="I134" s="167" t="s">
        <v>111</v>
      </c>
      <c r="J134" s="167" t="s">
        <v>159</v>
      </c>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2287</v>
      </c>
      <c r="B135" s="151" t="s">
        <v>2394</v>
      </c>
      <c r="C135" s="152" t="s">
        <v>2400</v>
      </c>
      <c r="D135" s="155" t="s">
        <v>2401</v>
      </c>
      <c r="E135" s="158" t="s">
        <v>2402</v>
      </c>
      <c r="F135" s="161" t="s">
        <v>2068</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2287</v>
      </c>
      <c r="B136" s="151" t="s">
        <v>2394</v>
      </c>
      <c r="C136" s="152" t="s">
        <v>2403</v>
      </c>
      <c r="D136" s="155" t="s">
        <v>2404</v>
      </c>
      <c r="E136" s="158" t="s">
        <v>2405</v>
      </c>
      <c r="F136" s="161" t="s">
        <v>2064</v>
      </c>
      <c r="G136" s="164">
        <f>IF(COUNTIF(H136:AU136,"&lt;&gt;")=0,"",SUMPRODUCT(((Recommendations[ImplStatus]="Implemented")+(Recommendations[ImplStatus]="Compensated"))*ISNUMBER(MATCH(Recommendations[Id],H136:AU136,0)))/COUNTIF(H136:AU136,"&lt;&gt;"))</f>
        <v>0</v>
      </c>
      <c r="H136" s="167" t="s">
        <v>101</v>
      </c>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2287</v>
      </c>
      <c r="B137" s="151" t="s">
        <v>2394</v>
      </c>
      <c r="C137" s="152" t="s">
        <v>2406</v>
      </c>
      <c r="D137" s="155" t="s">
        <v>2407</v>
      </c>
      <c r="E137" s="158" t="s">
        <v>2408</v>
      </c>
      <c r="F137" s="161" t="s">
        <v>19</v>
      </c>
      <c r="G137" s="164">
        <f>IF(COUNTIF(H137:AU137,"&lt;&gt;")=0,"",SUMPRODUCT(((Recommendations[ImplStatus]="Implemented")+(Recommendations[ImplStatus]="Compensated"))*ISNUMBER(MATCH(Recommendations[Id],H137:AU137,0)))/COUNTIF(H137:AU137,"&lt;&gt;"))</f>
        <v>0</v>
      </c>
      <c r="H137" s="167" t="s">
        <v>95</v>
      </c>
      <c r="I137" s="167" t="s">
        <v>101</v>
      </c>
      <c r="J137" s="167" t="s">
        <v>106</v>
      </c>
      <c r="K137" s="167" t="s">
        <v>159</v>
      </c>
      <c r="L137" s="167" t="s">
        <v>164</v>
      </c>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2287</v>
      </c>
      <c r="B138" s="150" t="s">
        <v>1704</v>
      </c>
      <c r="C138" s="148" t="s">
        <v>2409</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2287</v>
      </c>
      <c r="B139" s="151" t="s">
        <v>1704</v>
      </c>
      <c r="C139" s="152" t="s">
        <v>2410</v>
      </c>
      <c r="D139" s="155" t="s">
        <v>2411</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2287</v>
      </c>
      <c r="B140" s="151" t="s">
        <v>1704</v>
      </c>
      <c r="C140" s="152" t="s">
        <v>2412</v>
      </c>
      <c r="D140" s="155" t="s">
        <v>2413</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2287</v>
      </c>
      <c r="B141" s="150" t="s">
        <v>2414</v>
      </c>
      <c r="C141" s="148" t="s">
        <v>2415</v>
      </c>
      <c r="D141" s="154" t="s">
        <v>2416</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2287</v>
      </c>
      <c r="B142" s="151" t="s">
        <v>2414</v>
      </c>
      <c r="C142" s="152" t="s">
        <v>2417</v>
      </c>
      <c r="D142" s="155" t="s">
        <v>2418</v>
      </c>
      <c r="E142" s="158" t="s">
        <v>2419</v>
      </c>
      <c r="F142" s="161" t="s">
        <v>2064</v>
      </c>
      <c r="G142" s="164" t="str">
        <f>IF(COUNTIF(H142:AU142,"&lt;&gt;")=0,"",SUMPRODUCT(((Recommendations[ImplStatus]="Implemented")+(Recommendations[ImplStatus]="Compensated"))*ISNUMBER(MATCH(Recommendations[Id],H142:AU142,0)))/COUNTIF(H142:AU142,"&lt;&gt;"))</f>
        <v/>
      </c>
      <c r="H142" s="167"/>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2287</v>
      </c>
      <c r="B143" s="151" t="s">
        <v>2414</v>
      </c>
      <c r="C143" s="152" t="s">
        <v>2420</v>
      </c>
      <c r="D143" s="155" t="s">
        <v>2421</v>
      </c>
      <c r="E143" s="158" t="s">
        <v>2422</v>
      </c>
      <c r="F143" s="161" t="s">
        <v>2064</v>
      </c>
      <c r="G143" s="164" t="str">
        <f>IF(COUNTIF(H143:AU143,"&lt;&gt;")=0,"",SUMPRODUCT(((Recommendations[ImplStatus]="Implemented")+(Recommendations[ImplStatus]="Compensated"))*ISNUMBER(MATCH(Recommendations[Id],H143:AU143,0)))/COUNTIF(H143:AU143,"&lt;&gt;"))</f>
        <v/>
      </c>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2287</v>
      </c>
      <c r="B144" s="151" t="s">
        <v>2414</v>
      </c>
      <c r="C144" s="152" t="s">
        <v>2423</v>
      </c>
      <c r="D144" s="155" t="s">
        <v>2424</v>
      </c>
      <c r="E144" s="158" t="s">
        <v>2425</v>
      </c>
      <c r="F144" s="161" t="s">
        <v>2068</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2287</v>
      </c>
      <c r="B145" s="151" t="s">
        <v>2414</v>
      </c>
      <c r="C145" s="152" t="s">
        <v>2426</v>
      </c>
      <c r="D145" s="155" t="s">
        <v>2427</v>
      </c>
      <c r="E145" s="158" t="s">
        <v>2428</v>
      </c>
      <c r="F145" s="161" t="s">
        <v>2064</v>
      </c>
      <c r="G145" s="164">
        <f>IF(COUNTIF(H145:AU145,"&lt;&gt;")=0,"",SUMPRODUCT(((Recommendations[ImplStatus]="Implemented")+(Recommendations[ImplStatus]="Compensated"))*ISNUMBER(MATCH(Recommendations[Id],H145:AU145,0)))/COUNTIF(H145:AU145,"&lt;&gt;"))</f>
        <v>0</v>
      </c>
      <c r="H145" s="167" t="s">
        <v>34</v>
      </c>
      <c r="I145" s="167" t="s">
        <v>44</v>
      </c>
      <c r="J145" s="167" t="s">
        <v>54</v>
      </c>
      <c r="K145" s="167" t="s">
        <v>59</v>
      </c>
      <c r="L145" s="167" t="s">
        <v>64</v>
      </c>
      <c r="M145" s="167" t="s">
        <v>134</v>
      </c>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2287</v>
      </c>
      <c r="B146" s="151" t="s">
        <v>2414</v>
      </c>
      <c r="C146" s="152" t="s">
        <v>2429</v>
      </c>
      <c r="D146" s="155" t="s">
        <v>2430</v>
      </c>
      <c r="E146" s="158" t="s">
        <v>2431</v>
      </c>
      <c r="F146" s="161" t="s">
        <v>2064</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2287</v>
      </c>
      <c r="B147" s="151" t="s">
        <v>2414</v>
      </c>
      <c r="C147" s="152" t="s">
        <v>2432</v>
      </c>
      <c r="D147" s="155" t="s">
        <v>2433</v>
      </c>
      <c r="E147" s="158" t="s">
        <v>2434</v>
      </c>
      <c r="F147" s="161" t="s">
        <v>2064</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2287</v>
      </c>
      <c r="B148" s="150" t="s">
        <v>2435</v>
      </c>
      <c r="C148" s="148" t="s">
        <v>2436</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2287</v>
      </c>
      <c r="B149" s="151" t="s">
        <v>2435</v>
      </c>
      <c r="C149" s="152" t="s">
        <v>2437</v>
      </c>
      <c r="D149" s="155" t="s">
        <v>2438</v>
      </c>
      <c r="E149" s="158"/>
      <c r="F149" s="161" t="s">
        <v>19</v>
      </c>
      <c r="G149" s="164">
        <f>IF(COUNTIF(H149:AU149,"&lt;&gt;")=0,"",SUMPRODUCT(((Recommendations[ImplStatus]="Implemented")+(Recommendations[ImplStatus]="Compensated"))*ISNUMBER(MATCH(Recommendations[Id],H149:AU149,0)))/COUNTIF(H149:AU149,"&lt;&gt;"))</f>
        <v>0</v>
      </c>
      <c r="H149" s="167" t="s">
        <v>23</v>
      </c>
      <c r="I149" s="167" t="s">
        <v>29</v>
      </c>
      <c r="J149" s="167" t="s">
        <v>116</v>
      </c>
      <c r="K149" s="167" t="s">
        <v>119</v>
      </c>
      <c r="L149" s="167" t="s">
        <v>129</v>
      </c>
      <c r="M149" s="167" t="s">
        <v>144</v>
      </c>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2287</v>
      </c>
      <c r="B150" s="151" t="s">
        <v>2435</v>
      </c>
      <c r="C150" s="152" t="s">
        <v>2439</v>
      </c>
      <c r="D150" s="155" t="s">
        <v>2440</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2287</v>
      </c>
      <c r="B151" s="151" t="s">
        <v>2435</v>
      </c>
      <c r="C151" s="152" t="s">
        <v>2441</v>
      </c>
      <c r="D151" s="155" t="s">
        <v>2442</v>
      </c>
      <c r="E151" s="158"/>
      <c r="F151" s="161" t="s">
        <v>19</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2287</v>
      </c>
      <c r="B152" s="151" t="s">
        <v>2435</v>
      </c>
      <c r="C152" s="152" t="s">
        <v>2443</v>
      </c>
      <c r="D152" s="155" t="s">
        <v>2444</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2287</v>
      </c>
      <c r="B153" s="151" t="s">
        <v>2435</v>
      </c>
      <c r="C153" s="152" t="s">
        <v>2445</v>
      </c>
      <c r="D153" s="155" t="s">
        <v>2446</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2447</v>
      </c>
      <c r="B154" s="149" t="s">
        <v>19</v>
      </c>
      <c r="C154" s="147" t="s">
        <v>2448</v>
      </c>
      <c r="D154" s="153" t="s">
        <v>2449</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2447</v>
      </c>
      <c r="B155" s="150" t="s">
        <v>2450</v>
      </c>
      <c r="C155" s="148" t="s">
        <v>2451</v>
      </c>
      <c r="D155" s="154" t="s">
        <v>2452</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2447</v>
      </c>
      <c r="B156" s="151" t="s">
        <v>2450</v>
      </c>
      <c r="C156" s="152" t="s">
        <v>2453</v>
      </c>
      <c r="D156" s="155" t="s">
        <v>2454</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2447</v>
      </c>
      <c r="B157" s="151" t="s">
        <v>2450</v>
      </c>
      <c r="C157" s="152" t="s">
        <v>2455</v>
      </c>
      <c r="D157" s="155" t="s">
        <v>2456</v>
      </c>
      <c r="E157" s="158" t="s">
        <v>2457</v>
      </c>
      <c r="F157" s="161" t="s">
        <v>2064</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2447</v>
      </c>
      <c r="B158" s="151" t="s">
        <v>2450</v>
      </c>
      <c r="C158" s="152" t="s">
        <v>2458</v>
      </c>
      <c r="D158" s="155" t="s">
        <v>2459</v>
      </c>
      <c r="E158" s="158" t="s">
        <v>2460</v>
      </c>
      <c r="F158" s="161" t="s">
        <v>2064</v>
      </c>
      <c r="G158" s="164">
        <f>IF(COUNTIF(H158:AU158,"&lt;&gt;")=0,"",SUMPRODUCT(((Recommendations[ImplStatus]="Implemented")+(Recommendations[ImplStatus]="Compensated"))*ISNUMBER(MATCH(Recommendations[Id],H158:AU158,0)))/COUNTIF(H158:AU158,"&lt;&gt;"))</f>
        <v>0</v>
      </c>
      <c r="H158" s="167" t="s">
        <v>23</v>
      </c>
      <c r="I158" s="167" t="s">
        <v>29</v>
      </c>
      <c r="J158" s="167" t="s">
        <v>116</v>
      </c>
      <c r="K158" s="167" t="s">
        <v>144</v>
      </c>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2447</v>
      </c>
      <c r="B159" s="151" t="s">
        <v>2450</v>
      </c>
      <c r="C159" s="152" t="s">
        <v>2461</v>
      </c>
      <c r="D159" s="155" t="s">
        <v>2462</v>
      </c>
      <c r="E159" s="158" t="s">
        <v>2463</v>
      </c>
      <c r="F159" s="161" t="s">
        <v>2064</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2447</v>
      </c>
      <c r="B160" s="151" t="s">
        <v>2450</v>
      </c>
      <c r="C160" s="152" t="s">
        <v>2464</v>
      </c>
      <c r="D160" s="155" t="s">
        <v>2465</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2447</v>
      </c>
      <c r="B161" s="151" t="s">
        <v>2450</v>
      </c>
      <c r="C161" s="152" t="s">
        <v>2466</v>
      </c>
      <c r="D161" s="155" t="s">
        <v>2467</v>
      </c>
      <c r="E161" s="158" t="s">
        <v>2468</v>
      </c>
      <c r="F161" s="161" t="s">
        <v>2064</v>
      </c>
      <c r="G161" s="164">
        <f>IF(COUNTIF(H161:AU161,"&lt;&gt;")=0,"",SUMPRODUCT(((Recommendations[ImplStatus]="Implemented")+(Recommendations[ImplStatus]="Compensated"))*ISNUMBER(MATCH(Recommendations[Id],H161:AU161,0)))/COUNTIF(H161:AU161,"&lt;&gt;"))</f>
        <v>0</v>
      </c>
      <c r="H161" s="167" t="s">
        <v>124</v>
      </c>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2447</v>
      </c>
      <c r="B162" s="151" t="s">
        <v>2450</v>
      </c>
      <c r="C162" s="152" t="s">
        <v>2469</v>
      </c>
      <c r="D162" s="155" t="s">
        <v>2470</v>
      </c>
      <c r="E162" s="158" t="s">
        <v>2471</v>
      </c>
      <c r="F162" s="161" t="s">
        <v>2064</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2447</v>
      </c>
      <c r="B163" s="151" t="s">
        <v>2450</v>
      </c>
      <c r="C163" s="152" t="s">
        <v>2472</v>
      </c>
      <c r="D163" s="155" t="s">
        <v>2473</v>
      </c>
      <c r="E163" s="158" t="s">
        <v>2474</v>
      </c>
      <c r="F163" s="161" t="s">
        <v>2064</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2447</v>
      </c>
      <c r="B164" s="150" t="s">
        <v>1868</v>
      </c>
      <c r="C164" s="148" t="s">
        <v>2475</v>
      </c>
      <c r="D164" s="154" t="s">
        <v>2476</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2447</v>
      </c>
      <c r="B165" s="151" t="s">
        <v>1868</v>
      </c>
      <c r="C165" s="152" t="s">
        <v>2477</v>
      </c>
      <c r="D165" s="155" t="s">
        <v>2478</v>
      </c>
      <c r="E165" s="158" t="s">
        <v>2479</v>
      </c>
      <c r="F165" s="161" t="s">
        <v>2064</v>
      </c>
      <c r="G165" s="164">
        <f>IF(COUNTIF(H165:AU165,"&lt;&gt;")=0,"",SUMPRODUCT(((Recommendations[ImplStatus]="Implemented")+(Recommendations[ImplStatus]="Compensated"))*ISNUMBER(MATCH(Recommendations[Id],H165:AU165,0)))/COUNTIF(H165:AU165,"&lt;&gt;"))</f>
        <v>0</v>
      </c>
      <c r="H165" s="167" t="s">
        <v>95</v>
      </c>
      <c r="I165" s="167" t="s">
        <v>106</v>
      </c>
      <c r="J165" s="167" t="s">
        <v>119</v>
      </c>
      <c r="K165" s="167" t="s">
        <v>129</v>
      </c>
      <c r="L165" s="167" t="s">
        <v>164</v>
      </c>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2447</v>
      </c>
      <c r="B166" s="151" t="s">
        <v>1868</v>
      </c>
      <c r="C166" s="152" t="s">
        <v>2480</v>
      </c>
      <c r="D166" s="155" t="s">
        <v>2481</v>
      </c>
      <c r="E166" s="158" t="s">
        <v>2482</v>
      </c>
      <c r="F166" s="161" t="s">
        <v>2064</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2447</v>
      </c>
      <c r="B167" s="151" t="s">
        <v>1868</v>
      </c>
      <c r="C167" s="152" t="s">
        <v>2483</v>
      </c>
      <c r="D167" s="155" t="s">
        <v>2484</v>
      </c>
      <c r="E167" s="158" t="s">
        <v>2485</v>
      </c>
      <c r="F167" s="161" t="s">
        <v>2064</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2447</v>
      </c>
      <c r="B168" s="151" t="s">
        <v>1868</v>
      </c>
      <c r="C168" s="152" t="s">
        <v>2486</v>
      </c>
      <c r="D168" s="155" t="s">
        <v>2487</v>
      </c>
      <c r="E168" s="158"/>
      <c r="F168" s="161" t="s">
        <v>19</v>
      </c>
      <c r="G168" s="164">
        <f>IF(COUNTIF(H168:AU168,"&lt;&gt;")=0,"",SUMPRODUCT(((Recommendations[ImplStatus]="Implemented")+(Recommendations[ImplStatus]="Compensated"))*ISNUMBER(MATCH(Recommendations[Id],H168:AU168,0)))/COUNTIF(H168:AU168,"&lt;&gt;"))</f>
        <v>0</v>
      </c>
      <c r="H168" s="167" t="s">
        <v>69</v>
      </c>
      <c r="I168" s="167" t="s">
        <v>74</v>
      </c>
      <c r="J168" s="167" t="s">
        <v>78</v>
      </c>
      <c r="K168" s="167" t="s">
        <v>81</v>
      </c>
      <c r="L168" s="167" t="s">
        <v>84</v>
      </c>
      <c r="M168" s="167" t="s">
        <v>87</v>
      </c>
      <c r="N168" s="167" t="s">
        <v>149</v>
      </c>
      <c r="O168" s="167" t="s">
        <v>154</v>
      </c>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2447</v>
      </c>
      <c r="B169" s="151" t="s">
        <v>1868</v>
      </c>
      <c r="C169" s="152" t="s">
        <v>2488</v>
      </c>
      <c r="D169" s="155" t="s">
        <v>2489</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2447</v>
      </c>
      <c r="B170" s="151" t="s">
        <v>1868</v>
      </c>
      <c r="C170" s="152" t="s">
        <v>2490</v>
      </c>
      <c r="D170" s="155" t="s">
        <v>2491</v>
      </c>
      <c r="E170" s="158" t="s">
        <v>2492</v>
      </c>
      <c r="F170" s="161" t="s">
        <v>2078</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2447</v>
      </c>
      <c r="B171" s="151" t="s">
        <v>1868</v>
      </c>
      <c r="C171" s="152" t="s">
        <v>2493</v>
      </c>
      <c r="D171" s="155" t="s">
        <v>2494</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2447</v>
      </c>
      <c r="B172" s="151" t="s">
        <v>1868</v>
      </c>
      <c r="C172" s="152" t="s">
        <v>2495</v>
      </c>
      <c r="D172" s="155" t="s">
        <v>2496</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2447</v>
      </c>
      <c r="B173" s="151" t="s">
        <v>1868</v>
      </c>
      <c r="C173" s="152" t="s">
        <v>2497</v>
      </c>
      <c r="D173" s="155" t="s">
        <v>2498</v>
      </c>
      <c r="E173" s="158" t="s">
        <v>2499</v>
      </c>
      <c r="F173" s="161" t="s">
        <v>2064</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2447</v>
      </c>
      <c r="B174" s="150" t="s">
        <v>2500</v>
      </c>
      <c r="C174" s="148" t="s">
        <v>2501</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2447</v>
      </c>
      <c r="B175" s="151" t="s">
        <v>2500</v>
      </c>
      <c r="C175" s="152" t="s">
        <v>2502</v>
      </c>
      <c r="D175" s="155" t="s">
        <v>2503</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2447</v>
      </c>
      <c r="B176" s="151" t="s">
        <v>2500</v>
      </c>
      <c r="C176" s="152" t="s">
        <v>2504</v>
      </c>
      <c r="D176" s="155" t="s">
        <v>2505</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2447</v>
      </c>
      <c r="B177" s="151" t="s">
        <v>2500</v>
      </c>
      <c r="C177" s="152" t="s">
        <v>2506</v>
      </c>
      <c r="D177" s="155" t="s">
        <v>2507</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2447</v>
      </c>
      <c r="B178" s="151" t="s">
        <v>2500</v>
      </c>
      <c r="C178" s="152" t="s">
        <v>2508</v>
      </c>
      <c r="D178" s="155" t="s">
        <v>2509</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2447</v>
      </c>
      <c r="B179" s="151" t="s">
        <v>2500</v>
      </c>
      <c r="C179" s="152" t="s">
        <v>2510</v>
      </c>
      <c r="D179" s="155" t="s">
        <v>2511</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2512</v>
      </c>
      <c r="B180" s="149" t="s">
        <v>19</v>
      </c>
      <c r="C180" s="147" t="s">
        <v>2513</v>
      </c>
      <c r="D180" s="153" t="s">
        <v>2514</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2512</v>
      </c>
      <c r="B181" s="150" t="s">
        <v>2515</v>
      </c>
      <c r="C181" s="148" t="s">
        <v>2516</v>
      </c>
      <c r="D181" s="154" t="s">
        <v>2517</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2512</v>
      </c>
      <c r="B182" s="151" t="s">
        <v>2515</v>
      </c>
      <c r="C182" s="152" t="s">
        <v>2518</v>
      </c>
      <c r="D182" s="155" t="s">
        <v>2519</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2512</v>
      </c>
      <c r="B183" s="151" t="s">
        <v>2515</v>
      </c>
      <c r="C183" s="152" t="s">
        <v>2520</v>
      </c>
      <c r="D183" s="155" t="s">
        <v>2521</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2512</v>
      </c>
      <c r="B184" s="151" t="s">
        <v>2515</v>
      </c>
      <c r="C184" s="152" t="s">
        <v>2522</v>
      </c>
      <c r="D184" s="155" t="s">
        <v>2523</v>
      </c>
      <c r="E184" s="158" t="s">
        <v>2524</v>
      </c>
      <c r="F184" s="161" t="s">
        <v>2064</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2512</v>
      </c>
      <c r="B185" s="151" t="s">
        <v>2515</v>
      </c>
      <c r="C185" s="152" t="s">
        <v>2525</v>
      </c>
      <c r="D185" s="155" t="s">
        <v>2526</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2512</v>
      </c>
      <c r="B186" s="151" t="s">
        <v>2515</v>
      </c>
      <c r="C186" s="152" t="s">
        <v>2527</v>
      </c>
      <c r="D186" s="155" t="s">
        <v>2528</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2512</v>
      </c>
      <c r="B187" s="151" t="s">
        <v>2515</v>
      </c>
      <c r="C187" s="152" t="s">
        <v>2529</v>
      </c>
      <c r="D187" s="155" t="s">
        <v>2530</v>
      </c>
      <c r="E187" s="158" t="s">
        <v>2531</v>
      </c>
      <c r="F187" s="161" t="s">
        <v>2064</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2512</v>
      </c>
      <c r="B188" s="151" t="s">
        <v>2515</v>
      </c>
      <c r="C188" s="152" t="s">
        <v>2532</v>
      </c>
      <c r="D188" s="155" t="s">
        <v>2533</v>
      </c>
      <c r="E188" s="158" t="s">
        <v>2534</v>
      </c>
      <c r="F188" s="161" t="s">
        <v>2064</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2512</v>
      </c>
      <c r="B189" s="151" t="s">
        <v>2515</v>
      </c>
      <c r="C189" s="152" t="s">
        <v>2535</v>
      </c>
      <c r="D189" s="155" t="s">
        <v>2536</v>
      </c>
      <c r="E189" s="158" t="s">
        <v>2537</v>
      </c>
      <c r="F189" s="161" t="s">
        <v>2064</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2512</v>
      </c>
      <c r="B190" s="150" t="s">
        <v>2538</v>
      </c>
      <c r="C190" s="148" t="s">
        <v>2539</v>
      </c>
      <c r="D190" s="154" t="s">
        <v>2540</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2512</v>
      </c>
      <c r="B191" s="151" t="s">
        <v>2538</v>
      </c>
      <c r="C191" s="152" t="s">
        <v>2541</v>
      </c>
      <c r="D191" s="155" t="s">
        <v>2542</v>
      </c>
      <c r="E191" s="158"/>
      <c r="F191" s="161" t="s">
        <v>19</v>
      </c>
      <c r="G191" s="164">
        <f>IF(COUNTIF(H191:AU191,"&lt;&gt;")=0,"",SUMPRODUCT(((Recommendations[ImplStatus]="Implemented")+(Recommendations[ImplStatus]="Compensated"))*ISNUMBER(MATCH(Recommendations[Id],H191:AU191,0)))/COUNTIF(H191:AU191,"&lt;&gt;"))</f>
        <v>0</v>
      </c>
      <c r="H191" s="167" t="s">
        <v>124</v>
      </c>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2512</v>
      </c>
      <c r="B192" s="151" t="s">
        <v>2538</v>
      </c>
      <c r="C192" s="152" t="s">
        <v>2543</v>
      </c>
      <c r="D192" s="155" t="s">
        <v>2544</v>
      </c>
      <c r="E192" s="158" t="s">
        <v>2545</v>
      </c>
      <c r="F192" s="161" t="s">
        <v>2068</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2512</v>
      </c>
      <c r="B193" s="151" t="s">
        <v>2538</v>
      </c>
      <c r="C193" s="152" t="s">
        <v>2546</v>
      </c>
      <c r="D193" s="155" t="s">
        <v>2547</v>
      </c>
      <c r="E193" s="158" t="s">
        <v>2548</v>
      </c>
      <c r="F193" s="161" t="s">
        <v>2068</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2512</v>
      </c>
      <c r="B194" s="151" t="s">
        <v>2538</v>
      </c>
      <c r="C194" s="152" t="s">
        <v>2549</v>
      </c>
      <c r="D194" s="155" t="s">
        <v>2550</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2512</v>
      </c>
      <c r="B195" s="151" t="s">
        <v>2538</v>
      </c>
      <c r="C195" s="152" t="s">
        <v>2551</v>
      </c>
      <c r="D195" s="155" t="s">
        <v>2552</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2512</v>
      </c>
      <c r="B196" s="150" t="s">
        <v>2553</v>
      </c>
      <c r="C196" s="148" t="s">
        <v>2554</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2512</v>
      </c>
      <c r="B197" s="151" t="s">
        <v>2553</v>
      </c>
      <c r="C197" s="152" t="s">
        <v>2555</v>
      </c>
      <c r="D197" s="155" t="s">
        <v>2556</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2512</v>
      </c>
      <c r="B198" s="151" t="s">
        <v>2553</v>
      </c>
      <c r="C198" s="152" t="s">
        <v>2557</v>
      </c>
      <c r="D198" s="155" t="s">
        <v>2558</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2512</v>
      </c>
      <c r="B199" s="150" t="s">
        <v>2559</v>
      </c>
      <c r="C199" s="148" t="s">
        <v>2560</v>
      </c>
      <c r="D199" s="154" t="s">
        <v>2561</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2512</v>
      </c>
      <c r="B200" s="151" t="s">
        <v>2559</v>
      </c>
      <c r="C200" s="152" t="s">
        <v>2562</v>
      </c>
      <c r="D200" s="155" t="s">
        <v>2563</v>
      </c>
      <c r="E200" s="158" t="s">
        <v>2564</v>
      </c>
      <c r="F200" s="161" t="s">
        <v>2078</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2512</v>
      </c>
      <c r="B201" s="151" t="s">
        <v>2559</v>
      </c>
      <c r="C201" s="152" t="s">
        <v>2565</v>
      </c>
      <c r="D201" s="155" t="s">
        <v>2566</v>
      </c>
      <c r="E201" s="158" t="s">
        <v>2567</v>
      </c>
      <c r="F201" s="161" t="s">
        <v>2064</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2512</v>
      </c>
      <c r="B202" s="151" t="s">
        <v>2559</v>
      </c>
      <c r="C202" s="152" t="s">
        <v>2568</v>
      </c>
      <c r="D202" s="155" t="s">
        <v>2569</v>
      </c>
      <c r="E202" s="158" t="s">
        <v>2570</v>
      </c>
      <c r="F202" s="161" t="s">
        <v>2064</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2512</v>
      </c>
      <c r="B203" s="151" t="s">
        <v>2559</v>
      </c>
      <c r="C203" s="152" t="s">
        <v>2571</v>
      </c>
      <c r="D203" s="155" t="s">
        <v>2572</v>
      </c>
      <c r="E203" s="158" t="s">
        <v>2573</v>
      </c>
      <c r="F203" s="161" t="s">
        <v>2064</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2512</v>
      </c>
      <c r="B204" s="151" t="s">
        <v>2559</v>
      </c>
      <c r="C204" s="152" t="s">
        <v>2574</v>
      </c>
      <c r="D204" s="155" t="s">
        <v>2575</v>
      </c>
      <c r="E204" s="158" t="s">
        <v>2576</v>
      </c>
      <c r="F204" s="161" t="s">
        <v>2064</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2512</v>
      </c>
      <c r="B205" s="150" t="s">
        <v>2577</v>
      </c>
      <c r="C205" s="148" t="s">
        <v>2578</v>
      </c>
      <c r="D205" s="154" t="s">
        <v>2579</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2512</v>
      </c>
      <c r="B206" s="151" t="s">
        <v>2577</v>
      </c>
      <c r="C206" s="152" t="s">
        <v>2580</v>
      </c>
      <c r="D206" s="155" t="s">
        <v>2581</v>
      </c>
      <c r="E206" s="158" t="s">
        <v>2582</v>
      </c>
      <c r="F206" s="161" t="s">
        <v>2068</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2512</v>
      </c>
      <c r="B207" s="151" t="s">
        <v>2577</v>
      </c>
      <c r="C207" s="152" t="s">
        <v>2583</v>
      </c>
      <c r="D207" s="155" t="s">
        <v>2584</v>
      </c>
      <c r="E207" s="158" t="s">
        <v>2585</v>
      </c>
      <c r="F207" s="161" t="s">
        <v>2068</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2512</v>
      </c>
      <c r="B208" s="151" t="s">
        <v>2577</v>
      </c>
      <c r="C208" s="152" t="s">
        <v>2586</v>
      </c>
      <c r="D208" s="155" t="s">
        <v>2587</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2512</v>
      </c>
      <c r="B209" s="150" t="s">
        <v>2588</v>
      </c>
      <c r="C209" s="148" t="s">
        <v>2589</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2512</v>
      </c>
      <c r="B210" s="151" t="s">
        <v>2588</v>
      </c>
      <c r="C210" s="152" t="s">
        <v>2590</v>
      </c>
      <c r="D210" s="155" t="s">
        <v>2591</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2592</v>
      </c>
      <c r="B211" s="149" t="s">
        <v>19</v>
      </c>
      <c r="C211" s="147" t="s">
        <v>2593</v>
      </c>
      <c r="D211" s="153" t="s">
        <v>2594</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2592</v>
      </c>
      <c r="B212" s="150" t="s">
        <v>2595</v>
      </c>
      <c r="C212" s="148" t="s">
        <v>2596</v>
      </c>
      <c r="D212" s="154" t="s">
        <v>2597</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2592</v>
      </c>
      <c r="B213" s="151" t="s">
        <v>2595</v>
      </c>
      <c r="C213" s="152" t="s">
        <v>2598</v>
      </c>
      <c r="D213" s="155" t="s">
        <v>2599</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2592</v>
      </c>
      <c r="B214" s="151" t="s">
        <v>2595</v>
      </c>
      <c r="C214" s="152" t="s">
        <v>2600</v>
      </c>
      <c r="D214" s="155" t="s">
        <v>2601</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2592</v>
      </c>
      <c r="B215" s="151" t="s">
        <v>2595</v>
      </c>
      <c r="C215" s="152" t="s">
        <v>2602</v>
      </c>
      <c r="D215" s="155" t="s">
        <v>2603</v>
      </c>
      <c r="E215" s="158" t="s">
        <v>2604</v>
      </c>
      <c r="F215" s="161" t="s">
        <v>2068</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2592</v>
      </c>
      <c r="B216" s="151" t="s">
        <v>2595</v>
      </c>
      <c r="C216" s="152" t="s">
        <v>2605</v>
      </c>
      <c r="D216" s="155" t="s">
        <v>2606</v>
      </c>
      <c r="E216" s="158" t="s">
        <v>2607</v>
      </c>
      <c r="F216" s="161" t="s">
        <v>2064</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2592</v>
      </c>
      <c r="B217" s="150" t="s">
        <v>2553</v>
      </c>
      <c r="C217" s="148" t="s">
        <v>2608</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2592</v>
      </c>
      <c r="B218" s="151" t="s">
        <v>2553</v>
      </c>
      <c r="C218" s="152" t="s">
        <v>2609</v>
      </c>
      <c r="D218" s="155" t="s">
        <v>2610</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2592</v>
      </c>
      <c r="B219" s="151" t="s">
        <v>2553</v>
      </c>
      <c r="C219" s="152" t="s">
        <v>2611</v>
      </c>
      <c r="D219" s="155" t="s">
        <v>2612</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2592</v>
      </c>
      <c r="B220" s="150" t="s">
        <v>2613</v>
      </c>
      <c r="C220" s="148" t="s">
        <v>2614</v>
      </c>
      <c r="D220" s="154" t="s">
        <v>2615</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2592</v>
      </c>
      <c r="B221" s="151" t="s">
        <v>2613</v>
      </c>
      <c r="C221" s="152" t="s">
        <v>2616</v>
      </c>
      <c r="D221" s="155" t="s">
        <v>2617</v>
      </c>
      <c r="E221" s="158" t="s">
        <v>2618</v>
      </c>
      <c r="F221" s="161" t="s">
        <v>2064</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2592</v>
      </c>
      <c r="B222" s="151" t="s">
        <v>2613</v>
      </c>
      <c r="C222" s="152" t="s">
        <v>2619</v>
      </c>
      <c r="D222" s="155" t="s">
        <v>2620</v>
      </c>
      <c r="E222" s="158" t="s">
        <v>2621</v>
      </c>
      <c r="F222" s="161" t="s">
        <v>2064</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2592</v>
      </c>
      <c r="B223" s="151" t="s">
        <v>2613</v>
      </c>
      <c r="C223" s="152" t="s">
        <v>2622</v>
      </c>
      <c r="D223" s="155" t="s">
        <v>2623</v>
      </c>
      <c r="E223" s="158" t="s">
        <v>2624</v>
      </c>
      <c r="F223" s="161" t="s">
        <v>2064</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2592</v>
      </c>
      <c r="B224" s="151" t="s">
        <v>2613</v>
      </c>
      <c r="C224" s="152" t="s">
        <v>2625</v>
      </c>
      <c r="D224" s="155" t="s">
        <v>2626</v>
      </c>
      <c r="E224" s="158" t="s">
        <v>2627</v>
      </c>
      <c r="F224" s="161" t="s">
        <v>2064</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2592</v>
      </c>
      <c r="B225" s="151" t="s">
        <v>2613</v>
      </c>
      <c r="C225" s="152" t="s">
        <v>2628</v>
      </c>
      <c r="D225" s="155" t="s">
        <v>2629</v>
      </c>
      <c r="E225" s="158" t="s">
        <v>2630</v>
      </c>
      <c r="F225" s="161" t="s">
        <v>2064</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2592</v>
      </c>
      <c r="B226" s="168" t="s">
        <v>2613</v>
      </c>
      <c r="C226" s="169" t="s">
        <v>2631</v>
      </c>
      <c r="D226" s="170" t="s">
        <v>2632</v>
      </c>
      <c r="E226" s="171" t="s">
        <v>2633</v>
      </c>
      <c r="F226" s="172" t="s">
        <v>2064</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174</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IFERROR(INDEX('Recommendations'!$G$2:$G$34, MATCH(H2,'Recommendations'!$A$2:$A$34,0))="Implemented", FALSE))</xm:f>
            <x14:dxf>
              <font>
                <color rgb="FF000000"/>
              </font>
              <fill>
                <patternFill>
                  <bgColor rgb="FF3C7D22"/>
                </patternFill>
              </fill>
            </x14:dxf>
          </x14:cfRule>
          <x14:cfRule type="expression" priority="2" id="{00000000-000E-0000-0700-000002000000}">
            <xm:f>AND(H2&lt;&gt;"", IFERROR(INDEX('Recommendations'!$G$2:$G$34, MATCH(H2,'Recommendations'!$A$2:$A$34,0))="Compensated", FALSE))</xm:f>
            <x14:dxf>
              <font>
                <color rgb="FF000000"/>
              </font>
              <fill>
                <patternFill>
                  <bgColor rgb="FFC6E0B4"/>
                </patternFill>
              </fill>
            </x14:dxf>
          </x14:cfRule>
          <x14:cfRule type="expression" priority="3" id="{00000000-000E-0000-0700-000003000000}">
            <xm:f>AND(H2&lt;&gt;"", IFERROR(INDEX('Recommendations'!$G$2:$G$34, MATCH(H2,'Recommendations'!$A$2:$A$34,0))="Testing", FALSE))</xm:f>
            <x14:dxf>
              <font>
                <color rgb="FF000000"/>
              </font>
              <fill>
                <patternFill>
                  <bgColor rgb="FFFFC000"/>
                </patternFill>
              </fill>
            </x14:dxf>
          </x14:cfRule>
          <x14:cfRule type="expression" priority="4" id="{00000000-000E-0000-0700-000004000000}">
            <xm:f>AND(H2&lt;&gt;"", IFERROR(INDEX('Recommendations'!$G$2:$G$34, MATCH(H2,'Recommendations'!$A$2:$A$34,0))="Failed", FALSE))</xm:f>
            <x14:dxf>
              <font>
                <color rgb="FF000000"/>
              </font>
              <fill>
                <patternFill>
                  <bgColor rgb="FFD82891"/>
                </patternFill>
              </fill>
            </x14:dxf>
          </x14:cfRule>
          <x14:cfRule type="expression" priority="5" id="{00000000-000E-0000-0700-000005000000}">
            <xm:f>AND(H2&lt;&gt;"", IFERROR(INDEX('Recommendations'!$G$2:$G$34, MATCH(H2,'Recommendations'!$A$2:$A$34,0))="Risk Accepted", FALSE))</xm:f>
            <x14:dxf>
              <font>
                <color rgb="FF000000"/>
              </font>
              <fill>
                <patternFill>
                  <bgColor rgb="FFD9D9D9"/>
                </patternFill>
              </fill>
            </x14:dxf>
          </x14:cfRule>
          <x14:cfRule type="expression" priority="6" id="{00000000-000E-0000-0700-000006000000}">
            <xm:f>AND(H2&lt;&gt;"", IFERROR(INDEX('Recommendations'!$G$2:$G$34, MATCH(H2,'Recommendations'!$A$2:$A$34,0))="N/A",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2051</v>
      </c>
      <c r="B1" s="207" t="s">
        <v>2634</v>
      </c>
      <c r="C1" s="207" t="s">
        <v>2635</v>
      </c>
      <c r="D1" s="207" t="s">
        <v>2636</v>
      </c>
      <c r="E1" s="207" t="s">
        <v>1360</v>
      </c>
      <c r="F1" s="207" t="s">
        <v>419</v>
      </c>
      <c r="G1" s="207" t="s">
        <v>420</v>
      </c>
      <c r="H1" s="207" t="s">
        <v>421</v>
      </c>
      <c r="I1" s="207" t="s">
        <v>422</v>
      </c>
      <c r="J1" s="207" t="s">
        <v>423</v>
      </c>
      <c r="K1" s="207" t="s">
        <v>424</v>
      </c>
      <c r="L1" s="207" t="s">
        <v>425</v>
      </c>
      <c r="M1" s="207" t="s">
        <v>426</v>
      </c>
      <c r="N1" s="207" t="s">
        <v>427</v>
      </c>
      <c r="O1" s="207" t="s">
        <v>428</v>
      </c>
      <c r="P1" s="207" t="s">
        <v>429</v>
      </c>
      <c r="Q1" s="207" t="s">
        <v>430</v>
      </c>
      <c r="R1" s="207" t="s">
        <v>431</v>
      </c>
      <c r="S1" s="207" t="s">
        <v>432</v>
      </c>
      <c r="T1" s="207" t="s">
        <v>433</v>
      </c>
      <c r="U1" s="207" t="s">
        <v>434</v>
      </c>
      <c r="V1" s="207" t="s">
        <v>435</v>
      </c>
      <c r="W1" s="207" t="s">
        <v>436</v>
      </c>
      <c r="X1" s="207" t="s">
        <v>437</v>
      </c>
      <c r="Y1" s="207" t="s">
        <v>438</v>
      </c>
      <c r="Z1" s="207" t="s">
        <v>439</v>
      </c>
      <c r="AA1" s="207" t="s">
        <v>440</v>
      </c>
      <c r="AB1" s="207" t="s">
        <v>441</v>
      </c>
      <c r="AC1" s="207" t="s">
        <v>442</v>
      </c>
      <c r="AD1" s="207" t="s">
        <v>443</v>
      </c>
      <c r="AE1" s="207" t="s">
        <v>444</v>
      </c>
      <c r="AF1" s="207" t="s">
        <v>445</v>
      </c>
      <c r="AG1" s="207" t="s">
        <v>446</v>
      </c>
      <c r="AH1" s="207" t="s">
        <v>447</v>
      </c>
      <c r="AI1" s="207" t="s">
        <v>448</v>
      </c>
      <c r="AJ1" s="207" t="s">
        <v>449</v>
      </c>
      <c r="AK1" s="207" t="s">
        <v>450</v>
      </c>
      <c r="AL1" s="207" t="s">
        <v>451</v>
      </c>
      <c r="AM1" s="207" t="s">
        <v>452</v>
      </c>
      <c r="AN1" s="207" t="s">
        <v>453</v>
      </c>
      <c r="AO1" s="207" t="s">
        <v>454</v>
      </c>
      <c r="AP1" s="207" t="s">
        <v>455</v>
      </c>
      <c r="AQ1" s="207" t="s">
        <v>456</v>
      </c>
      <c r="AR1" s="207" t="s">
        <v>457</v>
      </c>
      <c r="AS1" s="207" t="s">
        <v>458</v>
      </c>
      <c r="AT1" s="208" t="s">
        <v>459</v>
      </c>
    </row>
    <row r="2" spans="1:46" ht="60" customHeight="1" outlineLevel="1" x14ac:dyDescent="0.35">
      <c r="A2" s="200" t="s">
        <v>261</v>
      </c>
      <c r="B2" s="186" t="s">
        <v>2637</v>
      </c>
      <c r="C2" s="186"/>
      <c r="D2" s="189" t="s">
        <v>2638</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261</v>
      </c>
      <c r="B3" s="187" t="s">
        <v>2637</v>
      </c>
      <c r="C3" s="188" t="s">
        <v>2639</v>
      </c>
      <c r="D3" s="190" t="s">
        <v>2640</v>
      </c>
      <c r="E3" s="190" t="s">
        <v>2641</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261</v>
      </c>
      <c r="B4" s="187" t="s">
        <v>2637</v>
      </c>
      <c r="C4" s="188" t="s">
        <v>2642</v>
      </c>
      <c r="D4" s="190" t="s">
        <v>2643</v>
      </c>
      <c r="E4" s="190" t="s">
        <v>2644</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261</v>
      </c>
      <c r="B5" s="187" t="s">
        <v>2637</v>
      </c>
      <c r="C5" s="188" t="s">
        <v>2645</v>
      </c>
      <c r="D5" s="190" t="s">
        <v>2646</v>
      </c>
      <c r="E5" s="190" t="s">
        <v>2647</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261</v>
      </c>
      <c r="B6" s="187" t="s">
        <v>2637</v>
      </c>
      <c r="C6" s="188" t="s">
        <v>2648</v>
      </c>
      <c r="D6" s="190" t="s">
        <v>2649</v>
      </c>
      <c r="E6" s="190" t="s">
        <v>2650</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261</v>
      </c>
      <c r="B7" s="187" t="s">
        <v>2637</v>
      </c>
      <c r="C7" s="188" t="s">
        <v>2651</v>
      </c>
      <c r="D7" s="190" t="s">
        <v>2652</v>
      </c>
      <c r="E7" s="190" t="s">
        <v>2653</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261</v>
      </c>
      <c r="B8" s="187" t="s">
        <v>2637</v>
      </c>
      <c r="C8" s="188" t="s">
        <v>2654</v>
      </c>
      <c r="D8" s="190" t="s">
        <v>2655</v>
      </c>
      <c r="E8" s="190" t="s">
        <v>2656</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261</v>
      </c>
      <c r="B9" s="187" t="s">
        <v>2637</v>
      </c>
      <c r="C9" s="188" t="s">
        <v>2657</v>
      </c>
      <c r="D9" s="190" t="s">
        <v>2658</v>
      </c>
      <c r="E9" s="190" t="s">
        <v>2659</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261</v>
      </c>
      <c r="B10" s="187" t="s">
        <v>2637</v>
      </c>
      <c r="C10" s="188" t="s">
        <v>2660</v>
      </c>
      <c r="D10" s="190" t="s">
        <v>2661</v>
      </c>
      <c r="E10" s="190" t="s">
        <v>2662</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261</v>
      </c>
      <c r="B11" s="187" t="s">
        <v>2637</v>
      </c>
      <c r="C11" s="188" t="s">
        <v>2663</v>
      </c>
      <c r="D11" s="190" t="s">
        <v>2664</v>
      </c>
      <c r="E11" s="190" t="s">
        <v>2665</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261</v>
      </c>
      <c r="B12" s="187" t="s">
        <v>2637</v>
      </c>
      <c r="C12" s="188" t="s">
        <v>2666</v>
      </c>
      <c r="D12" s="190" t="s">
        <v>2667</v>
      </c>
      <c r="E12" s="190" t="s">
        <v>2668</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261</v>
      </c>
      <c r="B13" s="187" t="s">
        <v>2637</v>
      </c>
      <c r="C13" s="188" t="s">
        <v>2669</v>
      </c>
      <c r="D13" s="190" t="s">
        <v>2670</v>
      </c>
      <c r="E13" s="190" t="s">
        <v>2671</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261</v>
      </c>
      <c r="B14" s="187" t="s">
        <v>2637</v>
      </c>
      <c r="C14" s="188" t="s">
        <v>2672</v>
      </c>
      <c r="D14" s="190" t="s">
        <v>2673</v>
      </c>
      <c r="E14" s="190" t="s">
        <v>2674</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261</v>
      </c>
      <c r="B15" s="187" t="s">
        <v>2637</v>
      </c>
      <c r="C15" s="188" t="s">
        <v>2675</v>
      </c>
      <c r="D15" s="190" t="s">
        <v>2676</v>
      </c>
      <c r="E15" s="190" t="s">
        <v>2677</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261</v>
      </c>
      <c r="B16" s="187" t="s">
        <v>2637</v>
      </c>
      <c r="C16" s="188" t="s">
        <v>2678</v>
      </c>
      <c r="D16" s="190" t="s">
        <v>2679</v>
      </c>
      <c r="E16" s="190" t="s">
        <v>2680</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261</v>
      </c>
      <c r="B17" s="187" t="s">
        <v>2637</v>
      </c>
      <c r="C17" s="188" t="s">
        <v>2681</v>
      </c>
      <c r="D17" s="190" t="s">
        <v>2682</v>
      </c>
      <c r="E17" s="190" t="s">
        <v>2683</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261</v>
      </c>
      <c r="B18" s="187" t="s">
        <v>2637</v>
      </c>
      <c r="C18" s="188" t="s">
        <v>2684</v>
      </c>
      <c r="D18" s="190" t="s">
        <v>2685</v>
      </c>
      <c r="E18" s="190" t="s">
        <v>2686</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261</v>
      </c>
      <c r="B19" s="186" t="s">
        <v>2687</v>
      </c>
      <c r="C19" s="186"/>
      <c r="D19" s="189" t="s">
        <v>2688</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261</v>
      </c>
      <c r="B20" s="187" t="s">
        <v>2687</v>
      </c>
      <c r="C20" s="188" t="s">
        <v>2689</v>
      </c>
      <c r="D20" s="190" t="s">
        <v>2690</v>
      </c>
      <c r="E20" s="190" t="s">
        <v>2691</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261</v>
      </c>
      <c r="B21" s="187" t="s">
        <v>2687</v>
      </c>
      <c r="C21" s="188" t="s">
        <v>2692</v>
      </c>
      <c r="D21" s="190" t="s">
        <v>2693</v>
      </c>
      <c r="E21" s="190" t="s">
        <v>2694</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261</v>
      </c>
      <c r="B22" s="187" t="s">
        <v>2687</v>
      </c>
      <c r="C22" s="188" t="s">
        <v>2695</v>
      </c>
      <c r="D22" s="190" t="s">
        <v>2696</v>
      </c>
      <c r="E22" s="190" t="s">
        <v>2697</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261</v>
      </c>
      <c r="B23" s="187" t="s">
        <v>2687</v>
      </c>
      <c r="C23" s="188" t="s">
        <v>2698</v>
      </c>
      <c r="D23" s="190" t="s">
        <v>2699</v>
      </c>
      <c r="E23" s="190" t="s">
        <v>2700</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261</v>
      </c>
      <c r="B24" s="187" t="s">
        <v>2687</v>
      </c>
      <c r="C24" s="188" t="s">
        <v>2701</v>
      </c>
      <c r="D24" s="190" t="s">
        <v>2702</v>
      </c>
      <c r="E24" s="190" t="s">
        <v>2703</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261</v>
      </c>
      <c r="B25" s="187" t="s">
        <v>2687</v>
      </c>
      <c r="C25" s="188" t="s">
        <v>2704</v>
      </c>
      <c r="D25" s="190" t="s">
        <v>2705</v>
      </c>
      <c r="E25" s="190" t="s">
        <v>2706</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261</v>
      </c>
      <c r="B26" s="187" t="s">
        <v>2687</v>
      </c>
      <c r="C26" s="188" t="s">
        <v>2707</v>
      </c>
      <c r="D26" s="190" t="s">
        <v>2708</v>
      </c>
      <c r="E26" s="190" t="s">
        <v>2709</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261</v>
      </c>
      <c r="B27" s="187" t="s">
        <v>2687</v>
      </c>
      <c r="C27" s="188" t="s">
        <v>2710</v>
      </c>
      <c r="D27" s="190" t="s">
        <v>2711</v>
      </c>
      <c r="E27" s="190" t="s">
        <v>2712</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261</v>
      </c>
      <c r="B28" s="187" t="s">
        <v>2687</v>
      </c>
      <c r="C28" s="188" t="s">
        <v>2713</v>
      </c>
      <c r="D28" s="190" t="s">
        <v>2714</v>
      </c>
      <c r="E28" s="190" t="s">
        <v>2715</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261</v>
      </c>
      <c r="B29" s="187" t="s">
        <v>2687</v>
      </c>
      <c r="C29" s="188" t="s">
        <v>2716</v>
      </c>
      <c r="D29" s="190" t="s">
        <v>2717</v>
      </c>
      <c r="E29" s="190" t="s">
        <v>2718</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261</v>
      </c>
      <c r="B30" s="187" t="s">
        <v>2687</v>
      </c>
      <c r="C30" s="188" t="s">
        <v>2719</v>
      </c>
      <c r="D30" s="190" t="s">
        <v>2720</v>
      </c>
      <c r="E30" s="190" t="s">
        <v>2721</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261</v>
      </c>
      <c r="B31" s="187" t="s">
        <v>2687</v>
      </c>
      <c r="C31" s="188" t="s">
        <v>2722</v>
      </c>
      <c r="D31" s="190" t="s">
        <v>2723</v>
      </c>
      <c r="E31" s="190" t="s">
        <v>2724</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2725</v>
      </c>
      <c r="B32" s="186"/>
      <c r="C32" s="186"/>
      <c r="D32" s="189" t="s">
        <v>2726</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2725</v>
      </c>
      <c r="B33" s="187"/>
      <c r="C33" s="188" t="s">
        <v>2727</v>
      </c>
      <c r="D33" s="190" t="s">
        <v>2728</v>
      </c>
      <c r="E33" s="190" t="s">
        <v>2729</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2725</v>
      </c>
      <c r="B34" s="187"/>
      <c r="C34" s="188" t="s">
        <v>2730</v>
      </c>
      <c r="D34" s="190" t="s">
        <v>2731</v>
      </c>
      <c r="E34" s="190" t="s">
        <v>2732</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2725</v>
      </c>
      <c r="B35" s="187"/>
      <c r="C35" s="188" t="s">
        <v>2733</v>
      </c>
      <c r="D35" s="190" t="s">
        <v>2734</v>
      </c>
      <c r="E35" s="190" t="s">
        <v>2735</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2725</v>
      </c>
      <c r="B36" s="186" t="s">
        <v>2736</v>
      </c>
      <c r="C36" s="186"/>
      <c r="D36" s="189" t="s">
        <v>2737</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2725</v>
      </c>
      <c r="B37" s="187" t="s">
        <v>2736</v>
      </c>
      <c r="C37" s="188" t="s">
        <v>2738</v>
      </c>
      <c r="D37" s="190" t="s">
        <v>2739</v>
      </c>
      <c r="E37" s="190" t="s">
        <v>2740</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2725</v>
      </c>
      <c r="B38" s="187" t="s">
        <v>2736</v>
      </c>
      <c r="C38" s="188" t="s">
        <v>2741</v>
      </c>
      <c r="D38" s="190" t="s">
        <v>2742</v>
      </c>
      <c r="E38" s="190" t="s">
        <v>2743</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2725</v>
      </c>
      <c r="B39" s="187" t="s">
        <v>2736</v>
      </c>
      <c r="C39" s="188" t="s">
        <v>2744</v>
      </c>
      <c r="D39" s="190" t="s">
        <v>2745</v>
      </c>
      <c r="E39" s="190" t="s">
        <v>2746</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2725</v>
      </c>
      <c r="B40" s="187" t="s">
        <v>2736</v>
      </c>
      <c r="C40" s="188" t="s">
        <v>2747</v>
      </c>
      <c r="D40" s="190" t="s">
        <v>2748</v>
      </c>
      <c r="E40" s="190" t="s">
        <v>2749</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2725</v>
      </c>
      <c r="B41" s="187" t="s">
        <v>2736</v>
      </c>
      <c r="C41" s="188" t="s">
        <v>2750</v>
      </c>
      <c r="D41" s="190" t="s">
        <v>2751</v>
      </c>
      <c r="E41" s="190" t="s">
        <v>2752</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2725</v>
      </c>
      <c r="B42" s="187" t="s">
        <v>2736</v>
      </c>
      <c r="C42" s="188" t="s">
        <v>2753</v>
      </c>
      <c r="D42" s="190" t="s">
        <v>2754</v>
      </c>
      <c r="E42" s="190" t="s">
        <v>2755</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2725</v>
      </c>
      <c r="B43" s="187" t="s">
        <v>2736</v>
      </c>
      <c r="C43" s="188" t="s">
        <v>2756</v>
      </c>
      <c r="D43" s="190" t="s">
        <v>2757</v>
      </c>
      <c r="E43" s="190" t="s">
        <v>2758</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2725</v>
      </c>
      <c r="B44" s="187" t="s">
        <v>2736</v>
      </c>
      <c r="C44" s="188" t="s">
        <v>2759</v>
      </c>
      <c r="D44" s="190" t="s">
        <v>2760</v>
      </c>
      <c r="E44" s="190" t="s">
        <v>2761</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2725</v>
      </c>
      <c r="B45" s="187" t="s">
        <v>2736</v>
      </c>
      <c r="C45" s="188" t="s">
        <v>2762</v>
      </c>
      <c r="D45" s="190" t="s">
        <v>2763</v>
      </c>
      <c r="E45" s="190" t="s">
        <v>2764</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2725</v>
      </c>
      <c r="B46" s="187" t="s">
        <v>2736</v>
      </c>
      <c r="C46" s="188" t="s">
        <v>2765</v>
      </c>
      <c r="D46" s="190" t="s">
        <v>2766</v>
      </c>
      <c r="E46" s="190" t="s">
        <v>2767</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2725</v>
      </c>
      <c r="B47" s="187" t="s">
        <v>2736</v>
      </c>
      <c r="C47" s="188" t="s">
        <v>2768</v>
      </c>
      <c r="D47" s="190" t="s">
        <v>2769</v>
      </c>
      <c r="E47" s="190" t="s">
        <v>2770</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2725</v>
      </c>
      <c r="B48" s="187" t="s">
        <v>2736</v>
      </c>
      <c r="C48" s="188" t="s">
        <v>2771</v>
      </c>
      <c r="D48" s="190" t="s">
        <v>2772</v>
      </c>
      <c r="E48" s="190" t="s">
        <v>2773</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2725</v>
      </c>
      <c r="B49" s="187" t="s">
        <v>2736</v>
      </c>
      <c r="C49" s="188" t="s">
        <v>2774</v>
      </c>
      <c r="D49" s="190" t="s">
        <v>2775</v>
      </c>
      <c r="E49" s="190" t="s">
        <v>2776</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2725</v>
      </c>
      <c r="B50" s="187" t="s">
        <v>2736</v>
      </c>
      <c r="C50" s="188" t="s">
        <v>2777</v>
      </c>
      <c r="D50" s="190" t="s">
        <v>2778</v>
      </c>
      <c r="E50" s="190" t="s">
        <v>2779</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2725</v>
      </c>
      <c r="B51" s="186" t="s">
        <v>2780</v>
      </c>
      <c r="C51" s="186"/>
      <c r="D51" s="189" t="s">
        <v>2781</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2725</v>
      </c>
      <c r="B52" s="187" t="s">
        <v>2780</v>
      </c>
      <c r="C52" s="188" t="s">
        <v>2782</v>
      </c>
      <c r="D52" s="190" t="s">
        <v>2783</v>
      </c>
      <c r="E52" s="190" t="s">
        <v>2784</v>
      </c>
      <c r="F52" s="192" t="str">
        <f>IF(COUNTIF(G52:AT52,"&lt;&gt;")=0,"",SUMPRODUCT(((Recommendations[ImplStatus]="Implemented")+(Recommendations[ImplStatus]="Compensated"))*ISNUMBER(MATCH(Recommendations[Id],G52:AT52,0)))/COUNTIF(G52:AT52,"&lt;&gt;"))</f>
        <v/>
      </c>
      <c r="G52" s="194"/>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2725</v>
      </c>
      <c r="B53" s="187" t="s">
        <v>2780</v>
      </c>
      <c r="C53" s="188" t="s">
        <v>2785</v>
      </c>
      <c r="D53" s="190" t="s">
        <v>2786</v>
      </c>
      <c r="E53" s="190" t="s">
        <v>2787</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2725</v>
      </c>
      <c r="B54" s="187" t="s">
        <v>2780</v>
      </c>
      <c r="C54" s="188" t="s">
        <v>2788</v>
      </c>
      <c r="D54" s="190" t="s">
        <v>2789</v>
      </c>
      <c r="E54" s="190" t="s">
        <v>2790</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2725</v>
      </c>
      <c r="B55" s="187" t="s">
        <v>2780</v>
      </c>
      <c r="C55" s="188" t="s">
        <v>2791</v>
      </c>
      <c r="D55" s="190" t="s">
        <v>2792</v>
      </c>
      <c r="E55" s="190" t="s">
        <v>2793</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2725</v>
      </c>
      <c r="B56" s="187" t="s">
        <v>2780</v>
      </c>
      <c r="C56" s="188" t="s">
        <v>2794</v>
      </c>
      <c r="D56" s="190" t="s">
        <v>2795</v>
      </c>
      <c r="E56" s="190" t="s">
        <v>2796</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2725</v>
      </c>
      <c r="B57" s="187" t="s">
        <v>2780</v>
      </c>
      <c r="C57" s="188" t="s">
        <v>2797</v>
      </c>
      <c r="D57" s="190" t="s">
        <v>2798</v>
      </c>
      <c r="E57" s="190" t="s">
        <v>2799</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2725</v>
      </c>
      <c r="B58" s="187" t="s">
        <v>2780</v>
      </c>
      <c r="C58" s="188" t="s">
        <v>2800</v>
      </c>
      <c r="D58" s="190" t="s">
        <v>2801</v>
      </c>
      <c r="E58" s="190" t="s">
        <v>2802</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2725</v>
      </c>
      <c r="B59" s="187" t="s">
        <v>2780</v>
      </c>
      <c r="C59" s="188" t="s">
        <v>2803</v>
      </c>
      <c r="D59" s="190" t="s">
        <v>2804</v>
      </c>
      <c r="E59" s="190" t="s">
        <v>2805</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2725</v>
      </c>
      <c r="B60" s="187" t="s">
        <v>2806</v>
      </c>
      <c r="C60" s="188" t="s">
        <v>2807</v>
      </c>
      <c r="D60" s="190" t="s">
        <v>2808</v>
      </c>
      <c r="E60" s="190" t="s">
        <v>2809</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2725</v>
      </c>
      <c r="B61" s="187" t="s">
        <v>2806</v>
      </c>
      <c r="C61" s="188" t="s">
        <v>2810</v>
      </c>
      <c r="D61" s="190" t="s">
        <v>2811</v>
      </c>
      <c r="E61" s="190" t="s">
        <v>2812</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2725</v>
      </c>
      <c r="B62" s="186" t="s">
        <v>2813</v>
      </c>
      <c r="C62" s="186"/>
      <c r="D62" s="189" t="s">
        <v>2814</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2725</v>
      </c>
      <c r="B63" s="187" t="s">
        <v>2813</v>
      </c>
      <c r="C63" s="188" t="s">
        <v>2815</v>
      </c>
      <c r="D63" s="190" t="s">
        <v>2816</v>
      </c>
      <c r="E63" s="190" t="s">
        <v>2817</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2725</v>
      </c>
      <c r="B64" s="187" t="s">
        <v>2813</v>
      </c>
      <c r="C64" s="188" t="s">
        <v>2818</v>
      </c>
      <c r="D64" s="190" t="s">
        <v>2819</v>
      </c>
      <c r="E64" s="190" t="s">
        <v>2820</v>
      </c>
      <c r="F64" s="192">
        <f>IF(COUNTIF(G64:AT64,"&lt;&gt;")=0,"",SUMPRODUCT(((Recommendations[ImplStatus]="Implemented")+(Recommendations[ImplStatus]="Compensated"))*ISNUMBER(MATCH(Recommendations[Id],G64:AT64,0)))/COUNTIF(G64:AT64,"&lt;&gt;"))</f>
        <v>0</v>
      </c>
      <c r="G64" s="194" t="s">
        <v>34</v>
      </c>
      <c r="H64" s="194" t="s">
        <v>44</v>
      </c>
      <c r="I64" s="194" t="s">
        <v>54</v>
      </c>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2725</v>
      </c>
      <c r="B65" s="187" t="s">
        <v>2813</v>
      </c>
      <c r="C65" s="188" t="s">
        <v>2821</v>
      </c>
      <c r="D65" s="190" t="s">
        <v>2822</v>
      </c>
      <c r="E65" s="190" t="s">
        <v>2823</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2725</v>
      </c>
      <c r="B66" s="187" t="s">
        <v>2813</v>
      </c>
      <c r="C66" s="188" t="s">
        <v>2824</v>
      </c>
      <c r="D66" s="190" t="s">
        <v>2825</v>
      </c>
      <c r="E66" s="190" t="s">
        <v>2826</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2725</v>
      </c>
      <c r="B67" s="187" t="s">
        <v>2813</v>
      </c>
      <c r="C67" s="188" t="s">
        <v>2827</v>
      </c>
      <c r="D67" s="190" t="s">
        <v>2828</v>
      </c>
      <c r="E67" s="190" t="s">
        <v>2829</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2725</v>
      </c>
      <c r="B68" s="187" t="s">
        <v>2813</v>
      </c>
      <c r="C68" s="188" t="s">
        <v>2830</v>
      </c>
      <c r="D68" s="190" t="s">
        <v>2831</v>
      </c>
      <c r="E68" s="190" t="s">
        <v>2832</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2725</v>
      </c>
      <c r="B69" s="187" t="s">
        <v>2813</v>
      </c>
      <c r="C69" s="188" t="s">
        <v>2833</v>
      </c>
      <c r="D69" s="190" t="s">
        <v>2834</v>
      </c>
      <c r="E69" s="190" t="s">
        <v>2835</v>
      </c>
      <c r="F69" s="192">
        <f>IF(COUNTIF(G69:AT69,"&lt;&gt;")=0,"",SUMPRODUCT(((Recommendations[ImplStatus]="Implemented")+(Recommendations[ImplStatus]="Compensated"))*ISNUMBER(MATCH(Recommendations[Id],G69:AT69,0)))/COUNTIF(G69:AT69,"&lt;&gt;"))</f>
        <v>0</v>
      </c>
      <c r="G69" s="194" t="s">
        <v>23</v>
      </c>
      <c r="H69" s="194" t="s">
        <v>29</v>
      </c>
      <c r="I69" s="194" t="s">
        <v>116</v>
      </c>
      <c r="J69" s="194" t="s">
        <v>119</v>
      </c>
      <c r="K69" s="194" t="s">
        <v>129</v>
      </c>
      <c r="L69" s="194" t="s">
        <v>144</v>
      </c>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2725</v>
      </c>
      <c r="B70" s="187" t="s">
        <v>2813</v>
      </c>
      <c r="C70" s="188" t="s">
        <v>2836</v>
      </c>
      <c r="D70" s="190" t="s">
        <v>2837</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2725</v>
      </c>
      <c r="B71" s="187" t="s">
        <v>2813</v>
      </c>
      <c r="C71" s="188" t="s">
        <v>2838</v>
      </c>
      <c r="D71" s="190" t="s">
        <v>2839</v>
      </c>
      <c r="E71" s="190" t="s">
        <v>2840</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2725</v>
      </c>
      <c r="B72" s="187" t="s">
        <v>2813</v>
      </c>
      <c r="C72" s="188" t="s">
        <v>2841</v>
      </c>
      <c r="D72" s="190" t="s">
        <v>2842</v>
      </c>
      <c r="E72" s="190" t="s">
        <v>2843</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2725</v>
      </c>
      <c r="B73" s="187" t="s">
        <v>2813</v>
      </c>
      <c r="C73" s="188" t="s">
        <v>2844</v>
      </c>
      <c r="D73" s="190" t="s">
        <v>2845</v>
      </c>
      <c r="E73" s="190" t="s">
        <v>2846</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2725</v>
      </c>
      <c r="B74" s="187" t="s">
        <v>2813</v>
      </c>
      <c r="C74" s="188" t="s">
        <v>2847</v>
      </c>
      <c r="D74" s="190" t="s">
        <v>2848</v>
      </c>
      <c r="E74" s="190" t="s">
        <v>2849</v>
      </c>
      <c r="F74" s="192">
        <f>IF(COUNTIF(G74:AT74,"&lt;&gt;")=0,"",SUMPRODUCT(((Recommendations[ImplStatus]="Implemented")+(Recommendations[ImplStatus]="Compensated"))*ISNUMBER(MATCH(Recommendations[Id],G74:AT74,0)))/COUNTIF(G74:AT74,"&lt;&gt;"))</f>
        <v>0</v>
      </c>
      <c r="G74" s="194" t="s">
        <v>95</v>
      </c>
      <c r="H74" s="194" t="s">
        <v>106</v>
      </c>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2725</v>
      </c>
      <c r="B75" s="187" t="s">
        <v>2813</v>
      </c>
      <c r="C75" s="188" t="s">
        <v>2850</v>
      </c>
      <c r="D75" s="190" t="s">
        <v>2851</v>
      </c>
      <c r="E75" s="190" t="s">
        <v>2852</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2725</v>
      </c>
      <c r="B76" s="187" t="s">
        <v>2813</v>
      </c>
      <c r="C76" s="188" t="s">
        <v>2853</v>
      </c>
      <c r="D76" s="190" t="s">
        <v>2854</v>
      </c>
      <c r="E76" s="190" t="s">
        <v>2855</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2725</v>
      </c>
      <c r="B77" s="187" t="s">
        <v>2813</v>
      </c>
      <c r="C77" s="188" t="s">
        <v>2856</v>
      </c>
      <c r="D77" s="190" t="s">
        <v>2857</v>
      </c>
      <c r="E77" s="190" t="s">
        <v>2858</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2725</v>
      </c>
      <c r="B78" s="187" t="s">
        <v>2813</v>
      </c>
      <c r="C78" s="188" t="s">
        <v>2859</v>
      </c>
      <c r="D78" s="190" t="s">
        <v>2860</v>
      </c>
      <c r="E78" s="190" t="s">
        <v>2861</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2725</v>
      </c>
      <c r="B79" s="186" t="s">
        <v>2813</v>
      </c>
      <c r="C79" s="186"/>
      <c r="D79" s="189" t="s">
        <v>2862</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2863</v>
      </c>
      <c r="B80" s="187"/>
      <c r="C80" s="188" t="s">
        <v>2864</v>
      </c>
      <c r="D80" s="190" t="s">
        <v>2865</v>
      </c>
      <c r="E80" s="190" t="s">
        <v>2866</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2863</v>
      </c>
      <c r="B81" s="187"/>
      <c r="C81" s="188" t="s">
        <v>2867</v>
      </c>
      <c r="D81" s="190" t="s">
        <v>2868</v>
      </c>
      <c r="E81" s="190" t="s">
        <v>2869</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2863</v>
      </c>
      <c r="B82" s="187"/>
      <c r="C82" s="188" t="s">
        <v>2870</v>
      </c>
      <c r="D82" s="190" t="s">
        <v>2871</v>
      </c>
      <c r="E82" s="190" t="s">
        <v>2872</v>
      </c>
      <c r="F82" s="192">
        <f>IF(COUNTIF(G82:AT82,"&lt;&gt;")=0,"",SUMPRODUCT(((Recommendations[ImplStatus]="Implemented")+(Recommendations[ImplStatus]="Compensated"))*ISNUMBER(MATCH(Recommendations[Id],G82:AT82,0)))/COUNTIF(G82:AT82,"&lt;&gt;"))</f>
        <v>0</v>
      </c>
      <c r="G82" s="194" t="s">
        <v>13</v>
      </c>
      <c r="H82" s="194" t="s">
        <v>49</v>
      </c>
      <c r="I82" s="194" t="s">
        <v>90</v>
      </c>
      <c r="J82" s="194" t="s">
        <v>169</v>
      </c>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2863</v>
      </c>
      <c r="B83" s="187"/>
      <c r="C83" s="188" t="s">
        <v>2873</v>
      </c>
      <c r="D83" s="190" t="s">
        <v>2874</v>
      </c>
      <c r="E83" s="190" t="s">
        <v>2875</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2863</v>
      </c>
      <c r="B84" s="186"/>
      <c r="C84" s="186"/>
      <c r="D84" s="189" t="s">
        <v>2876</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2877</v>
      </c>
      <c r="B85" s="187"/>
      <c r="C85" s="188" t="s">
        <v>2878</v>
      </c>
      <c r="D85" s="190" t="s">
        <v>2879</v>
      </c>
      <c r="E85" s="190" t="s">
        <v>2880</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2877</v>
      </c>
      <c r="B86" s="187"/>
      <c r="C86" s="188" t="s">
        <v>2881</v>
      </c>
      <c r="D86" s="190" t="s">
        <v>2882</v>
      </c>
      <c r="E86" s="190" t="s">
        <v>2883</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2877</v>
      </c>
      <c r="B87" s="187"/>
      <c r="C87" s="188" t="s">
        <v>2884</v>
      </c>
      <c r="D87" s="190" t="s">
        <v>2885</v>
      </c>
      <c r="E87" s="190" t="s">
        <v>2886</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2877</v>
      </c>
      <c r="B88" s="187"/>
      <c r="C88" s="188" t="s">
        <v>2887</v>
      </c>
      <c r="D88" s="190" t="s">
        <v>2888</v>
      </c>
      <c r="E88" s="190" t="s">
        <v>2889</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2877</v>
      </c>
      <c r="B89" s="187"/>
      <c r="C89" s="188" t="s">
        <v>2890</v>
      </c>
      <c r="D89" s="190" t="s">
        <v>2891</v>
      </c>
      <c r="E89" s="190" t="s">
        <v>2892</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2877</v>
      </c>
      <c r="B90" s="186" t="s">
        <v>2893</v>
      </c>
      <c r="C90" s="186"/>
      <c r="D90" s="189" t="s">
        <v>2894</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2877</v>
      </c>
      <c r="B91" s="187" t="s">
        <v>2893</v>
      </c>
      <c r="C91" s="188" t="s">
        <v>2895</v>
      </c>
      <c r="D91" s="190" t="s">
        <v>2896</v>
      </c>
      <c r="E91" s="190" t="s">
        <v>2897</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2877</v>
      </c>
      <c r="B92" s="187" t="s">
        <v>2893</v>
      </c>
      <c r="C92" s="188" t="s">
        <v>2898</v>
      </c>
      <c r="D92" s="190" t="s">
        <v>2899</v>
      </c>
      <c r="E92" s="190" t="s">
        <v>2900</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2893</v>
      </c>
      <c r="C93" s="188" t="s">
        <v>2901</v>
      </c>
      <c r="D93" s="190" t="s">
        <v>2902</v>
      </c>
      <c r="E93" s="190" t="s">
        <v>2903</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2893</v>
      </c>
      <c r="C94" s="188" t="s">
        <v>2904</v>
      </c>
      <c r="D94" s="190" t="s">
        <v>2905</v>
      </c>
      <c r="E94" s="190" t="s">
        <v>2906</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2893</v>
      </c>
      <c r="C95" s="188" t="s">
        <v>2907</v>
      </c>
      <c r="D95" s="190" t="s">
        <v>2908</v>
      </c>
      <c r="E95" s="190" t="s">
        <v>2909</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2893</v>
      </c>
      <c r="C96" s="188" t="s">
        <v>2910</v>
      </c>
      <c r="D96" s="190" t="s">
        <v>2911</v>
      </c>
      <c r="E96" s="190" t="s">
        <v>2912</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2893</v>
      </c>
      <c r="C97" s="188" t="s">
        <v>2913</v>
      </c>
      <c r="D97" s="190" t="s">
        <v>2914</v>
      </c>
      <c r="E97" s="190" t="s">
        <v>2915</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2893</v>
      </c>
      <c r="C98" s="188" t="s">
        <v>2916</v>
      </c>
      <c r="D98" s="190" t="s">
        <v>2917</v>
      </c>
      <c r="E98" s="190" t="s">
        <v>2918</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2919</v>
      </c>
      <c r="C99" s="186"/>
      <c r="D99" s="189" t="s">
        <v>2920</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2919</v>
      </c>
      <c r="C100" s="188" t="s">
        <v>2921</v>
      </c>
      <c r="D100" s="190" t="s">
        <v>2922</v>
      </c>
      <c r="E100" s="190" t="s">
        <v>2923</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2919</v>
      </c>
      <c r="C101" s="188" t="s">
        <v>2924</v>
      </c>
      <c r="D101" s="190" t="s">
        <v>2925</v>
      </c>
      <c r="E101" s="190" t="s">
        <v>2926</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2919</v>
      </c>
      <c r="C102" s="188" t="s">
        <v>2927</v>
      </c>
      <c r="D102" s="190" t="s">
        <v>2928</v>
      </c>
      <c r="E102" s="190" t="s">
        <v>2929</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2919</v>
      </c>
      <c r="C103" s="188" t="s">
        <v>2930</v>
      </c>
      <c r="D103" s="190" t="s">
        <v>2931</v>
      </c>
      <c r="E103" s="190" t="s">
        <v>2932</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2919</v>
      </c>
      <c r="C104" s="196" t="s">
        <v>2933</v>
      </c>
      <c r="D104" s="197" t="s">
        <v>2934</v>
      </c>
      <c r="E104" s="197" t="s">
        <v>2935</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174</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IFERROR(INDEX('Recommendations'!$G$2:$G$34, MATCH(G2,'Recommendations'!$A$2:$A$34,0))="Implemented", FALSE))</xm:f>
            <x14:dxf>
              <font>
                <color rgb="FF000000"/>
              </font>
              <fill>
                <patternFill>
                  <bgColor rgb="FF3C7D22"/>
                </patternFill>
              </fill>
            </x14:dxf>
          </x14:cfRule>
          <x14:cfRule type="expression" priority="2" id="{00000000-000E-0000-0800-000002000000}">
            <xm:f>AND(G2&lt;&gt;"", IFERROR(INDEX('Recommendations'!$G$2:$G$34, MATCH(G2,'Recommendations'!$A$2:$A$34,0))="Compensated", FALSE))</xm:f>
            <x14:dxf>
              <font>
                <color rgb="FF000000"/>
              </font>
              <fill>
                <patternFill>
                  <bgColor rgb="FFC6E0B4"/>
                </patternFill>
              </fill>
            </x14:dxf>
          </x14:cfRule>
          <x14:cfRule type="expression" priority="3" id="{00000000-000E-0000-0800-000003000000}">
            <xm:f>AND(G2&lt;&gt;"", IFERROR(INDEX('Recommendations'!$G$2:$G$34, MATCH(G2,'Recommendations'!$A$2:$A$34,0))="Testing", FALSE))</xm:f>
            <x14:dxf>
              <font>
                <color rgb="FF000000"/>
              </font>
              <fill>
                <patternFill>
                  <bgColor rgb="FFFFC000"/>
                </patternFill>
              </fill>
            </x14:dxf>
          </x14:cfRule>
          <x14:cfRule type="expression" priority="4" id="{00000000-000E-0000-0800-000004000000}">
            <xm:f>AND(G2&lt;&gt;"", IFERROR(INDEX('Recommendations'!$G$2:$G$34, MATCH(G2,'Recommendations'!$A$2:$A$34,0))="Failed", FALSE))</xm:f>
            <x14:dxf>
              <font>
                <color rgb="FF000000"/>
              </font>
              <fill>
                <patternFill>
                  <bgColor rgb="FFD82891"/>
                </patternFill>
              </fill>
            </x14:dxf>
          </x14:cfRule>
          <x14:cfRule type="expression" priority="5" id="{00000000-000E-0000-0800-000005000000}">
            <xm:f>AND(G2&lt;&gt;"", IFERROR(INDEX('Recommendations'!$G$2:$G$34, MATCH(G2,'Recommendations'!$A$2:$A$34,0))="Risk Accepted", FALSE))</xm:f>
            <x14:dxf>
              <font>
                <color rgb="FF000000"/>
              </font>
              <fill>
                <patternFill>
                  <bgColor rgb="FFD9D9D9"/>
                </patternFill>
              </fill>
            </x14:dxf>
          </x14:cfRule>
          <x14:cfRule type="expression" priority="6" id="{00000000-000E-0000-0800-000006000000}">
            <xm:f>AND(G2&lt;&gt;"", IFERROR(INDEX('Recommendations'!$G$2:$G$34, MATCH(G2,'Recommendations'!$A$2:$A$34,0))="N/A",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A10 Networks ADC ALG Security Technical Implementation Guide - SHGIR</dc:title>
  <dc:subject>Generated on: 2026-06-08 13:11:39</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2026-06-08T12:11:48Z</dcterms:modified>
  <cp:category>DISA-STIG</cp:category>
  <cp:contentStatus>Draft</cp:contentStatus>
</cp:coreProperties>
</file>