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3A81EEC149B807D3D961BB9AD956EC9DA3EB44E8" xr6:coauthVersionLast="47" xr6:coauthVersionMax="47" xr10:uidLastSave="{9155F9E7-7412-466D-961A-6C858036005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E85" i="3"/>
  <c r="F85" i="3" s="1"/>
  <c r="D85" i="3"/>
  <c r="C85" i="3"/>
  <c r="E84" i="3"/>
  <c r="D84" i="3"/>
  <c r="C84" i="3"/>
  <c r="W136" i="3" s="1"/>
  <c r="F83" i="3"/>
  <c r="V164" i="3" s="1"/>
  <c r="E83" i="3"/>
  <c r="D83" i="3"/>
  <c r="C83" i="3"/>
  <c r="U136" i="3" s="1"/>
  <c r="F82" i="3"/>
  <c r="D90" i="3" s="1"/>
  <c r="E82" i="3"/>
  <c r="D82" i="3"/>
  <c r="C82" i="3"/>
  <c r="S136" i="3" s="1"/>
  <c r="E68" i="3"/>
  <c r="D68" i="3"/>
  <c r="C68" i="3"/>
  <c r="F68" i="3" s="1"/>
  <c r="E67" i="3"/>
  <c r="D67" i="3"/>
  <c r="C67" i="3"/>
  <c r="F67" i="3" s="1"/>
  <c r="E49" i="3"/>
  <c r="D49" i="3"/>
  <c r="C49" i="3"/>
  <c r="F49" i="3" s="1"/>
  <c r="F48" i="3"/>
  <c r="D57" i="3" s="1"/>
  <c r="E48" i="3"/>
  <c r="D48" i="3"/>
  <c r="C48" i="3"/>
  <c r="E47" i="3"/>
  <c r="F47" i="3" s="1"/>
  <c r="D47" i="3"/>
  <c r="C47" i="3"/>
  <c r="E46" i="3"/>
  <c r="D46" i="3"/>
  <c r="C46" i="3"/>
  <c r="F46" i="3" s="1"/>
  <c r="E45" i="3"/>
  <c r="D45" i="3"/>
  <c r="C45" i="3"/>
  <c r="F45" i="3" s="1"/>
  <c r="E44" i="3"/>
  <c r="D44" i="3"/>
  <c r="C44" i="3"/>
  <c r="F44" i="3" s="1"/>
  <c r="E30" i="3"/>
  <c r="D30" i="3"/>
  <c r="C30" i="3"/>
  <c r="F30" i="3" s="1"/>
  <c r="E29" i="3"/>
  <c r="D29" i="3"/>
  <c r="C29" i="3"/>
  <c r="F29" i="3" s="1"/>
  <c r="E16" i="3"/>
  <c r="D16" i="3"/>
  <c r="C16" i="3"/>
  <c r="Q136" i="3" s="1"/>
  <c r="C9" i="3"/>
  <c r="D9" i="3" s="1"/>
  <c r="C8" i="3"/>
  <c r="D8" i="3" s="1"/>
  <c r="E72" i="3" l="1"/>
  <c r="D72" i="3"/>
  <c r="C72" i="3"/>
  <c r="E94" i="3"/>
  <c r="D94" i="3"/>
  <c r="C94" i="3"/>
  <c r="E110" i="3"/>
  <c r="D110" i="3"/>
  <c r="C110" i="3"/>
  <c r="E54" i="3"/>
  <c r="D54" i="3"/>
  <c r="C54" i="3"/>
  <c r="E55" i="3"/>
  <c r="D55" i="3"/>
  <c r="C55" i="3"/>
  <c r="E111" i="3"/>
  <c r="D111" i="3"/>
  <c r="C111" i="3"/>
  <c r="E53" i="3"/>
  <c r="C53" i="3"/>
  <c r="D53" i="3"/>
  <c r="D56" i="3"/>
  <c r="C56" i="3"/>
  <c r="E56" i="3"/>
  <c r="E112" i="3"/>
  <c r="D112" i="3"/>
  <c r="C112" i="3"/>
  <c r="D113" i="3"/>
  <c r="C113" i="3"/>
  <c r="E113" i="3"/>
  <c r="E34" i="3"/>
  <c r="D34" i="3"/>
  <c r="C34" i="3"/>
  <c r="D73" i="3"/>
  <c r="C73" i="3"/>
  <c r="E73" i="3"/>
  <c r="G125" i="3"/>
  <c r="E35" i="3"/>
  <c r="D35" i="3"/>
  <c r="C35" i="3"/>
  <c r="C58" i="3"/>
  <c r="E58" i="3"/>
  <c r="D58" i="3"/>
  <c r="E93" i="3"/>
  <c r="D93" i="3"/>
  <c r="C93" i="3"/>
  <c r="C90" i="3"/>
  <c r="E57" i="3"/>
  <c r="E90" i="3"/>
  <c r="D91" i="3"/>
  <c r="T140" i="3"/>
  <c r="T145" i="3"/>
  <c r="T150" i="3"/>
  <c r="T155" i="3"/>
  <c r="T160" i="3"/>
  <c r="T165" i="3"/>
  <c r="E91" i="3"/>
  <c r="V140" i="3"/>
  <c r="V145" i="3"/>
  <c r="V150" i="3"/>
  <c r="V155" i="3"/>
  <c r="V160" i="3"/>
  <c r="V165" i="3"/>
  <c r="T141" i="3"/>
  <c r="T146" i="3"/>
  <c r="T151" i="3"/>
  <c r="T156" i="3"/>
  <c r="T161" i="3"/>
  <c r="T166" i="3"/>
  <c r="V141" i="3"/>
  <c r="V146" i="3"/>
  <c r="V151" i="3"/>
  <c r="V156" i="3"/>
  <c r="V161" i="3"/>
  <c r="V166" i="3"/>
  <c r="F16" i="3"/>
  <c r="F84" i="3"/>
  <c r="T142" i="3"/>
  <c r="T147" i="3"/>
  <c r="T152" i="3"/>
  <c r="T157" i="3"/>
  <c r="T162" i="3"/>
  <c r="T167" i="3"/>
  <c r="V142" i="3"/>
  <c r="V147" i="3"/>
  <c r="V152" i="3"/>
  <c r="V157" i="3"/>
  <c r="V162" i="3"/>
  <c r="V167" i="3"/>
  <c r="T138" i="3"/>
  <c r="T143" i="3"/>
  <c r="T148" i="3"/>
  <c r="T153" i="3"/>
  <c r="T158" i="3"/>
  <c r="T163" i="3"/>
  <c r="T168" i="3"/>
  <c r="C7" i="3"/>
  <c r="D7" i="3" s="1"/>
  <c r="V138" i="3"/>
  <c r="V143" i="3"/>
  <c r="V148" i="3"/>
  <c r="V153" i="3"/>
  <c r="V158" i="3"/>
  <c r="V163" i="3"/>
  <c r="V168" i="3"/>
  <c r="T139" i="3"/>
  <c r="T144" i="3"/>
  <c r="T149" i="3"/>
  <c r="T154" i="3"/>
  <c r="T159" i="3"/>
  <c r="T164" i="3"/>
  <c r="C57" i="3"/>
  <c r="V139" i="3"/>
  <c r="V144" i="3"/>
  <c r="V149" i="3"/>
  <c r="V154" i="3"/>
  <c r="V159" i="3"/>
  <c r="R164" i="3" l="1"/>
  <c r="R159" i="3"/>
  <c r="R154" i="3"/>
  <c r="R149" i="3"/>
  <c r="R144" i="3"/>
  <c r="R139" i="3"/>
  <c r="C20" i="3"/>
  <c r="R168" i="3"/>
  <c r="R163" i="3"/>
  <c r="R158" i="3"/>
  <c r="R153" i="3"/>
  <c r="R148" i="3"/>
  <c r="R143" i="3"/>
  <c r="R138" i="3"/>
  <c r="D20" i="3"/>
  <c r="E20" i="3"/>
  <c r="R167" i="3"/>
  <c r="R162" i="3"/>
  <c r="R157" i="3"/>
  <c r="R152" i="3"/>
  <c r="R147" i="3"/>
  <c r="R142" i="3"/>
  <c r="R166" i="3"/>
  <c r="R161" i="3"/>
  <c r="R156" i="3"/>
  <c r="R151" i="3"/>
  <c r="R146" i="3"/>
  <c r="R141" i="3"/>
  <c r="R165" i="3"/>
  <c r="R160" i="3"/>
  <c r="R155" i="3"/>
  <c r="R150" i="3"/>
  <c r="R145" i="3"/>
  <c r="R140" i="3"/>
  <c r="D92" i="3"/>
  <c r="X168" i="3"/>
  <c r="X163" i="3"/>
  <c r="X158" i="3"/>
  <c r="X153" i="3"/>
  <c r="X148" i="3"/>
  <c r="X143" i="3"/>
  <c r="X138" i="3"/>
  <c r="X167" i="3"/>
  <c r="X162" i="3"/>
  <c r="X157" i="3"/>
  <c r="X152" i="3"/>
  <c r="X147" i="3"/>
  <c r="X142" i="3"/>
  <c r="E92" i="3"/>
  <c r="X166" i="3"/>
  <c r="X161" i="3"/>
  <c r="X156" i="3"/>
  <c r="X151" i="3"/>
  <c r="X146" i="3"/>
  <c r="X141" i="3"/>
  <c r="X165" i="3"/>
  <c r="X160" i="3"/>
  <c r="X155" i="3"/>
  <c r="X150" i="3"/>
  <c r="X145" i="3"/>
  <c r="X140" i="3"/>
  <c r="C92" i="3"/>
  <c r="X164" i="3"/>
  <c r="X159" i="3"/>
  <c r="X154" i="3"/>
  <c r="X149" i="3"/>
  <c r="X144" i="3"/>
  <c r="X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Host must ensure all datastores have unique names</t>
        </r>
      </text>
    </comment>
    <comment ref="J10" authorId="0" shapeId="0" xr:uid="{00000000-0006-0000-0400-000002000000}">
      <text>
        <r>
          <rPr>
            <sz val="11"/>
            <rFont val="Calibri"/>
          </rPr>
          <t>Host must run software that has not reached End of General Support status</t>
        </r>
      </text>
    </comment>
    <comment ref="K10" authorId="0" shapeId="0" xr:uid="{00000000-0006-0000-0400-000005000000}">
      <text>
        <r>
          <rPr>
            <sz val="11"/>
            <rFont val="Calibri"/>
          </rPr>
          <t>Host image profile acceptance level must be PartnerSupported or higher</t>
        </r>
      </text>
    </comment>
    <comment ref="L10" authorId="0" shapeId="0" xr:uid="{00000000-0006-0000-0400-000003000000}">
      <text>
        <r>
          <rPr>
            <sz val="11"/>
            <rFont val="Calibri"/>
          </rPr>
          <t>Virtual machines should have virtual machine hardware version 19 or newer</t>
        </r>
      </text>
    </comment>
    <comment ref="M10" authorId="0" shapeId="0" xr:uid="{00000000-0006-0000-0400-000004000000}">
      <text>
        <r>
          <rPr>
            <sz val="11"/>
            <rFont val="Calibri"/>
          </rPr>
          <t>VMware Tools must be a version that has not reached End of General Support status</t>
        </r>
      </text>
    </comment>
    <comment ref="J19" authorId="0" shapeId="0" xr:uid="{00000000-0006-0000-0400-000006000000}">
      <text>
        <r>
          <rPr>
            <sz val="11"/>
            <rFont val="Calibri"/>
          </rPr>
          <t>Host must deactivate the ESXi Managed Object Browser (MOB)</t>
        </r>
      </text>
    </comment>
    <comment ref="J26" authorId="0" shapeId="0" xr:uid="{00000000-0006-0000-0400-000007000000}">
      <text>
        <r>
          <rPr>
            <sz val="11"/>
            <rFont val="Calibri"/>
          </rPr>
          <t>Host iSCSI client, if enabled, must employ bidirectional/mutual CHAP authentication</t>
        </r>
      </text>
    </comment>
    <comment ref="K26" authorId="0" shapeId="0" xr:uid="{00000000-0006-0000-0400-000009000000}">
      <text>
        <r>
          <rPr>
            <sz val="11"/>
            <rFont val="Calibri"/>
          </rPr>
          <t>Host SSH daemon, if enabled, must use FIPS 140-2/140-3 validated ciphers</t>
        </r>
      </text>
    </comment>
    <comment ref="L26" authorId="0" shapeId="0" xr:uid="{00000000-0006-0000-0400-00000A000000}">
      <text>
        <r>
          <rPr>
            <sz val="11"/>
            <rFont val="Calibri"/>
          </rPr>
          <t>Host SSH daemon, if enabled, must use FIPS 140-2/140-3 validated cryptographic modules</t>
        </r>
      </text>
    </comment>
    <comment ref="M26" authorId="0" shapeId="0" xr:uid="{00000000-0006-0000-0400-00000B000000}">
      <text>
        <r>
          <rPr>
            <sz val="11"/>
            <rFont val="Calibri"/>
          </rPr>
          <t>Virtual machines must require encryption for vMotion</t>
        </r>
      </text>
    </comment>
    <comment ref="N26" authorId="0" shapeId="0" xr:uid="{00000000-0006-0000-0400-000008000000}">
      <text>
        <r>
          <rPr>
            <sz val="11"/>
            <rFont val="Calibri"/>
          </rPr>
          <t>Virtual machines must require encryption for Fault Tolerance</t>
        </r>
      </text>
    </comment>
    <comment ref="J27" authorId="0" shapeId="0" xr:uid="{00000000-0006-0000-0400-00000C000000}">
      <text>
        <r>
          <rPr>
            <sz val="11"/>
            <rFont val="Calibri"/>
          </rPr>
          <t>Host hardware must enable AMD SEV-ES, if available</t>
        </r>
      </text>
    </comment>
    <comment ref="K27" authorId="0" shapeId="0" xr:uid="{00000000-0006-0000-0400-000010000000}">
      <text>
        <r>
          <rPr>
            <sz val="11"/>
            <rFont val="Calibri"/>
          </rPr>
          <t>Host hardware must enable Intel SGX, if available</t>
        </r>
      </text>
    </comment>
    <comment ref="L27" authorId="0" shapeId="0" xr:uid="{00000000-0006-0000-0400-000011000000}">
      <text>
        <r>
          <rPr>
            <sz val="11"/>
            <rFont val="Calibri"/>
          </rPr>
          <t>Host must require TPM-based configuration encryption</t>
        </r>
      </text>
    </comment>
    <comment ref="M27" authorId="0" shapeId="0" xr:uid="{00000000-0006-0000-0400-000012000000}">
      <text>
        <r>
          <rPr>
            <sz val="11"/>
            <rFont val="Calibri"/>
          </rPr>
          <t>Host must not suppress warnings about unmitigated hyperthreading vulnerabilities</t>
        </r>
      </text>
    </comment>
    <comment ref="N27" authorId="0" shapeId="0" xr:uid="{00000000-0006-0000-0400-000013000000}">
      <text>
        <r>
          <rPr>
            <sz val="11"/>
            <rFont val="Calibri"/>
          </rPr>
          <t>Host must restrict inter-VM transparent page sharing</t>
        </r>
      </text>
    </comment>
    <comment ref="O27" authorId="0" shapeId="0" xr:uid="{00000000-0006-0000-0400-00000D000000}">
      <text>
        <r>
          <rPr>
            <sz val="11"/>
            <rFont val="Calibri"/>
          </rPr>
          <t>Host must enable volatile key destruction</t>
        </r>
      </text>
    </comment>
    <comment ref="P27" authorId="0" shapeId="0" xr:uid="{00000000-0006-0000-0400-00000E000000}">
      <text>
        <r>
          <rPr>
            <sz val="11"/>
            <rFont val="Calibri"/>
          </rPr>
          <t>Host must enable the highest version of TLS supported</t>
        </r>
      </text>
    </comment>
    <comment ref="Q27" authorId="0" shapeId="0" xr:uid="{00000000-0006-0000-0400-00000F000000}">
      <text>
        <r>
          <rPr>
            <sz val="11"/>
            <rFont val="Calibri"/>
          </rPr>
          <t>Virtual machines must restrict sharing of memory pages with other VMs</t>
        </r>
      </text>
    </comment>
    <comment ref="J28" authorId="0" shapeId="0" xr:uid="{00000000-0006-0000-0400-000014000000}">
      <text>
        <r>
          <rPr>
            <sz val="11"/>
            <rFont val="Calibri"/>
          </rPr>
          <t>Host must isolate storage communications</t>
        </r>
      </text>
    </comment>
    <comment ref="K28" authorId="0" shapeId="0" xr:uid="{00000000-0006-0000-0400-000015000000}">
      <text>
        <r>
          <rPr>
            <sz val="11"/>
            <rFont val="Calibri"/>
          </rPr>
          <t>Host must ensure all datastores have unique names</t>
        </r>
      </text>
    </comment>
    <comment ref="J32" authorId="0" shapeId="0" xr:uid="{00000000-0006-0000-0400-000016000000}">
      <text>
        <r>
          <rPr>
            <sz val="11"/>
            <rFont val="Calibri"/>
          </rPr>
          <t>Host must enable Secure Boot enforcement</t>
        </r>
      </text>
    </comment>
    <comment ref="K32" authorId="0" shapeId="0" xr:uid="{00000000-0006-0000-0400-000019000000}">
      <text>
        <r>
          <rPr>
            <sz val="11"/>
            <rFont val="Calibri"/>
          </rPr>
          <t>Host must restrict inter-VM transparent page sharing</t>
        </r>
      </text>
    </comment>
    <comment ref="L32" authorId="0" shapeId="0" xr:uid="{00000000-0006-0000-0400-00001A000000}">
      <text>
        <r>
          <rPr>
            <sz val="11"/>
            <rFont val="Calibri"/>
          </rPr>
          <t>Host must display a login banner for the DCUI and Host Client</t>
        </r>
      </text>
    </comment>
    <comment ref="M32" authorId="0" shapeId="0" xr:uid="{00000000-0006-0000-0400-00001B000000}">
      <text>
        <r>
          <rPr>
            <sz val="11"/>
            <rFont val="Calibri"/>
          </rPr>
          <t>Host must display a login banner for SSH connections</t>
        </r>
      </text>
    </comment>
    <comment ref="N32" authorId="0" shapeId="0" xr:uid="{00000000-0006-0000-0400-00001C000000}">
      <text>
        <r>
          <rPr>
            <sz val="11"/>
            <rFont val="Calibri"/>
          </rPr>
          <t>Host SSH daemon, if enabled, must display the system login banner before granting access</t>
        </r>
      </text>
    </comment>
    <comment ref="O32" authorId="0" shapeId="0" xr:uid="{00000000-0006-0000-0400-00001D000000}">
      <text>
        <r>
          <rPr>
            <sz val="11"/>
            <rFont val="Calibri"/>
          </rPr>
          <t>Virtual machines must limit console sharing.</t>
        </r>
      </text>
    </comment>
    <comment ref="P32" authorId="0" shapeId="0" xr:uid="{00000000-0006-0000-0400-00001E000000}">
      <text>
        <r>
          <rPr>
            <sz val="11"/>
            <rFont val="Calibri"/>
          </rPr>
          <t xml:space="preserve">Virtual machines must limit access through the </t>
        </r>
        <r>
          <rPr>
            <sz val="11"/>
            <color rgb="FF000000"/>
            <rFont val="Calibri"/>
          </rPr>
          <t>"</t>
        </r>
        <r>
          <rPr>
            <b/>
            <sz val="11"/>
            <color rgb="FF000000"/>
            <rFont val="Calibri"/>
          </rPr>
          <t>dvfilter</t>
        </r>
        <r>
          <rPr>
            <sz val="11"/>
            <color rgb="FF000000"/>
            <rFont val="Calibri"/>
          </rPr>
          <t>"</t>
        </r>
        <r>
          <rPr>
            <sz val="11"/>
            <color rgb="FF000000"/>
            <rFont val="Calibri"/>
          </rPr>
          <t xml:space="preserve"> network API</t>
        </r>
      </text>
    </comment>
    <comment ref="Q32" authorId="0" shapeId="0" xr:uid="{00000000-0006-0000-0400-00001F000000}">
      <text>
        <r>
          <rPr>
            <sz val="11"/>
            <rFont val="Calibri"/>
          </rPr>
          <t>Virtual machines must deactivate virtual disk shrinking operations</t>
        </r>
      </text>
    </comment>
    <comment ref="R32" authorId="0" shapeId="0" xr:uid="{00000000-0006-0000-0400-000017000000}">
      <text>
        <r>
          <rPr>
            <sz val="11"/>
            <rFont val="Calibri"/>
          </rPr>
          <t>Virtual machines must deactivate virtual disk wiping operations</t>
        </r>
      </text>
    </comment>
    <comment ref="S32" authorId="0" shapeId="0" xr:uid="{00000000-0006-0000-0400-000018000000}">
      <text>
        <r>
          <rPr>
            <sz val="11"/>
            <rFont val="Calibri"/>
          </rPr>
          <t>Virtual machines must not be able to obtain host information from the hypervisor</t>
        </r>
      </text>
    </comment>
    <comment ref="J34" authorId="0" shapeId="0" xr:uid="{00000000-0006-0000-0400-000020000000}">
      <text>
        <r>
          <rPr>
            <sz val="11"/>
            <rFont val="Calibri"/>
          </rPr>
          <t>Host must automatically terminate idle DCUI sessions</t>
        </r>
      </text>
    </comment>
    <comment ref="K34" authorId="0" shapeId="0" xr:uid="{00000000-0006-0000-0400-000021000000}">
      <text>
        <r>
          <rPr>
            <sz val="11"/>
            <rFont val="Calibri"/>
          </rPr>
          <t>Host must automatically terminate idle shells</t>
        </r>
      </text>
    </comment>
    <comment ref="L34" authorId="0" shapeId="0" xr:uid="{00000000-0006-0000-0400-000022000000}">
      <text>
        <r>
          <rPr>
            <sz val="11"/>
            <rFont val="Calibri"/>
          </rPr>
          <t>Host must automatically deactivate shell services</t>
        </r>
      </text>
    </comment>
    <comment ref="M34" authorId="0" shapeId="0" xr:uid="{00000000-0006-0000-0400-000023000000}">
      <text>
        <r>
          <rPr>
            <sz val="11"/>
            <rFont val="Calibri"/>
          </rPr>
          <t>Host must unlock accounts after a specified timeout period</t>
        </r>
      </text>
    </comment>
    <comment ref="N34" authorId="0" shapeId="0" xr:uid="{00000000-0006-0000-0400-000024000000}">
      <text>
        <r>
          <rPr>
            <sz val="11"/>
            <rFont val="Calibri"/>
          </rPr>
          <t>Host must configure a session timeout for the API</t>
        </r>
      </text>
    </comment>
    <comment ref="O34" authorId="0" shapeId="0" xr:uid="{00000000-0006-0000-0400-000025000000}">
      <text>
        <r>
          <rPr>
            <sz val="11"/>
            <rFont val="Calibri"/>
          </rPr>
          <t>Host must automatically terminate idle host client sessions</t>
        </r>
      </text>
    </comment>
    <comment ref="P34" authorId="0" shapeId="0" xr:uid="{00000000-0006-0000-0400-000026000000}">
      <text>
        <r>
          <rPr>
            <sz val="11"/>
            <rFont val="Calibri"/>
          </rPr>
          <t>Host SSH daemon, if enabled, must set a timeout count on idle sessions</t>
        </r>
      </text>
    </comment>
    <comment ref="Q34" authorId="0" shapeId="0" xr:uid="{00000000-0006-0000-0400-000027000000}">
      <text>
        <r>
          <rPr>
            <sz val="11"/>
            <rFont val="Calibri"/>
          </rPr>
          <t>Host SSH daemon, if enabled, must set a timeout interval on idle sessions</t>
        </r>
      </text>
    </comment>
    <comment ref="R34" authorId="0" shapeId="0" xr:uid="{00000000-0006-0000-0400-000028000000}">
      <text>
        <r>
          <rPr>
            <sz val="11"/>
            <rFont val="Calibri"/>
          </rPr>
          <t>Virtual machines must be configured to lock when the last console connection is closed</t>
        </r>
      </text>
    </comment>
    <comment ref="J35" authorId="0" shapeId="0" xr:uid="{00000000-0006-0000-0400-000029000000}">
      <text>
        <r>
          <rPr>
            <sz val="11"/>
            <rFont val="Calibri"/>
          </rPr>
          <t>Host firewall must only allow traffic from authorized networks</t>
        </r>
      </text>
    </comment>
    <comment ref="K35" authorId="0" shapeId="0" xr:uid="{00000000-0006-0000-0400-00002A000000}">
      <text>
        <r>
          <rPr>
            <sz val="11"/>
            <rFont val="Calibri"/>
          </rPr>
          <t>Host should reject forged transmits on standard virtual switches and port groups</t>
        </r>
      </text>
    </comment>
    <comment ref="L35" authorId="0" shapeId="0" xr:uid="{00000000-0006-0000-0400-00002B000000}">
      <text>
        <r>
          <rPr>
            <sz val="11"/>
            <rFont val="Calibri"/>
          </rPr>
          <t>Host should reject MAC address changes on standard virtual switches and port groups</t>
        </r>
      </text>
    </comment>
    <comment ref="M35" authorId="0" shapeId="0" xr:uid="{00000000-0006-0000-0400-00002C000000}">
      <text>
        <r>
          <rPr>
            <sz val="11"/>
            <rFont val="Calibri"/>
          </rPr>
          <t>Host should reject promiscuous mode requests on standard virtual switches and port groups</t>
        </r>
      </text>
    </comment>
    <comment ref="N35" authorId="0" shapeId="0" xr:uid="{00000000-0006-0000-0400-00002D000000}">
      <text>
        <r>
          <rPr>
            <sz val="11"/>
            <rFont val="Calibri"/>
          </rPr>
          <t>Host must restrict access to a default or native VLAN on standard virtual switches</t>
        </r>
      </text>
    </comment>
    <comment ref="O35" authorId="0" shapeId="0" xr:uid="{00000000-0006-0000-0400-00002E000000}">
      <text>
        <r>
          <rPr>
            <sz val="11"/>
            <rFont val="Calibri"/>
          </rPr>
          <t>Host must restrict the use of Virtual Guest Tagging (VGT) on standard virtual switches</t>
        </r>
      </text>
    </comment>
    <comment ref="J37" authorId="0" shapeId="0" xr:uid="{00000000-0006-0000-0400-00002F000000}">
      <text>
        <r>
          <rPr>
            <sz val="11"/>
            <rFont val="Calibri"/>
          </rPr>
          <t>Host hardware must enable Intel TXT, if available</t>
        </r>
      </text>
    </comment>
    <comment ref="K37" authorId="0" shapeId="0" xr:uid="{00000000-0006-0000-0400-00003C000000}">
      <text>
        <r>
          <rPr>
            <sz val="11"/>
            <rFont val="Calibri"/>
          </rPr>
          <t>Host hardware must enable and configure a TPM 2.0</t>
        </r>
      </text>
    </comment>
    <comment ref="L37" authorId="0" shapeId="0" xr:uid="{00000000-0006-0000-0400-00003D000000}">
      <text>
        <r>
          <rPr>
            <sz val="11"/>
            <rFont val="Calibri"/>
          </rPr>
          <t>Host integrated hardware management controller must be secure</t>
        </r>
      </text>
    </comment>
    <comment ref="M37" authorId="0" shapeId="0" xr:uid="{00000000-0006-0000-0400-00003E000000}">
      <text>
        <r>
          <rPr>
            <sz val="11"/>
            <rFont val="Calibri"/>
          </rPr>
          <t>Host integrated hardware management controller must enable time synchronization</t>
        </r>
      </text>
    </comment>
    <comment ref="N37" authorId="0" shapeId="0" xr:uid="{00000000-0006-0000-0400-00003F000000}">
      <text>
        <r>
          <rPr>
            <sz val="11"/>
            <rFont val="Calibri"/>
          </rPr>
          <t>Host hardware must enable AMD SEV-ES, if available</t>
        </r>
      </text>
    </comment>
    <comment ref="O37" authorId="0" shapeId="0" xr:uid="{00000000-0006-0000-0400-000040000000}">
      <text>
        <r>
          <rPr>
            <sz val="11"/>
            <rFont val="Calibri"/>
          </rPr>
          <t>Host hardware must enable Intel SGX, if available</t>
        </r>
      </text>
    </comment>
    <comment ref="P37" authorId="0" shapeId="0" xr:uid="{00000000-0006-0000-0400-000041000000}">
      <text>
        <r>
          <rPr>
            <sz val="11"/>
            <rFont val="Calibri"/>
          </rPr>
          <t>Host must use sufficient entropy for cryptographic operations</t>
        </r>
      </text>
    </comment>
    <comment ref="Q37" authorId="0" shapeId="0" xr:uid="{00000000-0006-0000-0400-000042000000}">
      <text>
        <r>
          <rPr>
            <sz val="11"/>
            <rFont val="Calibri"/>
          </rPr>
          <t>Host must enable volatile key destruction</t>
        </r>
      </text>
    </comment>
    <comment ref="R37" authorId="0" shapeId="0" xr:uid="{00000000-0006-0000-0400-000043000000}">
      <text>
        <r>
          <rPr>
            <sz val="11"/>
            <rFont val="Calibri"/>
          </rPr>
          <t>Host must display a login banner for the DCUI and Host Client</t>
        </r>
      </text>
    </comment>
    <comment ref="S37" authorId="0" shapeId="0" xr:uid="{00000000-0006-0000-0400-000044000000}">
      <text>
        <r>
          <rPr>
            <sz val="11"/>
            <rFont val="Calibri"/>
          </rPr>
          <t>Host must display a login banner for SSH connections</t>
        </r>
      </text>
    </comment>
    <comment ref="T37" authorId="0" shapeId="0" xr:uid="{00000000-0006-0000-0400-000030000000}">
      <text>
        <r>
          <rPr>
            <sz val="11"/>
            <rFont val="Calibri"/>
          </rPr>
          <t>Host SSH daemon, if enabled, must not allow host-based authentication</t>
        </r>
      </text>
    </comment>
    <comment ref="U37" authorId="0" shapeId="0" xr:uid="{00000000-0006-0000-0400-000031000000}">
      <text>
        <r>
          <rPr>
            <sz val="11"/>
            <rFont val="Calibri"/>
          </rPr>
          <t>Host SSH daemon, if enabled, must set a timeout count on idle sessions</t>
        </r>
      </text>
    </comment>
    <comment ref="V37" authorId="0" shapeId="0" xr:uid="{00000000-0006-0000-0400-000032000000}">
      <text>
        <r>
          <rPr>
            <sz val="11"/>
            <rFont val="Calibri"/>
          </rPr>
          <t>Host SSH daemon, if enabled, must set a timeout interval on idle sessions</t>
        </r>
      </text>
    </comment>
    <comment ref="W37" authorId="0" shapeId="0" xr:uid="{00000000-0006-0000-0400-000033000000}">
      <text>
        <r>
          <rPr>
            <sz val="11"/>
            <rFont val="Calibri"/>
          </rPr>
          <t>Host SSH daemon, if enabled, must display the system login banner before granting access</t>
        </r>
      </text>
    </comment>
    <comment ref="X37" authorId="0" shapeId="0" xr:uid="{00000000-0006-0000-0400-000034000000}">
      <text>
        <r>
          <rPr>
            <sz val="11"/>
            <rFont val="Calibri"/>
          </rPr>
          <t>Host SSH daemon, if enabled, must ignore .rhosts files</t>
        </r>
      </text>
    </comment>
    <comment ref="Y37" authorId="0" shapeId="0" xr:uid="{00000000-0006-0000-0400-000035000000}">
      <text>
        <r>
          <rPr>
            <sz val="11"/>
            <rFont val="Calibri"/>
          </rPr>
          <t>Host SSH daemon, if enabled, must disable stream local forwarding</t>
        </r>
      </text>
    </comment>
    <comment ref="Z37" authorId="0" shapeId="0" xr:uid="{00000000-0006-0000-0400-000036000000}">
      <text>
        <r>
          <rPr>
            <sz val="11"/>
            <rFont val="Calibri"/>
          </rPr>
          <t>Host SSH daemon, if enabled, must disable TCP forwarding</t>
        </r>
      </text>
    </comment>
    <comment ref="AA37" authorId="0" shapeId="0" xr:uid="{00000000-0006-0000-0400-000037000000}">
      <text>
        <r>
          <rPr>
            <sz val="11"/>
            <rFont val="Calibri"/>
          </rPr>
          <t>Host SSH daemon, if enabled, must not permit tunnels</t>
        </r>
      </text>
    </comment>
    <comment ref="AB37" authorId="0" shapeId="0" xr:uid="{00000000-0006-0000-0400-000038000000}">
      <text>
        <r>
          <rPr>
            <sz val="11"/>
            <rFont val="Calibri"/>
          </rPr>
          <t>Host SSH daemon, if enabled, must not permit user environment settings</t>
        </r>
      </text>
    </comment>
    <comment ref="AC37" authorId="0" shapeId="0" xr:uid="{00000000-0006-0000-0400-000039000000}">
      <text>
        <r>
          <rPr>
            <sz val="11"/>
            <rFont val="Calibri"/>
          </rPr>
          <t>Virtual machines must enable Secure Boot</t>
        </r>
      </text>
    </comment>
    <comment ref="AD37" authorId="0" shapeId="0" xr:uid="{00000000-0006-0000-0400-00003A000000}">
      <text>
        <r>
          <rPr>
            <sz val="11"/>
            <rFont val="Calibri"/>
          </rPr>
          <t>VMware Tools on deployed virtual machines must prevent being recustomized</t>
        </r>
      </text>
    </comment>
    <comment ref="AE37" authorId="0" shapeId="0" xr:uid="{00000000-0006-0000-0400-00003B000000}">
      <text>
        <r>
          <rPr>
            <sz val="11"/>
            <rFont val="Calibri"/>
          </rPr>
          <t>VMware Tools must limit the automatic removal of features</t>
        </r>
      </text>
    </comment>
    <comment ref="J39" authorId="0" shapeId="0" xr:uid="{00000000-0006-0000-0400-000045000000}">
      <text>
        <r>
          <rPr>
            <sz val="11"/>
            <rFont val="Calibri"/>
          </rPr>
          <t>Host hardware must secure unused external hardware ports</t>
        </r>
      </text>
    </comment>
    <comment ref="K39" authorId="0" shapeId="0" xr:uid="{00000000-0006-0000-0400-000058000000}">
      <text>
        <r>
          <rPr>
            <sz val="11"/>
            <rFont val="Calibri"/>
          </rPr>
          <t>Host integrated hardware management controller must deactivate internal networking</t>
        </r>
      </text>
    </comment>
    <comment ref="L39" authorId="0" shapeId="0" xr:uid="{00000000-0006-0000-0400-000059000000}">
      <text>
        <r>
          <rPr>
            <sz val="11"/>
            <rFont val="Calibri"/>
          </rPr>
          <t>Host should deactivate SSH</t>
        </r>
      </text>
    </comment>
    <comment ref="M39" authorId="0" shapeId="0" xr:uid="{00000000-0006-0000-0400-00005A000000}">
      <text>
        <r>
          <rPr>
            <sz val="11"/>
            <rFont val="Calibri"/>
          </rPr>
          <t>Host must deactivate the ESXi shell</t>
        </r>
      </text>
    </comment>
    <comment ref="N39" authorId="0" shapeId="0" xr:uid="{00000000-0006-0000-0400-00005B000000}">
      <text>
        <r>
          <rPr>
            <sz val="11"/>
            <rFont val="Calibri"/>
          </rPr>
          <t>Host must deactivate the ESXi Managed Object Browser (MOB)</t>
        </r>
      </text>
    </comment>
    <comment ref="O39" authorId="0" shapeId="0" xr:uid="{00000000-0006-0000-0400-00005C000000}">
      <text>
        <r>
          <rPr>
            <sz val="11"/>
            <rFont val="Calibri"/>
          </rPr>
          <t>Host must deactivate SLP</t>
        </r>
      </text>
    </comment>
    <comment ref="P39" authorId="0" shapeId="0" xr:uid="{00000000-0006-0000-0400-00005D000000}">
      <text>
        <r>
          <rPr>
            <sz val="11"/>
            <rFont val="Calibri"/>
          </rPr>
          <t>Host must deactivate CIM</t>
        </r>
      </text>
    </comment>
    <comment ref="Q39" authorId="0" shapeId="0" xr:uid="{00000000-0006-0000-0400-00005E000000}">
      <text>
        <r>
          <rPr>
            <sz val="11"/>
            <rFont val="Calibri"/>
          </rPr>
          <t>Host should deactivate SNMP</t>
        </r>
      </text>
    </comment>
    <comment ref="R39" authorId="0" shapeId="0" xr:uid="{00000000-0006-0000-0400-00005F000000}">
      <text>
        <r>
          <rPr>
            <sz val="11"/>
            <rFont val="Calibri"/>
          </rPr>
          <t>Host must not suppress warnings that the shell is enabled</t>
        </r>
      </text>
    </comment>
    <comment ref="S39" authorId="0" shapeId="0" xr:uid="{00000000-0006-0000-0400-000060000000}">
      <text>
        <r>
          <rPr>
            <sz val="11"/>
            <rFont val="Calibri"/>
          </rPr>
          <t>Host must deny shell access for the dcui account</t>
        </r>
      </text>
    </comment>
    <comment ref="T39" authorId="0" shapeId="0" xr:uid="{00000000-0006-0000-0400-000061000000}">
      <text>
        <r>
          <rPr>
            <sz val="11"/>
            <rFont val="Calibri"/>
          </rPr>
          <t>Host must deny shell access for the vpxuser account</t>
        </r>
      </text>
    </comment>
    <comment ref="U39" authorId="0" shapeId="0" xr:uid="{00000000-0006-0000-0400-000062000000}">
      <text>
        <r>
          <rPr>
            <sz val="11"/>
            <rFont val="Calibri"/>
          </rPr>
          <t>Host must restrict use of the dvFilter network API</t>
        </r>
      </text>
    </comment>
    <comment ref="V39" authorId="0" shapeId="0" xr:uid="{00000000-0006-0000-0400-000063000000}">
      <text>
        <r>
          <rPr>
            <sz val="11"/>
            <rFont val="Calibri"/>
          </rPr>
          <t>Host should deactivate virtual hardware management network interfaces</t>
        </r>
      </text>
    </comment>
    <comment ref="W39" authorId="0" shapeId="0" xr:uid="{00000000-0006-0000-0400-000064000000}">
      <text>
        <r>
          <rPr>
            <sz val="11"/>
            <rFont val="Calibri"/>
          </rPr>
          <t>Host CIM services, if enabled, must limit access</t>
        </r>
      </text>
    </comment>
    <comment ref="X39" authorId="0" shapeId="0" xr:uid="{00000000-0006-0000-0400-000065000000}">
      <text>
        <r>
          <rPr>
            <sz val="11"/>
            <rFont val="Calibri"/>
          </rPr>
          <t>Host SNMP services, if enabled, must limit access</t>
        </r>
      </text>
    </comment>
    <comment ref="Y39" authorId="0" shapeId="0" xr:uid="{00000000-0006-0000-0400-000066000000}">
      <text>
        <r>
          <rPr>
            <sz val="11"/>
            <rFont val="Calibri"/>
          </rPr>
          <t>Host SSH daemon, if enabled, must not allow use of gateway ports</t>
        </r>
      </text>
    </comment>
    <comment ref="Z39" authorId="0" shapeId="0" xr:uid="{00000000-0006-0000-0400-000067000000}">
      <text>
        <r>
          <rPr>
            <sz val="11"/>
            <rFont val="Calibri"/>
          </rPr>
          <t>Host SSH daemon, if enabled, must not allow host-based authentication</t>
        </r>
      </text>
    </comment>
    <comment ref="AA39" authorId="0" shapeId="0" xr:uid="{00000000-0006-0000-0400-000068000000}">
      <text>
        <r>
          <rPr>
            <sz val="11"/>
            <rFont val="Calibri"/>
          </rPr>
          <t>Host SSH daemon, if enabled, must ignore .rhosts files</t>
        </r>
      </text>
    </comment>
    <comment ref="AB39" authorId="0" shapeId="0" xr:uid="{00000000-0006-0000-0400-000069000000}">
      <text>
        <r>
          <rPr>
            <sz val="11"/>
            <rFont val="Calibri"/>
          </rPr>
          <t>Host SSH daemon, if enabled, must not permit user environment settings</t>
        </r>
      </text>
    </comment>
    <comment ref="AC39" authorId="0" shapeId="0" xr:uid="{00000000-0006-0000-0400-00006A000000}">
      <text>
        <r>
          <rPr>
            <sz val="11"/>
            <rFont val="Calibri"/>
          </rPr>
          <t>Virtual machines should deactivate 3D graphics features when not required</t>
        </r>
      </text>
    </comment>
    <comment ref="AD39" authorId="0" shapeId="0" xr:uid="{00000000-0006-0000-0400-00006B000000}">
      <text>
        <r>
          <rPr>
            <sz val="11"/>
            <rFont val="Calibri"/>
          </rPr>
          <t>Virtual machines must limit PCI/PCIe device passthrough functionality</t>
        </r>
      </text>
    </comment>
    <comment ref="AE39" authorId="0" shapeId="0" xr:uid="{00000000-0006-0000-0400-00006C000000}">
      <text>
        <r>
          <rPr>
            <sz val="11"/>
            <rFont val="Calibri"/>
          </rPr>
          <t>Ensure unauthorized modification and disconnection of devices is disabled</t>
        </r>
      </text>
    </comment>
    <comment ref="AF39" authorId="0" shapeId="0" xr:uid="{00000000-0006-0000-0400-000046000000}">
      <text>
        <r>
          <rPr>
            <sz val="11"/>
            <rFont val="Calibri"/>
          </rPr>
          <t>Virtual machines must prevent unauthorized connection of devices</t>
        </r>
      </text>
    </comment>
    <comment ref="AG39" authorId="0" shapeId="0" xr:uid="{00000000-0006-0000-0400-000047000000}">
      <text>
        <r>
          <rPr>
            <sz val="11"/>
            <rFont val="Calibri"/>
          </rPr>
          <t>Virtual machines must remove unnecessary audio devices</t>
        </r>
      </text>
    </comment>
    <comment ref="AH39" authorId="0" shapeId="0" xr:uid="{00000000-0006-0000-0400-000048000000}">
      <text>
        <r>
          <rPr>
            <sz val="11"/>
            <rFont val="Calibri"/>
          </rPr>
          <t>Virtual machines must remove unnecessary AHCI devices</t>
        </r>
      </text>
    </comment>
    <comment ref="AI39" authorId="0" shapeId="0" xr:uid="{00000000-0006-0000-0400-000049000000}">
      <text>
        <r>
          <rPr>
            <sz val="11"/>
            <rFont val="Calibri"/>
          </rPr>
          <t>Virtual machines must remove unnecessary USB/XHCI devices</t>
        </r>
      </text>
    </comment>
    <comment ref="AJ39" authorId="0" shapeId="0" xr:uid="{00000000-0006-0000-0400-00004A000000}">
      <text>
        <r>
          <rPr>
            <sz val="11"/>
            <rFont val="Calibri"/>
          </rPr>
          <t>Virtual machines must remove unnecessary serial port devices</t>
        </r>
      </text>
    </comment>
    <comment ref="AK39" authorId="0" shapeId="0" xr:uid="{00000000-0006-0000-0400-00004B000000}">
      <text>
        <r>
          <rPr>
            <sz val="11"/>
            <rFont val="Calibri"/>
          </rPr>
          <t>Virtual machines must remove unnecessary parallel port devices</t>
        </r>
      </text>
    </comment>
    <comment ref="AL39" authorId="0" shapeId="0" xr:uid="{00000000-0006-0000-0400-00004C000000}">
      <text>
        <r>
          <rPr>
            <sz val="11"/>
            <rFont val="Calibri"/>
          </rPr>
          <t>Virtual machines must remove unnecessary CD/DVD devices</t>
        </r>
      </text>
    </comment>
    <comment ref="AM39" authorId="0" shapeId="0" xr:uid="{00000000-0006-0000-0400-00004D000000}">
      <text>
        <r>
          <rPr>
            <sz val="11"/>
            <rFont val="Calibri"/>
          </rPr>
          <t>Virtual machines must remove unnecessary floppy devices</t>
        </r>
      </text>
    </comment>
    <comment ref="AN39" authorId="0" shapeId="0" xr:uid="{00000000-0006-0000-0400-00004E000000}">
      <text>
        <r>
          <rPr>
            <sz val="11"/>
            <rFont val="Calibri"/>
          </rPr>
          <t>Virtual machines must deactivate console drag and drop operations</t>
        </r>
      </text>
    </comment>
    <comment ref="AO39" authorId="0" shapeId="0" xr:uid="{00000000-0006-0000-0400-00004F000000}">
      <text>
        <r>
          <rPr>
            <sz val="11"/>
            <rFont val="Calibri"/>
          </rPr>
          <t>Virtual machines must deactivate console copy operations</t>
        </r>
      </text>
    </comment>
    <comment ref="AP39" authorId="0" shapeId="0" xr:uid="{00000000-0006-0000-0400-000050000000}">
      <text>
        <r>
          <rPr>
            <sz val="11"/>
            <rFont val="Calibri"/>
          </rPr>
          <t>Virtual machines must deactivate console paste operations</t>
        </r>
      </text>
    </comment>
    <comment ref="AQ39" authorId="0" shapeId="0" xr:uid="{00000000-0006-0000-0400-000051000000}">
      <text>
        <r>
          <rPr>
            <sz val="11"/>
            <rFont val="Calibri"/>
          </rPr>
          <t xml:space="preserve">Virtual machines must limit access through the </t>
        </r>
        <r>
          <rPr>
            <sz val="11"/>
            <color rgb="FF000000"/>
            <rFont val="Calibri"/>
          </rPr>
          <t>"</t>
        </r>
        <r>
          <rPr>
            <b/>
            <sz val="11"/>
            <color rgb="FF000000"/>
            <rFont val="Calibri"/>
          </rPr>
          <t>dvfilter</t>
        </r>
        <r>
          <rPr>
            <sz val="11"/>
            <color rgb="FF000000"/>
            <rFont val="Calibri"/>
          </rPr>
          <t>"</t>
        </r>
        <r>
          <rPr>
            <sz val="11"/>
            <color rgb="FF000000"/>
            <rFont val="Calibri"/>
          </rPr>
          <t xml:space="preserve"> network API</t>
        </r>
      </text>
    </comment>
    <comment ref="AR39" authorId="0" shapeId="0" xr:uid="{00000000-0006-0000-0400-000052000000}">
      <text>
        <r>
          <rPr>
            <sz val="11"/>
            <rFont val="Calibri"/>
          </rPr>
          <t>Virtual machines must deactivate virtual disk shrinking operations</t>
        </r>
      </text>
    </comment>
    <comment ref="AS39" authorId="0" shapeId="0" xr:uid="{00000000-0006-0000-0400-000053000000}">
      <text>
        <r>
          <rPr>
            <sz val="11"/>
            <rFont val="Calibri"/>
          </rPr>
          <t>Virtual machines must deactivate virtual disk wiping operations</t>
        </r>
      </text>
    </comment>
    <comment ref="AT39" authorId="0" shapeId="0" xr:uid="{00000000-0006-0000-0400-000054000000}">
      <text>
        <r>
          <rPr>
            <sz val="11"/>
            <rFont val="Calibri"/>
          </rPr>
          <t>Virtual machines must restrict sharing of memory pages with other VMs</t>
        </r>
      </text>
    </comment>
    <comment ref="AU39" authorId="0" shapeId="0" xr:uid="{00000000-0006-0000-0400-000055000000}">
      <text>
        <r>
          <rPr>
            <sz val="11"/>
            <rFont val="Calibri"/>
          </rPr>
          <t>Virtual machines must not be able to obtain host information from the hypervisor</t>
        </r>
      </text>
    </comment>
    <comment ref="AV39" authorId="0" shapeId="0" xr:uid="{00000000-0006-0000-0400-000056000000}">
      <text>
        <r>
          <rPr>
            <sz val="11"/>
            <rFont val="Calibri"/>
          </rPr>
          <t>VMware Tools on deployed virtual machines must prevent being recustomized</t>
        </r>
      </text>
    </comment>
    <comment ref="AW39" authorId="0" shapeId="0" xr:uid="{00000000-0006-0000-0400-000057000000}">
      <text>
        <r>
          <rPr>
            <sz val="11"/>
            <rFont val="Calibri"/>
          </rPr>
          <t>VMware Tools must limit the automatic addition of features</t>
        </r>
      </text>
    </comment>
    <comment ref="J46" authorId="0" shapeId="0" xr:uid="{00000000-0006-0000-0400-00006D000000}">
      <text>
        <r>
          <rPr>
            <sz val="11"/>
            <rFont val="Calibri"/>
          </rPr>
          <t>Host integrated hardware management controller must secure authentication</t>
        </r>
      </text>
    </comment>
    <comment ref="K46" authorId="0" shapeId="0" xr:uid="{00000000-0006-0000-0400-00006E000000}">
      <text>
        <r>
          <rPr>
            <sz val="11"/>
            <rFont val="Calibri"/>
          </rPr>
          <t>Host must enforce password complexity</t>
        </r>
      </text>
    </comment>
    <comment ref="L46" authorId="0" shapeId="0" xr:uid="{00000000-0006-0000-0400-00006F000000}">
      <text>
        <r>
          <rPr>
            <sz val="11"/>
            <rFont val="Calibri"/>
          </rPr>
          <t>Host must configure the password history setting to restrict the reuse of passwords</t>
        </r>
      </text>
    </comment>
    <comment ref="M46" authorId="0" shapeId="0" xr:uid="{00000000-0006-0000-0400-000070000000}">
      <text>
        <r>
          <rPr>
            <sz val="11"/>
            <rFont val="Calibri"/>
          </rPr>
          <t>Host must be configured with an appropriate maximum password age</t>
        </r>
      </text>
    </comment>
    <comment ref="N46" authorId="0" shapeId="0" xr:uid="{00000000-0006-0000-0400-000071000000}">
      <text>
        <r>
          <rPr>
            <sz val="11"/>
            <rFont val="Calibri"/>
          </rPr>
          <t>Host iSCSI client, if enabled, must employ unique CHAP authentication secrets</t>
        </r>
      </text>
    </comment>
    <comment ref="J48" authorId="0" shapeId="0" xr:uid="{00000000-0006-0000-0400-000072000000}">
      <text>
        <r>
          <rPr>
            <sz val="11"/>
            <rFont val="Calibri"/>
          </rPr>
          <t>Host integrated hardware management controller must secure authentication</t>
        </r>
      </text>
    </comment>
    <comment ref="J50" authorId="0" shapeId="0" xr:uid="{00000000-0006-0000-0400-000073000000}">
      <text>
        <r>
          <rPr>
            <sz val="11"/>
            <rFont val="Calibri"/>
          </rPr>
          <t>Host must enable lockdown mode</t>
        </r>
      </text>
    </comment>
    <comment ref="K50" authorId="0" shapeId="0" xr:uid="{00000000-0006-0000-0400-000074000000}">
      <text>
        <r>
          <rPr>
            <sz val="11"/>
            <rFont val="Calibri"/>
          </rPr>
          <t>Host should enable strict lockdown mode</t>
        </r>
      </text>
    </comment>
    <comment ref="J53" authorId="0" shapeId="0" xr:uid="{00000000-0006-0000-0400-000075000000}">
      <text>
        <r>
          <rPr>
            <sz val="11"/>
            <rFont val="Calibri"/>
          </rPr>
          <t>Host must lock an account after a specified number of failed login attempts</t>
        </r>
      </text>
    </comment>
    <comment ref="K53" authorId="0" shapeId="0" xr:uid="{00000000-0006-0000-0400-000076000000}">
      <text>
        <r>
          <rPr>
            <sz val="11"/>
            <rFont val="Calibri"/>
          </rPr>
          <t>Host must unlock accounts after a specified timeout period</t>
        </r>
      </text>
    </comment>
    <comment ref="J63" authorId="0" shapeId="0" xr:uid="{00000000-0006-0000-0400-000077000000}">
      <text>
        <r>
          <rPr>
            <sz val="11"/>
            <rFont val="Calibri"/>
          </rPr>
          <t>Host integrated hardware management controller must be secure</t>
        </r>
      </text>
    </comment>
    <comment ref="K63" authorId="0" shapeId="0" xr:uid="{00000000-0006-0000-0400-000078000000}">
      <text>
        <r>
          <rPr>
            <sz val="11"/>
            <rFont val="Calibri"/>
          </rPr>
          <t>Host must run software that has not reached End of General Support status</t>
        </r>
      </text>
    </comment>
    <comment ref="L63" authorId="0" shapeId="0" xr:uid="{00000000-0006-0000-0400-000079000000}">
      <text>
        <r>
          <rPr>
            <sz val="11"/>
            <rFont val="Calibri"/>
          </rPr>
          <t>Host must have all software updates installed</t>
        </r>
      </text>
    </comment>
    <comment ref="M63" authorId="0" shapeId="0" xr:uid="{00000000-0006-0000-0400-00007A000000}">
      <text>
        <r>
          <rPr>
            <sz val="11"/>
            <rFont val="Calibri"/>
          </rPr>
          <t>Virtual machines should have virtual machine hardware version 19 or newer</t>
        </r>
      </text>
    </comment>
    <comment ref="N63" authorId="0" shapeId="0" xr:uid="{00000000-0006-0000-0400-00007B000000}">
      <text>
        <r>
          <rPr>
            <sz val="11"/>
            <rFont val="Calibri"/>
          </rPr>
          <t>VMware Tools must be a version that has not reached End of General Support status</t>
        </r>
      </text>
    </comment>
    <comment ref="O63" authorId="0" shapeId="0" xr:uid="{00000000-0006-0000-0400-00007C000000}">
      <text>
        <r>
          <rPr>
            <sz val="11"/>
            <rFont val="Calibri"/>
          </rPr>
          <t>VMware Tools should configure automatic upgrades as appropriate for the environment</t>
        </r>
      </text>
    </comment>
    <comment ref="J64" authorId="0" shapeId="0" xr:uid="{00000000-0006-0000-0400-00007D000000}">
      <text>
        <r>
          <rPr>
            <sz val="11"/>
            <rFont val="Calibri"/>
          </rPr>
          <t>VMware Tools must have all software updates installed</t>
        </r>
      </text>
    </comment>
    <comment ref="K64" authorId="0" shapeId="0" xr:uid="{00000000-0006-0000-0400-00007E000000}">
      <text>
        <r>
          <rPr>
            <sz val="11"/>
            <rFont val="Calibri"/>
          </rPr>
          <t>VMware Tools should configure automatic upgrades as appropriate for the environment</t>
        </r>
      </text>
    </comment>
    <comment ref="J70" authorId="0" shapeId="0" xr:uid="{00000000-0006-0000-0400-00007F000000}">
      <text>
        <r>
          <rPr>
            <sz val="11"/>
            <rFont val="Calibri"/>
          </rPr>
          <t>Host integrated hardware management controller must enable remote logging of events</t>
        </r>
      </text>
    </comment>
    <comment ref="K70" authorId="0" shapeId="0" xr:uid="{00000000-0006-0000-0400-000080000000}">
      <text>
        <r>
          <rPr>
            <sz val="11"/>
            <rFont val="Calibri"/>
          </rPr>
          <t>Host must configure a persistent log location for all locally stored system logs</t>
        </r>
      </text>
    </comment>
    <comment ref="L70" authorId="0" shapeId="0" xr:uid="{00000000-0006-0000-0400-000081000000}">
      <text>
        <r>
          <rPr>
            <sz val="11"/>
            <rFont val="Calibri"/>
          </rPr>
          <t>Host must transmit system logs to a remote log collector</t>
        </r>
      </text>
    </comment>
    <comment ref="M70" authorId="0" shapeId="0" xr:uid="{00000000-0006-0000-0400-000082000000}">
      <text>
        <r>
          <rPr>
            <sz val="11"/>
            <rFont val="Calibri"/>
          </rPr>
          <t>Host must log sufficient information for events</t>
        </r>
      </text>
    </comment>
    <comment ref="N70" authorId="0" shapeId="0" xr:uid="{00000000-0006-0000-0400-000083000000}">
      <text>
        <r>
          <rPr>
            <sz val="11"/>
            <rFont val="Calibri"/>
          </rPr>
          <t>Host must set the logging informational level to info</t>
        </r>
      </text>
    </comment>
    <comment ref="O70" authorId="0" shapeId="0" xr:uid="{00000000-0006-0000-0400-000084000000}">
      <text>
        <r>
          <rPr>
            <sz val="11"/>
            <rFont val="Calibri"/>
          </rPr>
          <t>Host must deactivate log filtering</t>
        </r>
      </text>
    </comment>
    <comment ref="P70" authorId="0" shapeId="0" xr:uid="{00000000-0006-0000-0400-000085000000}">
      <text>
        <r>
          <rPr>
            <sz val="11"/>
            <rFont val="Calibri"/>
          </rPr>
          <t>Host must enable audit record logging</t>
        </r>
      </text>
    </comment>
    <comment ref="Q70" authorId="0" shapeId="0" xr:uid="{00000000-0006-0000-0400-000086000000}">
      <text>
        <r>
          <rPr>
            <sz val="11"/>
            <rFont val="Calibri"/>
          </rPr>
          <t>Host must configure a persistent log location for all locally stored audit records</t>
        </r>
      </text>
    </comment>
    <comment ref="R70" authorId="0" shapeId="0" xr:uid="{00000000-0006-0000-0400-000087000000}">
      <text>
        <r>
          <rPr>
            <sz val="11"/>
            <rFont val="Calibri"/>
          </rPr>
          <t>Host must store one week of audit records</t>
        </r>
      </text>
    </comment>
    <comment ref="S70" authorId="0" shapeId="0" xr:uid="{00000000-0006-0000-0400-000088000000}">
      <text>
        <r>
          <rPr>
            <sz val="11"/>
            <rFont val="Calibri"/>
          </rPr>
          <t>Host must transmit audit records to a remote log collector</t>
        </r>
      </text>
    </comment>
    <comment ref="T70" authorId="0" shapeId="0" xr:uid="{00000000-0006-0000-0400-000089000000}">
      <text>
        <r>
          <rPr>
            <sz val="11"/>
            <rFont val="Calibri"/>
          </rPr>
          <t>Virtual machines must enable diagnostic logging</t>
        </r>
      </text>
    </comment>
    <comment ref="U70" authorId="0" shapeId="0" xr:uid="{00000000-0006-0000-0400-00008A000000}">
      <text>
        <r>
          <rPr>
            <sz val="11"/>
            <rFont val="Calibri"/>
          </rPr>
          <t>Virtual machines must limit the number of retained diagnostic logs</t>
        </r>
      </text>
    </comment>
    <comment ref="V70" authorId="0" shapeId="0" xr:uid="{00000000-0006-0000-0400-00008B000000}">
      <text>
        <r>
          <rPr>
            <sz val="11"/>
            <rFont val="Calibri"/>
          </rPr>
          <t>Virtual machines must limit the size of diagnostic logs</t>
        </r>
      </text>
    </comment>
    <comment ref="W70" authorId="0" shapeId="0" xr:uid="{00000000-0006-0000-0400-00008C000000}">
      <text>
        <r>
          <rPr>
            <sz val="11"/>
            <rFont val="Calibri"/>
          </rPr>
          <t>Virtual machines must limit informational messages from the virtual machine to the VMX file</t>
        </r>
      </text>
    </comment>
    <comment ref="X70" authorId="0" shapeId="0" xr:uid="{00000000-0006-0000-0400-00008D000000}">
      <text>
        <r>
          <rPr>
            <sz val="11"/>
            <rFont val="Calibri"/>
          </rPr>
          <t>VMware Tools must enable VMware Tools logging</t>
        </r>
      </text>
    </comment>
    <comment ref="Y70" authorId="0" shapeId="0" xr:uid="{00000000-0006-0000-0400-00008E000000}">
      <text>
        <r>
          <rPr>
            <sz val="11"/>
            <rFont val="Calibri"/>
          </rPr>
          <t>VMware Tools must send VMware Tools logs to the system log service</t>
        </r>
      </text>
    </comment>
    <comment ref="J71" authorId="0" shapeId="0" xr:uid="{00000000-0006-0000-0400-00008F000000}">
      <text>
        <r>
          <rPr>
            <sz val="11"/>
            <rFont val="Calibri"/>
          </rPr>
          <t>Virtual machines must limit the number of retained diagnostic logs</t>
        </r>
      </text>
    </comment>
    <comment ref="K71" authorId="0" shapeId="0" xr:uid="{00000000-0006-0000-0400-000090000000}">
      <text>
        <r>
          <rPr>
            <sz val="11"/>
            <rFont val="Calibri"/>
          </rPr>
          <t>Virtual machines must limit the size of diagnostic logs</t>
        </r>
      </text>
    </comment>
    <comment ref="L71" authorId="0" shapeId="0" xr:uid="{00000000-0006-0000-0400-000091000000}">
      <text>
        <r>
          <rPr>
            <sz val="11"/>
            <rFont val="Calibri"/>
          </rPr>
          <t>Virtual machines must limit informational messages from the virtual machine to the VMX file</t>
        </r>
      </text>
    </comment>
    <comment ref="J72" authorId="0" shapeId="0" xr:uid="{00000000-0006-0000-0400-000092000000}">
      <text>
        <r>
          <rPr>
            <sz val="11"/>
            <rFont val="Calibri"/>
          </rPr>
          <t>Host integrated hardware management controller must enable time synchronization</t>
        </r>
      </text>
    </comment>
    <comment ref="K72" authorId="0" shapeId="0" xr:uid="{00000000-0006-0000-0400-000093000000}">
      <text>
        <r>
          <rPr>
            <sz val="11"/>
            <rFont val="Calibri"/>
          </rPr>
          <t>Host must have reliable time synchronization sources</t>
        </r>
      </text>
    </comment>
    <comment ref="L72" authorId="0" shapeId="0" xr:uid="{00000000-0006-0000-0400-000094000000}">
      <text>
        <r>
          <rPr>
            <sz val="11"/>
            <rFont val="Calibri"/>
          </rPr>
          <t>Host must have time synchronization services enabled and running</t>
        </r>
      </text>
    </comment>
    <comment ref="J73" authorId="0" shapeId="0" xr:uid="{00000000-0006-0000-0400-000095000000}">
      <text>
        <r>
          <rPr>
            <sz val="11"/>
            <rFont val="Calibri"/>
          </rPr>
          <t>Host must log sufficient information for events</t>
        </r>
      </text>
    </comment>
    <comment ref="K73" authorId="0" shapeId="0" xr:uid="{00000000-0006-0000-0400-000096000000}">
      <text>
        <r>
          <rPr>
            <sz val="11"/>
            <rFont val="Calibri"/>
          </rPr>
          <t>Host must enable audit record logging</t>
        </r>
      </text>
    </comment>
    <comment ref="L73" authorId="0" shapeId="0" xr:uid="{00000000-0006-0000-0400-000097000000}">
      <text>
        <r>
          <rPr>
            <sz val="11"/>
            <rFont val="Calibri"/>
          </rPr>
          <t>Virtual machines must enable diagnostic logging</t>
        </r>
      </text>
    </comment>
    <comment ref="J77" authorId="0" shapeId="0" xr:uid="{00000000-0006-0000-0400-000098000000}">
      <text>
        <r>
          <rPr>
            <sz val="11"/>
            <rFont val="Calibri"/>
          </rPr>
          <t>Host must configure a persistent log location for all locally stored audit records</t>
        </r>
      </text>
    </comment>
    <comment ref="K77" authorId="0" shapeId="0" xr:uid="{00000000-0006-0000-0400-000099000000}">
      <text>
        <r>
          <rPr>
            <sz val="11"/>
            <rFont val="Calibri"/>
          </rPr>
          <t>Host must transmit audit records to a remote log collector</t>
        </r>
      </text>
    </comment>
    <comment ref="L77" authorId="0" shapeId="0" xr:uid="{00000000-0006-0000-0400-00009A000000}">
      <text>
        <r>
          <rPr>
            <sz val="11"/>
            <rFont val="Calibri"/>
          </rPr>
          <t>VMware Tools must send VMware Tools logs to the system log service</t>
        </r>
      </text>
    </comment>
    <comment ref="J84" authorId="0" shapeId="0" xr:uid="{00000000-0006-0000-0400-00009B000000}">
      <text>
        <r>
          <rPr>
            <sz val="11"/>
            <rFont val="Calibri"/>
          </rPr>
          <t>Host must filter Bridge Protocol Data Unit (BPDU) packets</t>
        </r>
      </text>
    </comment>
    <comment ref="J105" authorId="0" shapeId="0" xr:uid="{00000000-0006-0000-0400-00009C000000}">
      <text>
        <r>
          <rPr>
            <sz val="11"/>
            <rFont val="Calibri"/>
          </rPr>
          <t>Host integrated hardware management controller must deactivate internal networking</t>
        </r>
      </text>
    </comment>
    <comment ref="K105" authorId="0" shapeId="0" xr:uid="{00000000-0006-0000-0400-00009D000000}">
      <text>
        <r>
          <rPr>
            <sz val="11"/>
            <rFont val="Calibri"/>
          </rPr>
          <t>Host must filter Bridge Protocol Data Unit (BPDU) packets</t>
        </r>
      </text>
    </comment>
    <comment ref="L105" authorId="0" shapeId="0" xr:uid="{00000000-0006-0000-0400-00009E000000}">
      <text>
        <r>
          <rPr>
            <sz val="11"/>
            <rFont val="Calibri"/>
          </rPr>
          <t>Host should deactivate virtual hardware management network interfaces</t>
        </r>
      </text>
    </comment>
    <comment ref="M105" authorId="0" shapeId="0" xr:uid="{00000000-0006-0000-0400-00009F000000}">
      <text>
        <r>
          <rPr>
            <sz val="11"/>
            <rFont val="Calibri"/>
          </rPr>
          <t>Host should reject forged transmits on standard virtual switches and port groups</t>
        </r>
      </text>
    </comment>
    <comment ref="N105" authorId="0" shapeId="0" xr:uid="{00000000-0006-0000-0400-0000A0000000}">
      <text>
        <r>
          <rPr>
            <sz val="11"/>
            <rFont val="Calibri"/>
          </rPr>
          <t>Host should reject MAC address changes on standard virtual switches and port groups</t>
        </r>
      </text>
    </comment>
    <comment ref="O105" authorId="0" shapeId="0" xr:uid="{00000000-0006-0000-0400-0000A1000000}">
      <text>
        <r>
          <rPr>
            <sz val="11"/>
            <rFont val="Calibri"/>
          </rPr>
          <t>Host should reject promiscuous mode requests on standard virtual switches and port groups</t>
        </r>
      </text>
    </comment>
    <comment ref="P105" authorId="0" shapeId="0" xr:uid="{00000000-0006-0000-0400-0000A2000000}">
      <text>
        <r>
          <rPr>
            <sz val="11"/>
            <rFont val="Calibri"/>
          </rPr>
          <t>Host must restrict access to a default or native VLAN on standard virtual switches</t>
        </r>
      </text>
    </comment>
    <comment ref="Q105" authorId="0" shapeId="0" xr:uid="{00000000-0006-0000-0400-0000A3000000}">
      <text>
        <r>
          <rPr>
            <sz val="11"/>
            <rFont val="Calibri"/>
          </rPr>
          <t>Host must restrict the use of Virtual Guest Tagging (VGT) on standard virtual switches</t>
        </r>
      </text>
    </comment>
    <comment ref="R105" authorId="0" shapeId="0" xr:uid="{00000000-0006-0000-0400-0000A4000000}">
      <text>
        <r>
          <rPr>
            <sz val="11"/>
            <rFont val="Calibri"/>
          </rPr>
          <t>Host must isolate management communications</t>
        </r>
      </text>
    </comment>
    <comment ref="S105" authorId="0" shapeId="0" xr:uid="{00000000-0006-0000-0400-0000A5000000}">
      <text>
        <r>
          <rPr>
            <sz val="11"/>
            <rFont val="Calibri"/>
          </rPr>
          <t>Host must isolate storage communications</t>
        </r>
      </text>
    </comment>
    <comment ref="T105" authorId="0" shapeId="0" xr:uid="{00000000-0006-0000-0400-0000A6000000}">
      <text>
        <r>
          <rPr>
            <sz val="11"/>
            <rFont val="Calibri"/>
          </rPr>
          <t>Host SSH daemon, if enabled, must not allow use of gateway ports</t>
        </r>
      </text>
    </comment>
    <comment ref="U105" authorId="0" shapeId="0" xr:uid="{00000000-0006-0000-0400-0000A7000000}">
      <text>
        <r>
          <rPr>
            <sz val="11"/>
            <rFont val="Calibri"/>
          </rPr>
          <t>Host SSH daemon, if enabled, must disable stream local forwarding</t>
        </r>
      </text>
    </comment>
    <comment ref="V105" authorId="0" shapeId="0" xr:uid="{00000000-0006-0000-0400-0000A8000000}">
      <text>
        <r>
          <rPr>
            <sz val="11"/>
            <rFont val="Calibri"/>
          </rPr>
          <t>Host SSH daemon, if enabled, must disable TCP forwarding</t>
        </r>
      </text>
    </comment>
    <comment ref="W105" authorId="0" shapeId="0" xr:uid="{00000000-0006-0000-0400-0000A9000000}">
      <text>
        <r>
          <rPr>
            <sz val="11"/>
            <rFont val="Calibri"/>
          </rPr>
          <t>Host SSH daemon, if enabled, must not permit tunnels</t>
        </r>
      </text>
    </comment>
    <comment ref="J106" authorId="0" shapeId="0" xr:uid="{00000000-0006-0000-0400-0000AA000000}">
      <text>
        <r>
          <rPr>
            <sz val="11"/>
            <rFont val="Calibri"/>
          </rPr>
          <t>Host must restrict use of the dvFilter network API</t>
        </r>
      </text>
    </comment>
    <comment ref="K106" authorId="0" shapeId="0" xr:uid="{00000000-0006-0000-0400-0000AB000000}">
      <text>
        <r>
          <rPr>
            <sz val="11"/>
            <rFont val="Calibri"/>
          </rPr>
          <t>Host SNMP services, if enabled, must limit access</t>
        </r>
      </text>
    </comment>
    <comment ref="J109" authorId="0" shapeId="0" xr:uid="{00000000-0006-0000-0400-0000AC000000}">
      <text>
        <r>
          <rPr>
            <sz val="11"/>
            <rFont val="Calibri"/>
          </rPr>
          <t>Host must automatically terminate idle host client sessions</t>
        </r>
      </text>
    </comment>
    <comment ref="K109" authorId="0" shapeId="0" xr:uid="{00000000-0006-0000-0400-0000AD000000}">
      <text>
        <r>
          <rPr>
            <sz val="11"/>
            <rFont val="Calibri"/>
          </rPr>
          <t>Virtual machines must require encryption for vMotion</t>
        </r>
      </text>
    </comment>
    <comment ref="L109" authorId="0" shapeId="0" xr:uid="{00000000-0006-0000-0400-0000AE000000}">
      <text>
        <r>
          <rPr>
            <sz val="11"/>
            <rFont val="Calibri"/>
          </rPr>
          <t>Virtual machines must require encryption for Fault Tolerance</t>
        </r>
      </text>
    </comment>
    <comment ref="J111" authorId="0" shapeId="0" xr:uid="{00000000-0006-0000-0400-0000AF000000}">
      <text>
        <r>
          <rPr>
            <sz val="11"/>
            <rFont val="Calibri"/>
          </rPr>
          <t>Host must isolate management communications</t>
        </r>
      </text>
    </comment>
    <comment ref="J117" authorId="0" shapeId="0" xr:uid="{00000000-0006-0000-0400-0000B0000000}">
      <text>
        <r>
          <rPr>
            <sz val="11"/>
            <rFont val="Calibri"/>
          </rPr>
          <t>Host must verify certificates for TLS remote logging endpoints</t>
        </r>
      </text>
    </comment>
    <comment ref="K117" authorId="0" shapeId="0" xr:uid="{00000000-0006-0000-0400-0000B1000000}">
      <text>
        <r>
          <rPr>
            <sz val="11"/>
            <rFont val="Calibri"/>
          </rPr>
          <t>Host must use strict x509 verification for TLS-enabled remote logging endpoints</t>
        </r>
      </text>
    </comment>
    <comment ref="J123" authorId="0" shapeId="0" xr:uid="{00000000-0006-0000-0400-0000B2000000}">
      <text>
        <r>
          <rPr>
            <sz val="11"/>
            <rFont val="Calibri"/>
          </rPr>
          <t>Host must not suppress warnings that the shell is enabled</t>
        </r>
      </text>
    </comment>
    <comment ref="J138" authorId="0" shapeId="0" xr:uid="{00000000-0006-0000-0400-0000B3000000}">
      <text>
        <r>
          <rPr>
            <sz val="11"/>
            <rFont val="Calibri"/>
          </rPr>
          <t>Host must enable the highest version of TLS supported</t>
        </r>
      </text>
    </comment>
    <comment ref="K138" authorId="0" shapeId="0" xr:uid="{00000000-0006-0000-0400-0000B4000000}">
      <text>
        <r>
          <rPr>
            <sz val="11"/>
            <rFont val="Calibri"/>
          </rPr>
          <t>Host must verify certificates for TLS remote logging endpoints</t>
        </r>
      </text>
    </comment>
    <comment ref="L138" authorId="0" shapeId="0" xr:uid="{00000000-0006-0000-0400-0000B5000000}">
      <text>
        <r>
          <rPr>
            <sz val="11"/>
            <rFont val="Calibri"/>
          </rPr>
          <t>Host must use strict x509 verification for TLS-enabled remote logging endpoints</t>
        </r>
      </text>
    </comment>
    <comment ref="M138" authorId="0" shapeId="0" xr:uid="{00000000-0006-0000-0400-0000B6000000}">
      <text>
        <r>
          <rPr>
            <sz val="11"/>
            <rFont val="Calibri"/>
          </rPr>
          <t>Host SSH daemon, if enabled, must use FIPS 140-2/140-3 validated ciphers</t>
        </r>
      </text>
    </comment>
    <comment ref="N138" authorId="0" shapeId="0" xr:uid="{00000000-0006-0000-0400-0000B7000000}">
      <text>
        <r>
          <rPr>
            <sz val="11"/>
            <rFont val="Calibri"/>
          </rPr>
          <t>Host SSH daemon, if enabled, must use FIPS 140-2/140-3 validated cryptographic modules</t>
        </r>
      </text>
    </comment>
    <comment ref="J143" authorId="0" shapeId="0" xr:uid="{00000000-0006-0000-0400-0000B8000000}">
      <text>
        <r>
          <rPr>
            <sz val="11"/>
            <rFont val="Calibri"/>
          </rPr>
          <t>Host hardware must enable Intel TXT, if available</t>
        </r>
      </text>
    </comment>
    <comment ref="K143" authorId="0" shapeId="0" xr:uid="{00000000-0006-0000-0400-0000B9000000}">
      <text>
        <r>
          <rPr>
            <sz val="11"/>
            <rFont val="Calibri"/>
          </rPr>
          <t>Host hardware must enable and configure a TPM 2.0</t>
        </r>
      </text>
    </comment>
    <comment ref="L143" authorId="0" shapeId="0" xr:uid="{00000000-0006-0000-0400-0000BA000000}">
      <text>
        <r>
          <rPr>
            <sz val="11"/>
            <rFont val="Calibri"/>
          </rPr>
          <t>Host must require TPM-based configuration encryption</t>
        </r>
      </text>
    </comment>
    <comment ref="M143" authorId="0" shapeId="0" xr:uid="{00000000-0006-0000-0400-0000BB000000}">
      <text>
        <r>
          <rPr>
            <sz val="11"/>
            <rFont val="Calibri"/>
          </rPr>
          <t>Host must use sufficient entropy for cryptographic operations</t>
        </r>
      </text>
    </comment>
    <comment ref="J147" authorId="0" shapeId="0" xr:uid="{00000000-0006-0000-0400-0000BC000000}">
      <text>
        <r>
          <rPr>
            <sz val="11"/>
            <rFont val="Calibri"/>
          </rPr>
          <t>Host hardware must enable UEFI Secure Boot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Host must lock an account after a specified number of failed login attempts</t>
        </r>
      </text>
    </comment>
    <comment ref="I2" authorId="0" shapeId="0" xr:uid="{00000000-0006-0000-0500-000002000000}">
      <text>
        <r>
          <rPr>
            <sz val="11"/>
            <rFont val="Calibri"/>
          </rPr>
          <t>Host must unlock accounts after a specified timeout period</t>
        </r>
      </text>
    </comment>
    <comment ref="H9" authorId="0" shapeId="0" xr:uid="{00000000-0006-0000-0500-000003000000}">
      <text>
        <r>
          <rPr>
            <sz val="11"/>
            <rFont val="Calibri"/>
          </rPr>
          <t>Host hardware must have auditable, authentic, and up to date system &amp; device firmware</t>
        </r>
      </text>
    </comment>
    <comment ref="I9" authorId="0" shapeId="0" xr:uid="{00000000-0006-0000-0500-00000A000000}">
      <text>
        <r>
          <rPr>
            <sz val="11"/>
            <rFont val="Calibri"/>
          </rPr>
          <t>Host hardware must enable UEFI Secure Boot</t>
        </r>
      </text>
    </comment>
    <comment ref="J9" authorId="0" shapeId="0" xr:uid="{00000000-0006-0000-0500-000004000000}">
      <text>
        <r>
          <rPr>
            <sz val="11"/>
            <rFont val="Calibri"/>
          </rPr>
          <t>Host hardware must enable Intel TXT, if available</t>
        </r>
      </text>
    </comment>
    <comment ref="K9" authorId="0" shapeId="0" xr:uid="{00000000-0006-0000-0500-000005000000}">
      <text>
        <r>
          <rPr>
            <sz val="11"/>
            <rFont val="Calibri"/>
          </rPr>
          <t>Host hardware must enable and configure a TPM 2.0</t>
        </r>
      </text>
    </comment>
    <comment ref="L9" authorId="0" shapeId="0" xr:uid="{00000000-0006-0000-0500-000006000000}">
      <text>
        <r>
          <rPr>
            <sz val="11"/>
            <rFont val="Calibri"/>
          </rPr>
          <t>Host integrated hardware management controller must be secure</t>
        </r>
      </text>
    </comment>
    <comment ref="M9" authorId="0" shapeId="0" xr:uid="{00000000-0006-0000-0500-000007000000}">
      <text>
        <r>
          <rPr>
            <sz val="11"/>
            <rFont val="Calibri"/>
          </rPr>
          <t>Host must enable Secure Boot enforcement</t>
        </r>
      </text>
    </comment>
    <comment ref="N9" authorId="0" shapeId="0" xr:uid="{00000000-0006-0000-0500-000008000000}">
      <text>
        <r>
          <rPr>
            <sz val="11"/>
            <rFont val="Calibri"/>
          </rPr>
          <t>Host must require TPM-based configuration encryption</t>
        </r>
      </text>
    </comment>
    <comment ref="O9" authorId="0" shapeId="0" xr:uid="{00000000-0006-0000-0500-000009000000}">
      <text>
        <r>
          <rPr>
            <sz val="11"/>
            <rFont val="Calibri"/>
          </rPr>
          <t>Virtual machines must enable Secure Boot</t>
        </r>
      </text>
    </comment>
    <comment ref="H10" authorId="0" shapeId="0" xr:uid="{00000000-0006-0000-0500-00000B000000}">
      <text>
        <r>
          <rPr>
            <sz val="11"/>
            <rFont val="Calibri"/>
          </rPr>
          <t>Host image profile acceptance level must be PartnerSupported or higher</t>
        </r>
      </text>
    </comment>
    <comment ref="I10" authorId="0" shapeId="0" xr:uid="{00000000-0006-0000-0500-00000C000000}">
      <text>
        <r>
          <rPr>
            <sz val="11"/>
            <rFont val="Calibri"/>
          </rPr>
          <t>Host must only run binaries delivered via signed VIB</t>
        </r>
      </text>
    </comment>
    <comment ref="H14" authorId="0" shapeId="0" xr:uid="{00000000-0006-0000-0500-00000D000000}">
      <text>
        <r>
          <rPr>
            <sz val="11"/>
            <rFont val="Calibri"/>
          </rPr>
          <t>Host hardware must secure unused external hardware ports</t>
        </r>
      </text>
    </comment>
    <comment ref="I14" authorId="0" shapeId="0" xr:uid="{00000000-0006-0000-0500-00002E000000}">
      <text>
        <r>
          <rPr>
            <sz val="11"/>
            <rFont val="Calibri"/>
          </rPr>
          <t>Host integrated hardware management controller must deactivate internal networking</t>
        </r>
      </text>
    </comment>
    <comment ref="J14" authorId="0" shapeId="0" xr:uid="{00000000-0006-0000-0500-00002F000000}">
      <text>
        <r>
          <rPr>
            <sz val="11"/>
            <rFont val="Calibri"/>
          </rPr>
          <t>Host should deactivate SSH</t>
        </r>
      </text>
    </comment>
    <comment ref="K14" authorId="0" shapeId="0" xr:uid="{00000000-0006-0000-0500-000030000000}">
      <text>
        <r>
          <rPr>
            <sz val="11"/>
            <rFont val="Calibri"/>
          </rPr>
          <t>Host must deactivate the ESXi shell</t>
        </r>
      </text>
    </comment>
    <comment ref="L14" authorId="0" shapeId="0" xr:uid="{00000000-0006-0000-0500-000031000000}">
      <text>
        <r>
          <rPr>
            <sz val="11"/>
            <rFont val="Calibri"/>
          </rPr>
          <t>Host must deactivate the ESXi Managed Object Browser (MOB)</t>
        </r>
      </text>
    </comment>
    <comment ref="M14" authorId="0" shapeId="0" xr:uid="{00000000-0006-0000-0500-000032000000}">
      <text>
        <r>
          <rPr>
            <sz val="11"/>
            <rFont val="Calibri"/>
          </rPr>
          <t>Host must deactivate SLP</t>
        </r>
      </text>
    </comment>
    <comment ref="N14" authorId="0" shapeId="0" xr:uid="{00000000-0006-0000-0500-000033000000}">
      <text>
        <r>
          <rPr>
            <sz val="11"/>
            <rFont val="Calibri"/>
          </rPr>
          <t>Host must deactivate CIM</t>
        </r>
      </text>
    </comment>
    <comment ref="O14" authorId="0" shapeId="0" xr:uid="{00000000-0006-0000-0500-000034000000}">
      <text>
        <r>
          <rPr>
            <sz val="11"/>
            <rFont val="Calibri"/>
          </rPr>
          <t>Host should deactivate SNMP</t>
        </r>
      </text>
    </comment>
    <comment ref="P14" authorId="0" shapeId="0" xr:uid="{00000000-0006-0000-0500-00000E000000}">
      <text>
        <r>
          <rPr>
            <sz val="11"/>
            <rFont val="Calibri"/>
          </rPr>
          <t>Host must enable lockdown mode</t>
        </r>
      </text>
    </comment>
    <comment ref="Q14" authorId="0" shapeId="0" xr:uid="{00000000-0006-0000-0500-00000F000000}">
      <text>
        <r>
          <rPr>
            <sz val="11"/>
            <rFont val="Calibri"/>
          </rPr>
          <t>Host should enable strict lockdown mode</t>
        </r>
      </text>
    </comment>
    <comment ref="R14" authorId="0" shapeId="0" xr:uid="{00000000-0006-0000-0500-000010000000}">
      <text>
        <r>
          <rPr>
            <sz val="11"/>
            <rFont val="Calibri"/>
          </rPr>
          <t>Host must deny shell access for the dcui account</t>
        </r>
      </text>
    </comment>
    <comment ref="S14" authorId="0" shapeId="0" xr:uid="{00000000-0006-0000-0500-000011000000}">
      <text>
        <r>
          <rPr>
            <sz val="11"/>
            <rFont val="Calibri"/>
          </rPr>
          <t>Host must deny shell access for the vpxuser account</t>
        </r>
      </text>
    </comment>
    <comment ref="T14" authorId="0" shapeId="0" xr:uid="{00000000-0006-0000-0500-000012000000}">
      <text>
        <r>
          <rPr>
            <sz val="11"/>
            <rFont val="Calibri"/>
          </rPr>
          <t>Host must restrict use of the dvFilter network API</t>
        </r>
      </text>
    </comment>
    <comment ref="U14" authorId="0" shapeId="0" xr:uid="{00000000-0006-0000-0500-000013000000}">
      <text>
        <r>
          <rPr>
            <sz val="11"/>
            <rFont val="Calibri"/>
          </rPr>
          <t>Host should deactivate virtual hardware management network interfaces</t>
        </r>
      </text>
    </comment>
    <comment ref="V14" authorId="0" shapeId="0" xr:uid="{00000000-0006-0000-0500-000014000000}">
      <text>
        <r>
          <rPr>
            <sz val="11"/>
            <rFont val="Calibri"/>
          </rPr>
          <t>Host CIM services, if enabled, must limit access</t>
        </r>
      </text>
    </comment>
    <comment ref="W14" authorId="0" shapeId="0" xr:uid="{00000000-0006-0000-0500-000015000000}">
      <text>
        <r>
          <rPr>
            <sz val="11"/>
            <rFont val="Calibri"/>
          </rPr>
          <t>Host SNMP services, if enabled, must limit access</t>
        </r>
      </text>
    </comment>
    <comment ref="X14" authorId="0" shapeId="0" xr:uid="{00000000-0006-0000-0500-000016000000}">
      <text>
        <r>
          <rPr>
            <sz val="11"/>
            <rFont val="Calibri"/>
          </rPr>
          <t>Host SSH daemon, if enabled, must not allow host-based authentication</t>
        </r>
      </text>
    </comment>
    <comment ref="Y14" authorId="0" shapeId="0" xr:uid="{00000000-0006-0000-0500-000017000000}">
      <text>
        <r>
          <rPr>
            <sz val="11"/>
            <rFont val="Calibri"/>
          </rPr>
          <t>Host SSH daemon, if enabled, must ignore .rhosts files</t>
        </r>
      </text>
    </comment>
    <comment ref="Z14" authorId="0" shapeId="0" xr:uid="{00000000-0006-0000-0500-000018000000}">
      <text>
        <r>
          <rPr>
            <sz val="11"/>
            <rFont val="Calibri"/>
          </rPr>
          <t>Host SSH daemon, if enabled, must not permit tunnels</t>
        </r>
      </text>
    </comment>
    <comment ref="AA14" authorId="0" shapeId="0" xr:uid="{00000000-0006-0000-0500-000019000000}">
      <text>
        <r>
          <rPr>
            <sz val="11"/>
            <rFont val="Calibri"/>
          </rPr>
          <t>Host SSH daemon, if enabled, must not permit user environment settings</t>
        </r>
      </text>
    </comment>
    <comment ref="AB14" authorId="0" shapeId="0" xr:uid="{00000000-0006-0000-0500-00001A000000}">
      <text>
        <r>
          <rPr>
            <sz val="11"/>
            <rFont val="Calibri"/>
          </rPr>
          <t>Virtual machines should deactivate 3D graphics features when not required</t>
        </r>
      </text>
    </comment>
    <comment ref="AC14" authorId="0" shapeId="0" xr:uid="{00000000-0006-0000-0500-00001B000000}">
      <text>
        <r>
          <rPr>
            <sz val="11"/>
            <rFont val="Calibri"/>
          </rPr>
          <t>Virtual machines must limit PCI/PCIe device passthrough functionality</t>
        </r>
      </text>
    </comment>
    <comment ref="AD14" authorId="0" shapeId="0" xr:uid="{00000000-0006-0000-0500-00001C000000}">
      <text>
        <r>
          <rPr>
            <sz val="11"/>
            <rFont val="Calibri"/>
          </rPr>
          <t>Ensure unauthorized modification and disconnection of devices is disabled</t>
        </r>
      </text>
    </comment>
    <comment ref="AE14" authorId="0" shapeId="0" xr:uid="{00000000-0006-0000-0500-00001D000000}">
      <text>
        <r>
          <rPr>
            <sz val="11"/>
            <rFont val="Calibri"/>
          </rPr>
          <t>Virtual machines must prevent unauthorized connection of devices</t>
        </r>
      </text>
    </comment>
    <comment ref="AF14" authorId="0" shapeId="0" xr:uid="{00000000-0006-0000-0500-00001E000000}">
      <text>
        <r>
          <rPr>
            <sz val="11"/>
            <rFont val="Calibri"/>
          </rPr>
          <t>Virtual machines must remove unnecessary audio devices</t>
        </r>
      </text>
    </comment>
    <comment ref="AG14" authorId="0" shapeId="0" xr:uid="{00000000-0006-0000-0500-00001F000000}">
      <text>
        <r>
          <rPr>
            <sz val="11"/>
            <rFont val="Calibri"/>
          </rPr>
          <t>Virtual machines must remove unnecessary AHCI devices</t>
        </r>
      </text>
    </comment>
    <comment ref="AH14" authorId="0" shapeId="0" xr:uid="{00000000-0006-0000-0500-000020000000}">
      <text>
        <r>
          <rPr>
            <sz val="11"/>
            <rFont val="Calibri"/>
          </rPr>
          <t>Virtual machines must remove unnecessary USB/XHCI devices</t>
        </r>
      </text>
    </comment>
    <comment ref="AI14" authorId="0" shapeId="0" xr:uid="{00000000-0006-0000-0500-000021000000}">
      <text>
        <r>
          <rPr>
            <sz val="11"/>
            <rFont val="Calibri"/>
          </rPr>
          <t>Virtual machines must remove unnecessary serial port devices</t>
        </r>
      </text>
    </comment>
    <comment ref="AJ14" authorId="0" shapeId="0" xr:uid="{00000000-0006-0000-0500-000022000000}">
      <text>
        <r>
          <rPr>
            <sz val="11"/>
            <rFont val="Calibri"/>
          </rPr>
          <t>Virtual machines must remove unnecessary parallel port devices</t>
        </r>
      </text>
    </comment>
    <comment ref="AK14" authorId="0" shapeId="0" xr:uid="{00000000-0006-0000-0500-000023000000}">
      <text>
        <r>
          <rPr>
            <sz val="11"/>
            <rFont val="Calibri"/>
          </rPr>
          <t>Virtual machines must remove unnecessary CD/DVD devices</t>
        </r>
      </text>
    </comment>
    <comment ref="AL14" authorId="0" shapeId="0" xr:uid="{00000000-0006-0000-0500-000024000000}">
      <text>
        <r>
          <rPr>
            <sz val="11"/>
            <rFont val="Calibri"/>
          </rPr>
          <t>Virtual machines must remove unnecessary floppy devices</t>
        </r>
      </text>
    </comment>
    <comment ref="AM14" authorId="0" shapeId="0" xr:uid="{00000000-0006-0000-0500-000025000000}">
      <text>
        <r>
          <rPr>
            <sz val="11"/>
            <rFont val="Calibri"/>
          </rPr>
          <t>Virtual machines must deactivate console drag and drop operations</t>
        </r>
      </text>
    </comment>
    <comment ref="AN14" authorId="0" shapeId="0" xr:uid="{00000000-0006-0000-0500-000026000000}">
      <text>
        <r>
          <rPr>
            <sz val="11"/>
            <rFont val="Calibri"/>
          </rPr>
          <t>Virtual machines must deactivate console copy operations</t>
        </r>
      </text>
    </comment>
    <comment ref="AO14" authorId="0" shapeId="0" xr:uid="{00000000-0006-0000-0500-000027000000}">
      <text>
        <r>
          <rPr>
            <sz val="11"/>
            <rFont val="Calibri"/>
          </rPr>
          <t>Virtual machines must deactivate console paste operations</t>
        </r>
      </text>
    </comment>
    <comment ref="AP14" authorId="0" shapeId="0" xr:uid="{00000000-0006-0000-0500-000028000000}">
      <text>
        <r>
          <rPr>
            <sz val="11"/>
            <rFont val="Calibri"/>
          </rPr>
          <t xml:space="preserve">Virtual machines must limit access through the </t>
        </r>
        <r>
          <rPr>
            <sz val="11"/>
            <color rgb="FF000000"/>
            <rFont val="Calibri"/>
          </rPr>
          <t>"</t>
        </r>
        <r>
          <rPr>
            <b/>
            <sz val="11"/>
            <color rgb="FF000000"/>
            <rFont val="Calibri"/>
          </rPr>
          <t>dvfilter</t>
        </r>
        <r>
          <rPr>
            <sz val="11"/>
            <color rgb="FF000000"/>
            <rFont val="Calibri"/>
          </rPr>
          <t>"</t>
        </r>
        <r>
          <rPr>
            <sz val="11"/>
            <color rgb="FF000000"/>
            <rFont val="Calibri"/>
          </rPr>
          <t xml:space="preserve"> network API</t>
        </r>
      </text>
    </comment>
    <comment ref="AQ14" authorId="0" shapeId="0" xr:uid="{00000000-0006-0000-0500-000029000000}">
      <text>
        <r>
          <rPr>
            <sz val="11"/>
            <rFont val="Calibri"/>
          </rPr>
          <t>Virtual machines must deactivate virtual disk shrinking operations</t>
        </r>
      </text>
    </comment>
    <comment ref="AR14" authorId="0" shapeId="0" xr:uid="{00000000-0006-0000-0500-00002A000000}">
      <text>
        <r>
          <rPr>
            <sz val="11"/>
            <rFont val="Calibri"/>
          </rPr>
          <t>Virtual machines must deactivate virtual disk wiping operations</t>
        </r>
      </text>
    </comment>
    <comment ref="AS14" authorId="0" shapeId="0" xr:uid="{00000000-0006-0000-0500-00002B000000}">
      <text>
        <r>
          <rPr>
            <sz val="11"/>
            <rFont val="Calibri"/>
          </rPr>
          <t>VMware Tools on deployed virtual machines must prevent being recustomized</t>
        </r>
      </text>
    </comment>
    <comment ref="AT14" authorId="0" shapeId="0" xr:uid="{00000000-0006-0000-0500-00002C000000}">
      <text>
        <r>
          <rPr>
            <sz val="11"/>
            <rFont val="Calibri"/>
          </rPr>
          <t>VMware Tools must limit the automatic addition of features</t>
        </r>
      </text>
    </comment>
    <comment ref="AU14" authorId="0" shapeId="0" xr:uid="{00000000-0006-0000-0500-00002D000000}">
      <text>
        <r>
          <rPr>
            <sz val="11"/>
            <rFont val="Calibri"/>
          </rPr>
          <t>VMware Tools must limit the automatic removal of features</t>
        </r>
      </text>
    </comment>
    <comment ref="H16" authorId="0" shapeId="0" xr:uid="{00000000-0006-0000-0500-000035000000}">
      <text>
        <r>
          <rPr>
            <sz val="11"/>
            <rFont val="Calibri"/>
          </rPr>
          <t>Host must enable volatile key destruction</t>
        </r>
      </text>
    </comment>
    <comment ref="I16" authorId="0" shapeId="0" xr:uid="{00000000-0006-0000-0500-000036000000}">
      <text>
        <r>
          <rPr>
            <sz val="11"/>
            <rFont val="Calibri"/>
          </rPr>
          <t>Host iSCSI client, if enabled, must employ bidirectional/mutual CHAP authentication</t>
        </r>
      </text>
    </comment>
    <comment ref="J16" authorId="0" shapeId="0" xr:uid="{00000000-0006-0000-0500-000037000000}">
      <text>
        <r>
          <rPr>
            <sz val="11"/>
            <rFont val="Calibri"/>
          </rPr>
          <t>Virtual machines must require encryption for vMotion</t>
        </r>
      </text>
    </comment>
    <comment ref="K16" authorId="0" shapeId="0" xr:uid="{00000000-0006-0000-0500-000038000000}">
      <text>
        <r>
          <rPr>
            <sz val="11"/>
            <rFont val="Calibri"/>
          </rPr>
          <t>Virtual machines must require encryption for Fault Tolerance</t>
        </r>
      </text>
    </comment>
    <comment ref="H22" authorId="0" shapeId="0" xr:uid="{00000000-0006-0000-0500-000039000000}">
      <text>
        <r>
          <rPr>
            <sz val="11"/>
            <rFont val="Calibri"/>
          </rPr>
          <t>Ensure unauthorized modification and disconnection of devices is disabled</t>
        </r>
      </text>
    </comment>
    <comment ref="I22" authorId="0" shapeId="0" xr:uid="{00000000-0006-0000-0500-00003A000000}">
      <text>
        <r>
          <rPr>
            <sz val="11"/>
            <rFont val="Calibri"/>
          </rPr>
          <t>Virtual machines must prevent unauthorized connection of devices</t>
        </r>
      </text>
    </comment>
    <comment ref="H24" authorId="0" shapeId="0" xr:uid="{00000000-0006-0000-0500-00003B000000}">
      <text>
        <r>
          <rPr>
            <sz val="11"/>
            <rFont val="Calibri"/>
          </rPr>
          <t>Host hardware must enable AMD SEV-ES, if available</t>
        </r>
      </text>
    </comment>
    <comment ref="I24" authorId="0" shapeId="0" xr:uid="{00000000-0006-0000-0500-00003C000000}">
      <text>
        <r>
          <rPr>
            <sz val="11"/>
            <rFont val="Calibri"/>
          </rPr>
          <t>Host hardware must enable Intel SGX, if available</t>
        </r>
      </text>
    </comment>
    <comment ref="J24" authorId="0" shapeId="0" xr:uid="{00000000-0006-0000-0500-00003D000000}">
      <text>
        <r>
          <rPr>
            <sz val="11"/>
            <rFont val="Calibri"/>
          </rPr>
          <t>Host must not suppress warnings about unmitigated hyperthreading vulnerabilities</t>
        </r>
      </text>
    </comment>
    <comment ref="K24" authorId="0" shapeId="0" xr:uid="{00000000-0006-0000-0500-00003E000000}">
      <text>
        <r>
          <rPr>
            <sz val="11"/>
            <rFont val="Calibri"/>
          </rPr>
          <t>Host must restrict inter-VM transparent page sharing</t>
        </r>
      </text>
    </comment>
    <comment ref="L24" authorId="0" shapeId="0" xr:uid="{00000000-0006-0000-0500-00003F000000}">
      <text>
        <r>
          <rPr>
            <sz val="11"/>
            <rFont val="Calibri"/>
          </rPr>
          <t>Virtual machines must restrict sharing of memory pages with other VMs</t>
        </r>
      </text>
    </comment>
    <comment ref="H25" authorId="0" shapeId="0" xr:uid="{00000000-0006-0000-0500-000040000000}">
      <text>
        <r>
          <rPr>
            <sz val="11"/>
            <rFont val="Calibri"/>
          </rPr>
          <t>Host must enable the highest version of TLS supported</t>
        </r>
      </text>
    </comment>
    <comment ref="I25" authorId="0" shapeId="0" xr:uid="{00000000-0006-0000-0500-000041000000}">
      <text>
        <r>
          <rPr>
            <sz val="11"/>
            <rFont val="Calibri"/>
          </rPr>
          <t>Host SSH daemon, if enabled, must use FIPS 140-2/140-3 validated ciphers</t>
        </r>
      </text>
    </comment>
    <comment ref="J25" authorId="0" shapeId="0" xr:uid="{00000000-0006-0000-0500-000042000000}">
      <text>
        <r>
          <rPr>
            <sz val="11"/>
            <rFont val="Calibri"/>
          </rPr>
          <t>Host SSH daemon, if enabled, must use FIPS 140-2/140-3 validated cryptographic modules</t>
        </r>
      </text>
    </comment>
    <comment ref="H26" authorId="0" shapeId="0" xr:uid="{00000000-0006-0000-0500-000043000000}">
      <text>
        <r>
          <rPr>
            <sz val="11"/>
            <rFont val="Calibri"/>
          </rPr>
          <t>Host integrated hardware management controller must deactivate internal networking</t>
        </r>
      </text>
    </comment>
    <comment ref="I26" authorId="0" shapeId="0" xr:uid="{00000000-0006-0000-0500-000044000000}">
      <text>
        <r>
          <rPr>
            <sz val="11"/>
            <rFont val="Calibri"/>
          </rPr>
          <t>Host firewall must only allow traffic from authorized networks</t>
        </r>
      </text>
    </comment>
    <comment ref="J26" authorId="0" shapeId="0" xr:uid="{00000000-0006-0000-0500-000045000000}">
      <text>
        <r>
          <rPr>
            <sz val="11"/>
            <rFont val="Calibri"/>
          </rPr>
          <t>Host must block network traffic by default</t>
        </r>
      </text>
    </comment>
    <comment ref="K26" authorId="0" shapeId="0" xr:uid="{00000000-0006-0000-0500-000046000000}">
      <text>
        <r>
          <rPr>
            <sz val="11"/>
            <rFont val="Calibri"/>
          </rPr>
          <t>Host must filter Bridge Protocol Data Unit (BPDU) packets</t>
        </r>
      </text>
    </comment>
    <comment ref="L26" authorId="0" shapeId="0" xr:uid="{00000000-0006-0000-0500-000047000000}">
      <text>
        <r>
          <rPr>
            <sz val="11"/>
            <rFont val="Calibri"/>
          </rPr>
          <t>Host should reject forged transmits on standard virtual switches and port groups</t>
        </r>
      </text>
    </comment>
    <comment ref="M26" authorId="0" shapeId="0" xr:uid="{00000000-0006-0000-0500-000048000000}">
      <text>
        <r>
          <rPr>
            <sz val="11"/>
            <rFont val="Calibri"/>
          </rPr>
          <t>Host should reject MAC address changes on standard virtual switches and port groups</t>
        </r>
      </text>
    </comment>
    <comment ref="N26" authorId="0" shapeId="0" xr:uid="{00000000-0006-0000-0500-000049000000}">
      <text>
        <r>
          <rPr>
            <sz val="11"/>
            <rFont val="Calibri"/>
          </rPr>
          <t>Host should reject promiscuous mode requests on standard virtual switches and port groups</t>
        </r>
      </text>
    </comment>
    <comment ref="O26" authorId="0" shapeId="0" xr:uid="{00000000-0006-0000-0500-00004A000000}">
      <text>
        <r>
          <rPr>
            <sz val="11"/>
            <rFont val="Calibri"/>
          </rPr>
          <t>Host must restrict access to a default or native VLAN on standard virtual switches</t>
        </r>
      </text>
    </comment>
    <comment ref="P26" authorId="0" shapeId="0" xr:uid="{00000000-0006-0000-0500-00004B000000}">
      <text>
        <r>
          <rPr>
            <sz val="11"/>
            <rFont val="Calibri"/>
          </rPr>
          <t>Host must restrict the use of Virtual Guest Tagging (VGT) on standard virtual switches</t>
        </r>
      </text>
    </comment>
    <comment ref="Q26" authorId="0" shapeId="0" xr:uid="{00000000-0006-0000-0500-00004C000000}">
      <text>
        <r>
          <rPr>
            <sz val="11"/>
            <rFont val="Calibri"/>
          </rPr>
          <t>Host must isolate storage communications</t>
        </r>
      </text>
    </comment>
    <comment ref="R26" authorId="0" shapeId="0" xr:uid="{00000000-0006-0000-0500-00004D000000}">
      <text>
        <r>
          <rPr>
            <sz val="11"/>
            <rFont val="Calibri"/>
          </rPr>
          <t>Host SSH daemon, if enabled, must not allow use of gateway ports</t>
        </r>
      </text>
    </comment>
    <comment ref="S26" authorId="0" shapeId="0" xr:uid="{00000000-0006-0000-0500-00004E000000}">
      <text>
        <r>
          <rPr>
            <sz val="11"/>
            <rFont val="Calibri"/>
          </rPr>
          <t>Host SSH daemon, if enabled, must disable stream local forwarding</t>
        </r>
      </text>
    </comment>
    <comment ref="T26" authorId="0" shapeId="0" xr:uid="{00000000-0006-0000-0500-00004F000000}">
      <text>
        <r>
          <rPr>
            <sz val="11"/>
            <rFont val="Calibri"/>
          </rPr>
          <t>Host SSH daemon, if enabled, must disable TCP forwarding</t>
        </r>
      </text>
    </comment>
    <comment ref="U26" authorId="0" shapeId="0" xr:uid="{00000000-0006-0000-0500-000050000000}">
      <text>
        <r>
          <rPr>
            <sz val="11"/>
            <rFont val="Calibri"/>
          </rPr>
          <t>Host SSH daemon, if enabled, must not permit tunnels</t>
        </r>
      </text>
    </comment>
    <comment ref="H29" authorId="0" shapeId="0" xr:uid="{00000000-0006-0000-0500-000051000000}">
      <text>
        <r>
          <rPr>
            <sz val="11"/>
            <rFont val="Calibri"/>
          </rPr>
          <t>Host integrated hardware management controller must secure authentication</t>
        </r>
      </text>
    </comment>
    <comment ref="I29" authorId="0" shapeId="0" xr:uid="{00000000-0006-0000-0500-000052000000}">
      <text>
        <r>
          <rPr>
            <sz val="11"/>
            <rFont val="Calibri"/>
          </rPr>
          <t>Host must enforce password complexity</t>
        </r>
      </text>
    </comment>
    <comment ref="J29" authorId="0" shapeId="0" xr:uid="{00000000-0006-0000-0500-000053000000}">
      <text>
        <r>
          <rPr>
            <sz val="11"/>
            <rFont val="Calibri"/>
          </rPr>
          <t>Host must configure the password history setting to restrict the reuse of passwords</t>
        </r>
      </text>
    </comment>
    <comment ref="K29" authorId="0" shapeId="0" xr:uid="{00000000-0006-0000-0500-000054000000}">
      <text>
        <r>
          <rPr>
            <sz val="11"/>
            <rFont val="Calibri"/>
          </rPr>
          <t>Host iSCSI client, if enabled, must employ unique CHAP authentication secrets</t>
        </r>
      </text>
    </comment>
    <comment ref="H31" authorId="0" shapeId="0" xr:uid="{00000000-0006-0000-0500-000055000000}">
      <text>
        <r>
          <rPr>
            <sz val="11"/>
            <rFont val="Calibri"/>
          </rPr>
          <t>Host must automatically terminate idle DCUI sessions</t>
        </r>
      </text>
    </comment>
    <comment ref="I31" authorId="0" shapeId="0" xr:uid="{00000000-0006-0000-0500-000056000000}">
      <text>
        <r>
          <rPr>
            <sz val="11"/>
            <rFont val="Calibri"/>
          </rPr>
          <t>Host must automatically terminate idle shells</t>
        </r>
      </text>
    </comment>
    <comment ref="J31" authorId="0" shapeId="0" xr:uid="{00000000-0006-0000-0500-000057000000}">
      <text>
        <r>
          <rPr>
            <sz val="11"/>
            <rFont val="Calibri"/>
          </rPr>
          <t>Host must automatically deactivate shell services</t>
        </r>
      </text>
    </comment>
    <comment ref="K31" authorId="0" shapeId="0" xr:uid="{00000000-0006-0000-0500-000058000000}">
      <text>
        <r>
          <rPr>
            <sz val="11"/>
            <rFont val="Calibri"/>
          </rPr>
          <t>Host must enable lockdown mode</t>
        </r>
      </text>
    </comment>
    <comment ref="L31" authorId="0" shapeId="0" xr:uid="{00000000-0006-0000-0500-000059000000}">
      <text>
        <r>
          <rPr>
            <sz val="11"/>
            <rFont val="Calibri"/>
          </rPr>
          <t>Host should enable strict lockdown mode</t>
        </r>
      </text>
    </comment>
    <comment ref="M31" authorId="0" shapeId="0" xr:uid="{00000000-0006-0000-0500-00005A000000}">
      <text>
        <r>
          <rPr>
            <sz val="11"/>
            <rFont val="Calibri"/>
          </rPr>
          <t>Virtual machines must limit console sharing.</t>
        </r>
      </text>
    </comment>
    <comment ref="H38" authorId="0" shapeId="0" xr:uid="{00000000-0006-0000-0500-00005B000000}">
      <text>
        <r>
          <rPr>
            <sz val="11"/>
            <rFont val="Calibri"/>
          </rPr>
          <t>Host must enable the highest version of TLS supported</t>
        </r>
      </text>
    </comment>
    <comment ref="I38" authorId="0" shapeId="0" xr:uid="{00000000-0006-0000-0500-00005C000000}">
      <text>
        <r>
          <rPr>
            <sz val="11"/>
            <rFont val="Calibri"/>
          </rPr>
          <t>Host must verify certificates for TLS remote logging endpoints</t>
        </r>
      </text>
    </comment>
    <comment ref="J38" authorId="0" shapeId="0" xr:uid="{00000000-0006-0000-0500-00005D000000}">
      <text>
        <r>
          <rPr>
            <sz val="11"/>
            <rFont val="Calibri"/>
          </rPr>
          <t>Host must use strict x509 verification for TLS-enabled remote logging endpoints</t>
        </r>
      </text>
    </comment>
    <comment ref="H41" authorId="0" shapeId="0" xr:uid="{00000000-0006-0000-0500-00005E000000}">
      <text>
        <r>
          <rPr>
            <sz val="11"/>
            <rFont val="Calibri"/>
          </rPr>
          <t>Host must have all software updates installed</t>
        </r>
      </text>
    </comment>
    <comment ref="I41" authorId="0" shapeId="0" xr:uid="{00000000-0006-0000-0500-00005F000000}">
      <text>
        <r>
          <rPr>
            <sz val="11"/>
            <rFont val="Calibri"/>
          </rPr>
          <t>VMware Tools must have all software updates installed</t>
        </r>
      </text>
    </comment>
    <comment ref="J41" authorId="0" shapeId="0" xr:uid="{00000000-0006-0000-0500-000060000000}">
      <text>
        <r>
          <rPr>
            <sz val="11"/>
            <rFont val="Calibri"/>
          </rPr>
          <t>VMware Tools should configure automatic upgrades as appropriate for the environment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4" authorId="0" shapeId="0" xr:uid="{00000000-0006-0000-0600-000001000000}">
      <text>
        <r>
          <rPr>
            <sz val="11"/>
            <rFont val="Calibri"/>
          </rPr>
          <t>Virtual machines must limit console sharing.</t>
        </r>
      </text>
    </comment>
    <comment ref="J7" authorId="0" shapeId="0" xr:uid="{00000000-0006-0000-0600-000002000000}">
      <text>
        <r>
          <rPr>
            <sz val="11"/>
            <rFont val="Calibri"/>
          </rPr>
          <t>Host must have an accurate DCUI.Access list</t>
        </r>
      </text>
    </comment>
    <comment ref="K7" authorId="0" shapeId="0" xr:uid="{00000000-0006-0000-0600-000005000000}">
      <text>
        <r>
          <rPr>
            <sz val="11"/>
            <rFont val="Calibri"/>
          </rPr>
          <t>Host must have an accurate Exception Users list</t>
        </r>
      </text>
    </comment>
    <comment ref="L7" authorId="0" shapeId="0" xr:uid="{00000000-0006-0000-0600-000003000000}">
      <text>
        <r>
          <rPr>
            <sz val="11"/>
            <rFont val="Calibri"/>
          </rPr>
          <t>Host must enable lockdown mode</t>
        </r>
      </text>
    </comment>
    <comment ref="M7" authorId="0" shapeId="0" xr:uid="{00000000-0006-0000-0600-000004000000}">
      <text>
        <r>
          <rPr>
            <sz val="11"/>
            <rFont val="Calibri"/>
          </rPr>
          <t>Host should enable strict lockdown mode</t>
        </r>
      </text>
    </comment>
    <comment ref="J10" authorId="0" shapeId="0" xr:uid="{00000000-0006-0000-0600-000006000000}">
      <text>
        <r>
          <rPr>
            <sz val="11"/>
            <rFont val="Calibri"/>
          </rPr>
          <t>Host must lock an account after a specified number of failed login attempts</t>
        </r>
      </text>
    </comment>
    <comment ref="K10" authorId="0" shapeId="0" xr:uid="{00000000-0006-0000-0600-000007000000}">
      <text>
        <r>
          <rPr>
            <sz val="11"/>
            <rFont val="Calibri"/>
          </rPr>
          <t>Host must unlock accounts after a specified timeout period</t>
        </r>
      </text>
    </comment>
    <comment ref="J11" authorId="0" shapeId="0" xr:uid="{00000000-0006-0000-0600-000008000000}">
      <text>
        <r>
          <rPr>
            <sz val="11"/>
            <rFont val="Calibri"/>
          </rPr>
          <t>Host must display a login banner for the DCUI and Host Client</t>
        </r>
      </text>
    </comment>
    <comment ref="K11" authorId="0" shapeId="0" xr:uid="{00000000-0006-0000-0600-000009000000}">
      <text>
        <r>
          <rPr>
            <sz val="11"/>
            <rFont val="Calibri"/>
          </rPr>
          <t>Host must display a login banner for SSH connections</t>
        </r>
      </text>
    </comment>
    <comment ref="L11" authorId="0" shapeId="0" xr:uid="{00000000-0006-0000-0600-00000A000000}">
      <text>
        <r>
          <rPr>
            <sz val="11"/>
            <rFont val="Calibri"/>
          </rPr>
          <t>Host SSH daemon, if enabled, must display the system login banner before granting access</t>
        </r>
      </text>
    </comment>
    <comment ref="J12" authorId="0" shapeId="0" xr:uid="{00000000-0006-0000-0600-00000B000000}">
      <text>
        <r>
          <rPr>
            <sz val="11"/>
            <rFont val="Calibri"/>
          </rPr>
          <t>Host must automatically terminate idle DCUI sessions</t>
        </r>
      </text>
    </comment>
    <comment ref="K12" authorId="0" shapeId="0" xr:uid="{00000000-0006-0000-0600-000010000000}">
      <text>
        <r>
          <rPr>
            <sz val="11"/>
            <rFont val="Calibri"/>
          </rPr>
          <t>Host must automatically terminate idle shells</t>
        </r>
      </text>
    </comment>
    <comment ref="L12" authorId="0" shapeId="0" xr:uid="{00000000-0006-0000-0600-000011000000}">
      <text>
        <r>
          <rPr>
            <sz val="11"/>
            <rFont val="Calibri"/>
          </rPr>
          <t>Host must automatically deactivate shell services</t>
        </r>
      </text>
    </comment>
    <comment ref="M12" authorId="0" shapeId="0" xr:uid="{00000000-0006-0000-0600-000012000000}">
      <text>
        <r>
          <rPr>
            <sz val="11"/>
            <rFont val="Calibri"/>
          </rPr>
          <t>Host must configure a session timeout for the API</t>
        </r>
      </text>
    </comment>
    <comment ref="N12" authorId="0" shapeId="0" xr:uid="{00000000-0006-0000-0600-00000C000000}">
      <text>
        <r>
          <rPr>
            <sz val="11"/>
            <rFont val="Calibri"/>
          </rPr>
          <t>Host must automatically terminate idle host client sessions</t>
        </r>
      </text>
    </comment>
    <comment ref="O12" authorId="0" shapeId="0" xr:uid="{00000000-0006-0000-0600-00000D000000}">
      <text>
        <r>
          <rPr>
            <sz val="11"/>
            <rFont val="Calibri"/>
          </rPr>
          <t>Host SSH daemon, if enabled, must set a timeout count on idle sessions</t>
        </r>
      </text>
    </comment>
    <comment ref="P12" authorId="0" shapeId="0" xr:uid="{00000000-0006-0000-0600-00000E000000}">
      <text>
        <r>
          <rPr>
            <sz val="11"/>
            <rFont val="Calibri"/>
          </rPr>
          <t>Host SSH daemon, if enabled, must set a timeout interval on idle sessions</t>
        </r>
      </text>
    </comment>
    <comment ref="Q12" authorId="0" shapeId="0" xr:uid="{00000000-0006-0000-0600-00000F000000}">
      <text>
        <r>
          <rPr>
            <sz val="11"/>
            <rFont val="Calibri"/>
          </rPr>
          <t>Virtual machines must be configured to lock when the last console connection is closed</t>
        </r>
      </text>
    </comment>
    <comment ref="J23" authorId="0" shapeId="0" xr:uid="{00000000-0006-0000-0600-000013000000}">
      <text>
        <r>
          <rPr>
            <sz val="11"/>
            <rFont val="Calibri"/>
          </rPr>
          <t>Host integrated hardware management controller must enable remote logging of events</t>
        </r>
      </text>
    </comment>
    <comment ref="K23" authorId="0" shapeId="0" xr:uid="{00000000-0006-0000-0600-00001C000000}">
      <text>
        <r>
          <rPr>
            <sz val="11"/>
            <rFont val="Calibri"/>
          </rPr>
          <t>Host must configure a persistent log location for all locally stored system logs</t>
        </r>
      </text>
    </comment>
    <comment ref="L23" authorId="0" shapeId="0" xr:uid="{00000000-0006-0000-0600-00001D000000}">
      <text>
        <r>
          <rPr>
            <sz val="11"/>
            <rFont val="Calibri"/>
          </rPr>
          <t>Host must transmit system logs to a remote log collector</t>
        </r>
      </text>
    </comment>
    <comment ref="M23" authorId="0" shapeId="0" xr:uid="{00000000-0006-0000-0600-00001E000000}">
      <text>
        <r>
          <rPr>
            <sz val="11"/>
            <rFont val="Calibri"/>
          </rPr>
          <t>Host must log sufficient information for events</t>
        </r>
      </text>
    </comment>
    <comment ref="N23" authorId="0" shapeId="0" xr:uid="{00000000-0006-0000-0600-00001F000000}">
      <text>
        <r>
          <rPr>
            <sz val="11"/>
            <rFont val="Calibri"/>
          </rPr>
          <t>Host must set the logging informational level to info</t>
        </r>
      </text>
    </comment>
    <comment ref="O23" authorId="0" shapeId="0" xr:uid="{00000000-0006-0000-0600-000020000000}">
      <text>
        <r>
          <rPr>
            <sz val="11"/>
            <rFont val="Calibri"/>
          </rPr>
          <t>Host must deactivate log filtering</t>
        </r>
      </text>
    </comment>
    <comment ref="P23" authorId="0" shapeId="0" xr:uid="{00000000-0006-0000-0600-000021000000}">
      <text>
        <r>
          <rPr>
            <sz val="11"/>
            <rFont val="Calibri"/>
          </rPr>
          <t>Host must enable audit record logging</t>
        </r>
      </text>
    </comment>
    <comment ref="Q23" authorId="0" shapeId="0" xr:uid="{00000000-0006-0000-0600-000022000000}">
      <text>
        <r>
          <rPr>
            <sz val="11"/>
            <rFont val="Calibri"/>
          </rPr>
          <t>Host must configure a persistent log location for all locally stored audit records</t>
        </r>
      </text>
    </comment>
    <comment ref="R23" authorId="0" shapeId="0" xr:uid="{00000000-0006-0000-0600-000014000000}">
      <text>
        <r>
          <rPr>
            <sz val="11"/>
            <rFont val="Calibri"/>
          </rPr>
          <t>Host must store one week of audit records</t>
        </r>
      </text>
    </comment>
    <comment ref="S23" authorId="0" shapeId="0" xr:uid="{00000000-0006-0000-0600-000015000000}">
      <text>
        <r>
          <rPr>
            <sz val="11"/>
            <rFont val="Calibri"/>
          </rPr>
          <t>Host must transmit audit records to a remote log collector</t>
        </r>
      </text>
    </comment>
    <comment ref="T23" authorId="0" shapeId="0" xr:uid="{00000000-0006-0000-0600-000016000000}">
      <text>
        <r>
          <rPr>
            <sz val="11"/>
            <rFont val="Calibri"/>
          </rPr>
          <t>Virtual machines must enable diagnostic logging</t>
        </r>
      </text>
    </comment>
    <comment ref="U23" authorId="0" shapeId="0" xr:uid="{00000000-0006-0000-0600-000017000000}">
      <text>
        <r>
          <rPr>
            <sz val="11"/>
            <rFont val="Calibri"/>
          </rPr>
          <t>Virtual machines must limit the number of retained diagnostic logs</t>
        </r>
      </text>
    </comment>
    <comment ref="V23" authorId="0" shapeId="0" xr:uid="{00000000-0006-0000-0600-000018000000}">
      <text>
        <r>
          <rPr>
            <sz val="11"/>
            <rFont val="Calibri"/>
          </rPr>
          <t>Virtual machines must limit the size of diagnostic logs</t>
        </r>
      </text>
    </comment>
    <comment ref="W23" authorId="0" shapeId="0" xr:uid="{00000000-0006-0000-0600-000019000000}">
      <text>
        <r>
          <rPr>
            <sz val="11"/>
            <rFont val="Calibri"/>
          </rPr>
          <t>Virtual machines must limit informational messages from the virtual machine to the VMX file</t>
        </r>
      </text>
    </comment>
    <comment ref="X23" authorId="0" shapeId="0" xr:uid="{00000000-0006-0000-0600-00001A000000}">
      <text>
        <r>
          <rPr>
            <sz val="11"/>
            <rFont val="Calibri"/>
          </rPr>
          <t>VMware Tools must enable VMware Tools logging</t>
        </r>
      </text>
    </comment>
    <comment ref="Y23" authorId="0" shapeId="0" xr:uid="{00000000-0006-0000-0600-00001B000000}">
      <text>
        <r>
          <rPr>
            <sz val="11"/>
            <rFont val="Calibri"/>
          </rPr>
          <t>VMware Tools must send VMware Tools logs to the system log service</t>
        </r>
      </text>
    </comment>
    <comment ref="J29" authorId="0" shapeId="0" xr:uid="{00000000-0006-0000-0600-000023000000}">
      <text>
        <r>
          <rPr>
            <sz val="11"/>
            <rFont val="Calibri"/>
          </rPr>
          <t>Host integrated hardware management controller must enable time synchronization</t>
        </r>
      </text>
    </comment>
    <comment ref="K29" authorId="0" shapeId="0" xr:uid="{00000000-0006-0000-0600-000024000000}">
      <text>
        <r>
          <rPr>
            <sz val="11"/>
            <rFont val="Calibri"/>
          </rPr>
          <t>Host must have reliable time synchronization sources</t>
        </r>
      </text>
    </comment>
    <comment ref="L29" authorId="0" shapeId="0" xr:uid="{00000000-0006-0000-0600-000025000000}">
      <text>
        <r>
          <rPr>
            <sz val="11"/>
            <rFont val="Calibri"/>
          </rPr>
          <t>Host must have time synchronization services enabled and running</t>
        </r>
      </text>
    </comment>
    <comment ref="J32" authorId="0" shapeId="0" xr:uid="{00000000-0006-0000-0600-000026000000}">
      <text>
        <r>
          <rPr>
            <sz val="11"/>
            <rFont val="Calibri"/>
          </rPr>
          <t>Host must ensure all datastores have unique names</t>
        </r>
      </text>
    </comment>
    <comment ref="J37" authorId="0" shapeId="0" xr:uid="{00000000-0006-0000-0600-000027000000}">
      <text>
        <r>
          <rPr>
            <sz val="11"/>
            <rFont val="Calibri"/>
          </rPr>
          <t>Host hardware must secure unused external hardware ports</t>
        </r>
      </text>
    </comment>
    <comment ref="K37" authorId="0" shapeId="0" xr:uid="{00000000-0006-0000-0600-000040000000}">
      <text>
        <r>
          <rPr>
            <sz val="11"/>
            <rFont val="Calibri"/>
          </rPr>
          <t>Host should deactivate SSH</t>
        </r>
      </text>
    </comment>
    <comment ref="L37" authorId="0" shapeId="0" xr:uid="{00000000-0006-0000-0600-000041000000}">
      <text>
        <r>
          <rPr>
            <sz val="11"/>
            <rFont val="Calibri"/>
          </rPr>
          <t>Host must deactivate the ESXi shell</t>
        </r>
      </text>
    </comment>
    <comment ref="M37" authorId="0" shapeId="0" xr:uid="{00000000-0006-0000-0600-000042000000}">
      <text>
        <r>
          <rPr>
            <sz val="11"/>
            <rFont val="Calibri"/>
          </rPr>
          <t>Host must deactivate the ESXi Managed Object Browser (MOB)</t>
        </r>
      </text>
    </comment>
    <comment ref="N37" authorId="0" shapeId="0" xr:uid="{00000000-0006-0000-0600-000043000000}">
      <text>
        <r>
          <rPr>
            <sz val="11"/>
            <rFont val="Calibri"/>
          </rPr>
          <t>Host must deactivate SLP</t>
        </r>
      </text>
    </comment>
    <comment ref="O37" authorId="0" shapeId="0" xr:uid="{00000000-0006-0000-0600-000044000000}">
      <text>
        <r>
          <rPr>
            <sz val="11"/>
            <rFont val="Calibri"/>
          </rPr>
          <t>Host must deactivate CIM</t>
        </r>
      </text>
    </comment>
    <comment ref="P37" authorId="0" shapeId="0" xr:uid="{00000000-0006-0000-0600-000045000000}">
      <text>
        <r>
          <rPr>
            <sz val="11"/>
            <rFont val="Calibri"/>
          </rPr>
          <t>Host should deactivate SNMP</t>
        </r>
      </text>
    </comment>
    <comment ref="Q37" authorId="0" shapeId="0" xr:uid="{00000000-0006-0000-0600-000046000000}">
      <text>
        <r>
          <rPr>
            <sz val="11"/>
            <rFont val="Calibri"/>
          </rPr>
          <t>Host must not suppress warnings that the shell is enabled</t>
        </r>
      </text>
    </comment>
    <comment ref="R37" authorId="0" shapeId="0" xr:uid="{00000000-0006-0000-0600-000047000000}">
      <text>
        <r>
          <rPr>
            <sz val="11"/>
            <rFont val="Calibri"/>
          </rPr>
          <t>Host must deny shell access for the dcui account</t>
        </r>
      </text>
    </comment>
    <comment ref="S37" authorId="0" shapeId="0" xr:uid="{00000000-0006-0000-0600-000048000000}">
      <text>
        <r>
          <rPr>
            <sz val="11"/>
            <rFont val="Calibri"/>
          </rPr>
          <t>Host must deny shell access for the vpxuser account</t>
        </r>
      </text>
    </comment>
    <comment ref="T37" authorId="0" shapeId="0" xr:uid="{00000000-0006-0000-0600-000049000000}">
      <text>
        <r>
          <rPr>
            <sz val="11"/>
            <rFont val="Calibri"/>
          </rPr>
          <t>Host must restrict use of the dvFilter network API</t>
        </r>
      </text>
    </comment>
    <comment ref="U37" authorId="0" shapeId="0" xr:uid="{00000000-0006-0000-0600-00004A000000}">
      <text>
        <r>
          <rPr>
            <sz val="11"/>
            <rFont val="Calibri"/>
          </rPr>
          <t>Host CIM services, if enabled, must limit access</t>
        </r>
      </text>
    </comment>
    <comment ref="V37" authorId="0" shapeId="0" xr:uid="{00000000-0006-0000-0600-00004B000000}">
      <text>
        <r>
          <rPr>
            <sz val="11"/>
            <rFont val="Calibri"/>
          </rPr>
          <t>Host SNMP services, if enabled, must limit access</t>
        </r>
      </text>
    </comment>
    <comment ref="W37" authorId="0" shapeId="0" xr:uid="{00000000-0006-0000-0600-00004C000000}">
      <text>
        <r>
          <rPr>
            <sz val="11"/>
            <rFont val="Calibri"/>
          </rPr>
          <t>Host SSH daemon, if enabled, must not allow host-based authentication</t>
        </r>
      </text>
    </comment>
    <comment ref="X37" authorId="0" shapeId="0" xr:uid="{00000000-0006-0000-0600-00004D000000}">
      <text>
        <r>
          <rPr>
            <sz val="11"/>
            <rFont val="Calibri"/>
          </rPr>
          <t>Host SSH daemon, if enabled, must ignore .rhosts files</t>
        </r>
      </text>
    </comment>
    <comment ref="Y37" authorId="0" shapeId="0" xr:uid="{00000000-0006-0000-0600-00004E000000}">
      <text>
        <r>
          <rPr>
            <sz val="11"/>
            <rFont val="Calibri"/>
          </rPr>
          <t>Host SSH daemon, if enabled, must not permit tunnels</t>
        </r>
      </text>
    </comment>
    <comment ref="Z37" authorId="0" shapeId="0" xr:uid="{00000000-0006-0000-0600-000028000000}">
      <text>
        <r>
          <rPr>
            <sz val="11"/>
            <rFont val="Calibri"/>
          </rPr>
          <t>Host SSH daemon, if enabled, must not permit user environment settings</t>
        </r>
      </text>
    </comment>
    <comment ref="AA37" authorId="0" shapeId="0" xr:uid="{00000000-0006-0000-0600-000029000000}">
      <text>
        <r>
          <rPr>
            <sz val="11"/>
            <rFont val="Calibri"/>
          </rPr>
          <t>Virtual machines should deactivate 3D graphics features when not required</t>
        </r>
      </text>
    </comment>
    <comment ref="AB37" authorId="0" shapeId="0" xr:uid="{00000000-0006-0000-0600-00002A000000}">
      <text>
        <r>
          <rPr>
            <sz val="11"/>
            <rFont val="Calibri"/>
          </rPr>
          <t>Virtual machines must limit PCI/PCIe device passthrough functionality</t>
        </r>
      </text>
    </comment>
    <comment ref="AC37" authorId="0" shapeId="0" xr:uid="{00000000-0006-0000-0600-00002B000000}">
      <text>
        <r>
          <rPr>
            <sz val="11"/>
            <rFont val="Calibri"/>
          </rPr>
          <t>Ensure unauthorized modification and disconnection of devices is disabled</t>
        </r>
      </text>
    </comment>
    <comment ref="AD37" authorId="0" shapeId="0" xr:uid="{00000000-0006-0000-0600-00002C000000}">
      <text>
        <r>
          <rPr>
            <sz val="11"/>
            <rFont val="Calibri"/>
          </rPr>
          <t>Virtual machines must prevent unauthorized connection of devices</t>
        </r>
      </text>
    </comment>
    <comment ref="AE37" authorId="0" shapeId="0" xr:uid="{00000000-0006-0000-0600-00002D000000}">
      <text>
        <r>
          <rPr>
            <sz val="11"/>
            <rFont val="Calibri"/>
          </rPr>
          <t>Virtual machines must remove unnecessary audio devices</t>
        </r>
      </text>
    </comment>
    <comment ref="AF37" authorId="0" shapeId="0" xr:uid="{00000000-0006-0000-0600-00002E000000}">
      <text>
        <r>
          <rPr>
            <sz val="11"/>
            <rFont val="Calibri"/>
          </rPr>
          <t>Virtual machines must remove unnecessary AHCI devices</t>
        </r>
      </text>
    </comment>
    <comment ref="AG37" authorId="0" shapeId="0" xr:uid="{00000000-0006-0000-0600-00002F000000}">
      <text>
        <r>
          <rPr>
            <sz val="11"/>
            <rFont val="Calibri"/>
          </rPr>
          <t>Virtual machines must remove unnecessary USB/XHCI devices</t>
        </r>
      </text>
    </comment>
    <comment ref="AH37" authorId="0" shapeId="0" xr:uid="{00000000-0006-0000-0600-000030000000}">
      <text>
        <r>
          <rPr>
            <sz val="11"/>
            <rFont val="Calibri"/>
          </rPr>
          <t>Virtual machines must remove unnecessary serial port devices</t>
        </r>
      </text>
    </comment>
    <comment ref="AI37" authorId="0" shapeId="0" xr:uid="{00000000-0006-0000-0600-000031000000}">
      <text>
        <r>
          <rPr>
            <sz val="11"/>
            <rFont val="Calibri"/>
          </rPr>
          <t>Virtual machines must remove unnecessary parallel port devices</t>
        </r>
      </text>
    </comment>
    <comment ref="AJ37" authorId="0" shapeId="0" xr:uid="{00000000-0006-0000-0600-000032000000}">
      <text>
        <r>
          <rPr>
            <sz val="11"/>
            <rFont val="Calibri"/>
          </rPr>
          <t>Virtual machines must remove unnecessary CD/DVD devices</t>
        </r>
      </text>
    </comment>
    <comment ref="AK37" authorId="0" shapeId="0" xr:uid="{00000000-0006-0000-0600-000033000000}">
      <text>
        <r>
          <rPr>
            <sz val="11"/>
            <rFont val="Calibri"/>
          </rPr>
          <t>Virtual machines must remove unnecessary floppy devices</t>
        </r>
      </text>
    </comment>
    <comment ref="AL37" authorId="0" shapeId="0" xr:uid="{00000000-0006-0000-0600-000034000000}">
      <text>
        <r>
          <rPr>
            <sz val="11"/>
            <rFont val="Calibri"/>
          </rPr>
          <t>Virtual machines must deactivate console drag and drop operations</t>
        </r>
      </text>
    </comment>
    <comment ref="AM37" authorId="0" shapeId="0" xr:uid="{00000000-0006-0000-0600-000035000000}">
      <text>
        <r>
          <rPr>
            <sz val="11"/>
            <rFont val="Calibri"/>
          </rPr>
          <t>Virtual machines must deactivate console copy operations</t>
        </r>
      </text>
    </comment>
    <comment ref="AN37" authorId="0" shapeId="0" xr:uid="{00000000-0006-0000-0600-000036000000}">
      <text>
        <r>
          <rPr>
            <sz val="11"/>
            <rFont val="Calibri"/>
          </rPr>
          <t>Virtual machines must deactivate console paste operations</t>
        </r>
      </text>
    </comment>
    <comment ref="AO37" authorId="0" shapeId="0" xr:uid="{00000000-0006-0000-0600-000037000000}">
      <text>
        <r>
          <rPr>
            <sz val="11"/>
            <rFont val="Calibri"/>
          </rPr>
          <t xml:space="preserve">Virtual machines must limit access through the </t>
        </r>
        <r>
          <rPr>
            <sz val="11"/>
            <color rgb="FF000000"/>
            <rFont val="Calibri"/>
          </rPr>
          <t>"</t>
        </r>
        <r>
          <rPr>
            <b/>
            <sz val="11"/>
            <color rgb="FF000000"/>
            <rFont val="Calibri"/>
          </rPr>
          <t>dvfilter</t>
        </r>
        <r>
          <rPr>
            <sz val="11"/>
            <color rgb="FF000000"/>
            <rFont val="Calibri"/>
          </rPr>
          <t>"</t>
        </r>
        <r>
          <rPr>
            <sz val="11"/>
            <color rgb="FF000000"/>
            <rFont val="Calibri"/>
          </rPr>
          <t xml:space="preserve"> network API</t>
        </r>
      </text>
    </comment>
    <comment ref="AP37" authorId="0" shapeId="0" xr:uid="{00000000-0006-0000-0600-000038000000}">
      <text>
        <r>
          <rPr>
            <sz val="11"/>
            <rFont val="Calibri"/>
          </rPr>
          <t>Virtual machines must deactivate virtual disk shrinking operations</t>
        </r>
      </text>
    </comment>
    <comment ref="AQ37" authorId="0" shapeId="0" xr:uid="{00000000-0006-0000-0600-000039000000}">
      <text>
        <r>
          <rPr>
            <sz val="11"/>
            <rFont val="Calibri"/>
          </rPr>
          <t>Virtual machines must deactivate virtual disk wiping operations</t>
        </r>
      </text>
    </comment>
    <comment ref="AR37" authorId="0" shapeId="0" xr:uid="{00000000-0006-0000-0600-00003A000000}">
      <text>
        <r>
          <rPr>
            <sz val="11"/>
            <rFont val="Calibri"/>
          </rPr>
          <t>Virtual machines must not be able to obtain host information from the hypervisor</t>
        </r>
      </text>
    </comment>
    <comment ref="AS37" authorId="0" shapeId="0" xr:uid="{00000000-0006-0000-0600-00003B000000}">
      <text>
        <r>
          <rPr>
            <sz val="11"/>
            <rFont val="Calibri"/>
          </rPr>
          <t>VMware Tools on deployed virtual machines must prevent being recustomized</t>
        </r>
      </text>
    </comment>
    <comment ref="AT37" authorId="0" shapeId="0" xr:uid="{00000000-0006-0000-0600-00003C000000}">
      <text>
        <r>
          <rPr>
            <sz val="11"/>
            <rFont val="Calibri"/>
          </rPr>
          <t>VMware Tools must limit the automatic addition of features</t>
        </r>
      </text>
    </comment>
    <comment ref="AU37" authorId="0" shapeId="0" xr:uid="{00000000-0006-0000-0600-00003D000000}">
      <text>
        <r>
          <rPr>
            <sz val="11"/>
            <rFont val="Calibri"/>
          </rPr>
          <t>VMware Tools must limit the automatic removal of features</t>
        </r>
      </text>
    </comment>
    <comment ref="AV37" authorId="0" shapeId="0" xr:uid="{00000000-0006-0000-0600-00003E000000}">
      <text>
        <r>
          <rPr>
            <sz val="11"/>
            <rFont val="Calibri"/>
          </rPr>
          <t>VMware Tools must deactivate GlobalConf unless required</t>
        </r>
      </text>
    </comment>
    <comment ref="AW37" authorId="0" shapeId="0" xr:uid="{00000000-0006-0000-0600-00003F000000}">
      <text>
        <r>
          <rPr>
            <sz val="11"/>
            <rFont val="Calibri"/>
          </rPr>
          <t>VMware Tools must deactivate ContainerInfo unless required</t>
        </r>
      </text>
    </comment>
    <comment ref="J48" authorId="0" shapeId="0" xr:uid="{00000000-0006-0000-0600-00004F000000}">
      <text>
        <r>
          <rPr>
            <sz val="11"/>
            <rFont val="Calibri"/>
          </rPr>
          <t>Host integrated hardware management controller must secure authentication</t>
        </r>
      </text>
    </comment>
    <comment ref="K48" authorId="0" shapeId="0" xr:uid="{00000000-0006-0000-0600-000050000000}">
      <text>
        <r>
          <rPr>
            <sz val="11"/>
            <rFont val="Calibri"/>
          </rPr>
          <t>Host must enforce password complexity</t>
        </r>
      </text>
    </comment>
    <comment ref="L48" authorId="0" shapeId="0" xr:uid="{00000000-0006-0000-0600-000051000000}">
      <text>
        <r>
          <rPr>
            <sz val="11"/>
            <rFont val="Calibri"/>
          </rPr>
          <t>Host must configure the password history setting to restrict the reuse of passwords</t>
        </r>
      </text>
    </comment>
    <comment ref="M48" authorId="0" shapeId="0" xr:uid="{00000000-0006-0000-0600-000052000000}">
      <text>
        <r>
          <rPr>
            <sz val="11"/>
            <rFont val="Calibri"/>
          </rPr>
          <t>Host must be configured with an appropriate maximum password age</t>
        </r>
      </text>
    </comment>
    <comment ref="N48" authorId="0" shapeId="0" xr:uid="{00000000-0006-0000-0600-000053000000}">
      <text>
        <r>
          <rPr>
            <sz val="11"/>
            <rFont val="Calibri"/>
          </rPr>
          <t>Host iSCSI client, if enabled, must employ unique CHAP authentication secrets</t>
        </r>
      </text>
    </comment>
    <comment ref="J88" authorId="0" shapeId="0" xr:uid="{00000000-0006-0000-0600-000054000000}">
      <text>
        <r>
          <rPr>
            <sz val="11"/>
            <rFont val="Calibri"/>
          </rPr>
          <t>Host integrated hardware management controller must deactivate internal networking</t>
        </r>
      </text>
    </comment>
    <comment ref="K88" authorId="0" shapeId="0" xr:uid="{00000000-0006-0000-0600-000055000000}">
      <text>
        <r>
          <rPr>
            <sz val="11"/>
            <rFont val="Calibri"/>
          </rPr>
          <t>Host firewall must only allow traffic from authorized networks</t>
        </r>
      </text>
    </comment>
    <comment ref="L88" authorId="0" shapeId="0" xr:uid="{00000000-0006-0000-0600-000056000000}">
      <text>
        <r>
          <rPr>
            <sz val="11"/>
            <rFont val="Calibri"/>
          </rPr>
          <t>Host must block network traffic by default</t>
        </r>
      </text>
    </comment>
    <comment ref="M88" authorId="0" shapeId="0" xr:uid="{00000000-0006-0000-0600-000057000000}">
      <text>
        <r>
          <rPr>
            <sz val="11"/>
            <rFont val="Calibri"/>
          </rPr>
          <t>Host must filter Bridge Protocol Data Unit (BPDU) packets</t>
        </r>
      </text>
    </comment>
    <comment ref="N88" authorId="0" shapeId="0" xr:uid="{00000000-0006-0000-0600-000058000000}">
      <text>
        <r>
          <rPr>
            <sz val="11"/>
            <rFont val="Calibri"/>
          </rPr>
          <t>Host should deactivate virtual hardware management network interfaces</t>
        </r>
      </text>
    </comment>
    <comment ref="O88" authorId="0" shapeId="0" xr:uid="{00000000-0006-0000-0600-000059000000}">
      <text>
        <r>
          <rPr>
            <sz val="11"/>
            <rFont val="Calibri"/>
          </rPr>
          <t>Host should reject forged transmits on standard virtual switches and port groups</t>
        </r>
      </text>
    </comment>
    <comment ref="P88" authorId="0" shapeId="0" xr:uid="{00000000-0006-0000-0600-00005A000000}">
      <text>
        <r>
          <rPr>
            <sz val="11"/>
            <rFont val="Calibri"/>
          </rPr>
          <t>Host should reject MAC address changes on standard virtual switches and port groups</t>
        </r>
      </text>
    </comment>
    <comment ref="Q88" authorId="0" shapeId="0" xr:uid="{00000000-0006-0000-0600-00005B000000}">
      <text>
        <r>
          <rPr>
            <sz val="11"/>
            <rFont val="Calibri"/>
          </rPr>
          <t>Host should reject promiscuous mode requests on standard virtual switches and port groups</t>
        </r>
      </text>
    </comment>
    <comment ref="R88" authorId="0" shapeId="0" xr:uid="{00000000-0006-0000-0600-00005C000000}">
      <text>
        <r>
          <rPr>
            <sz val="11"/>
            <rFont val="Calibri"/>
          </rPr>
          <t>Host must restrict access to a default or native VLAN on standard virtual switches</t>
        </r>
      </text>
    </comment>
    <comment ref="S88" authorId="0" shapeId="0" xr:uid="{00000000-0006-0000-0600-00005D000000}">
      <text>
        <r>
          <rPr>
            <sz val="11"/>
            <rFont val="Calibri"/>
          </rPr>
          <t>Host must restrict the use of Virtual Guest Tagging (VGT) on standard virtual switches</t>
        </r>
      </text>
    </comment>
    <comment ref="T88" authorId="0" shapeId="0" xr:uid="{00000000-0006-0000-0600-00005E000000}">
      <text>
        <r>
          <rPr>
            <sz val="11"/>
            <rFont val="Calibri"/>
          </rPr>
          <t>Host must isolate management communications</t>
        </r>
      </text>
    </comment>
    <comment ref="U88" authorId="0" shapeId="0" xr:uid="{00000000-0006-0000-0600-00005F000000}">
      <text>
        <r>
          <rPr>
            <sz val="11"/>
            <rFont val="Calibri"/>
          </rPr>
          <t>Host must isolate storage communications</t>
        </r>
      </text>
    </comment>
    <comment ref="V88" authorId="0" shapeId="0" xr:uid="{00000000-0006-0000-0600-000060000000}">
      <text>
        <r>
          <rPr>
            <sz val="11"/>
            <rFont val="Calibri"/>
          </rPr>
          <t>Host SSH daemon, if enabled, must not allow use of gateway ports</t>
        </r>
      </text>
    </comment>
    <comment ref="W88" authorId="0" shapeId="0" xr:uid="{00000000-0006-0000-0600-000061000000}">
      <text>
        <r>
          <rPr>
            <sz val="11"/>
            <rFont val="Calibri"/>
          </rPr>
          <t>Host SSH daemon, if enabled, must disable stream local forwarding</t>
        </r>
      </text>
    </comment>
    <comment ref="X88" authorId="0" shapeId="0" xr:uid="{00000000-0006-0000-0600-000062000000}">
      <text>
        <r>
          <rPr>
            <sz val="11"/>
            <rFont val="Calibri"/>
          </rPr>
          <t>Host SSH daemon, if enabled, must disable TCP forwarding</t>
        </r>
      </text>
    </comment>
    <comment ref="Y88" authorId="0" shapeId="0" xr:uid="{00000000-0006-0000-0600-000063000000}">
      <text>
        <r>
          <rPr>
            <sz val="11"/>
            <rFont val="Calibri"/>
          </rPr>
          <t>Host SSH daemon, if enabled, must not permit tunnels</t>
        </r>
      </text>
    </comment>
    <comment ref="J91" authorId="0" shapeId="0" xr:uid="{00000000-0006-0000-0600-000064000000}">
      <text>
        <r>
          <rPr>
            <sz val="11"/>
            <rFont val="Calibri"/>
          </rPr>
          <t>Host hardware must enable AMD SEV-ES, if available</t>
        </r>
      </text>
    </comment>
    <comment ref="K91" authorId="0" shapeId="0" xr:uid="{00000000-0006-0000-0600-000065000000}">
      <text>
        <r>
          <rPr>
            <sz val="11"/>
            <rFont val="Calibri"/>
          </rPr>
          <t>Host hardware must enable Intel SGX, if available</t>
        </r>
      </text>
    </comment>
    <comment ref="L91" authorId="0" shapeId="0" xr:uid="{00000000-0006-0000-0600-000066000000}">
      <text>
        <r>
          <rPr>
            <sz val="11"/>
            <rFont val="Calibri"/>
          </rPr>
          <t>Host must not suppress warnings about unmitigated hyperthreading vulnerabilities</t>
        </r>
      </text>
    </comment>
    <comment ref="M91" authorId="0" shapeId="0" xr:uid="{00000000-0006-0000-0600-000067000000}">
      <text>
        <r>
          <rPr>
            <sz val="11"/>
            <rFont val="Calibri"/>
          </rPr>
          <t>Host must restrict inter-VM transparent page sharing</t>
        </r>
      </text>
    </comment>
    <comment ref="N91" authorId="0" shapeId="0" xr:uid="{00000000-0006-0000-0600-000068000000}">
      <text>
        <r>
          <rPr>
            <sz val="11"/>
            <rFont val="Calibri"/>
          </rPr>
          <t>Host must use sufficient entropy for cryptographic operations</t>
        </r>
      </text>
    </comment>
    <comment ref="O91" authorId="0" shapeId="0" xr:uid="{00000000-0006-0000-0600-000069000000}">
      <text>
        <r>
          <rPr>
            <sz val="11"/>
            <rFont val="Calibri"/>
          </rPr>
          <t>Host must enable volatile key destruction</t>
        </r>
      </text>
    </comment>
    <comment ref="P91" authorId="0" shapeId="0" xr:uid="{00000000-0006-0000-0600-00006A000000}">
      <text>
        <r>
          <rPr>
            <sz val="11"/>
            <rFont val="Calibri"/>
          </rPr>
          <t>Host must enable the highest version of TLS supported</t>
        </r>
      </text>
    </comment>
    <comment ref="Q91" authorId="0" shapeId="0" xr:uid="{00000000-0006-0000-0600-00006B000000}">
      <text>
        <r>
          <rPr>
            <sz val="11"/>
            <rFont val="Calibri"/>
          </rPr>
          <t>Host must verify certificates for TLS remote logging endpoints</t>
        </r>
      </text>
    </comment>
    <comment ref="R91" authorId="0" shapeId="0" xr:uid="{00000000-0006-0000-0600-00006C000000}">
      <text>
        <r>
          <rPr>
            <sz val="11"/>
            <rFont val="Calibri"/>
          </rPr>
          <t>Host must use strict x509 verification for TLS-enabled remote logging endpoints</t>
        </r>
      </text>
    </comment>
    <comment ref="S91" authorId="0" shapeId="0" xr:uid="{00000000-0006-0000-0600-00006D000000}">
      <text>
        <r>
          <rPr>
            <sz val="11"/>
            <rFont val="Calibri"/>
          </rPr>
          <t>Host iSCSI client, if enabled, must employ bidirectional/mutual CHAP authentication</t>
        </r>
      </text>
    </comment>
    <comment ref="T91" authorId="0" shapeId="0" xr:uid="{00000000-0006-0000-0600-00006E000000}">
      <text>
        <r>
          <rPr>
            <sz val="11"/>
            <rFont val="Calibri"/>
          </rPr>
          <t>Host SSH daemon, if enabled, must use FIPS 140-2/140-3 validated ciphers</t>
        </r>
      </text>
    </comment>
    <comment ref="U91" authorId="0" shapeId="0" xr:uid="{00000000-0006-0000-0600-00006F000000}">
      <text>
        <r>
          <rPr>
            <sz val="11"/>
            <rFont val="Calibri"/>
          </rPr>
          <t>Host SSH daemon, if enabled, must use FIPS 140-2/140-3 validated cryptographic modules</t>
        </r>
      </text>
    </comment>
    <comment ref="V91" authorId="0" shapeId="0" xr:uid="{00000000-0006-0000-0600-000070000000}">
      <text>
        <r>
          <rPr>
            <sz val="11"/>
            <rFont val="Calibri"/>
          </rPr>
          <t>Virtual machines must require encryption for vMotion</t>
        </r>
      </text>
    </comment>
    <comment ref="W91" authorId="0" shapeId="0" xr:uid="{00000000-0006-0000-0600-000071000000}">
      <text>
        <r>
          <rPr>
            <sz val="11"/>
            <rFont val="Calibri"/>
          </rPr>
          <t>Virtual machines must require encryption for Fault Tolerance</t>
        </r>
      </text>
    </comment>
    <comment ref="X91" authorId="0" shapeId="0" xr:uid="{00000000-0006-0000-0600-000072000000}">
      <text>
        <r>
          <rPr>
            <sz val="11"/>
            <rFont val="Calibri"/>
          </rPr>
          <t>Virtual machines must restrict sharing of memory pages with other VMs</t>
        </r>
      </text>
    </comment>
    <comment ref="J99" authorId="0" shapeId="0" xr:uid="{00000000-0006-0000-0600-000073000000}">
      <text>
        <r>
          <rPr>
            <sz val="11"/>
            <rFont val="Calibri"/>
          </rPr>
          <t>Host hardware must have auditable, authentic, and up to date system &amp; device firmware</t>
        </r>
      </text>
    </comment>
    <comment ref="K99" authorId="0" shapeId="0" xr:uid="{00000000-0006-0000-0600-000074000000}">
      <text>
        <r>
          <rPr>
            <sz val="11"/>
            <rFont val="Calibri"/>
          </rPr>
          <t>Host hardware must enable UEFI Secure Boot</t>
        </r>
      </text>
    </comment>
    <comment ref="L99" authorId="0" shapeId="0" xr:uid="{00000000-0006-0000-0600-000075000000}">
      <text>
        <r>
          <rPr>
            <sz val="11"/>
            <rFont val="Calibri"/>
          </rPr>
          <t>Host hardware must enable Intel TXT, if available</t>
        </r>
      </text>
    </comment>
    <comment ref="M99" authorId="0" shapeId="0" xr:uid="{00000000-0006-0000-0600-000076000000}">
      <text>
        <r>
          <rPr>
            <sz val="11"/>
            <rFont val="Calibri"/>
          </rPr>
          <t>Host hardware must enable and configure a TPM 2.0</t>
        </r>
      </text>
    </comment>
    <comment ref="N99" authorId="0" shapeId="0" xr:uid="{00000000-0006-0000-0600-000077000000}">
      <text>
        <r>
          <rPr>
            <sz val="11"/>
            <rFont val="Calibri"/>
          </rPr>
          <t>Host integrated hardware management controller must be secure</t>
        </r>
      </text>
    </comment>
    <comment ref="O99" authorId="0" shapeId="0" xr:uid="{00000000-0006-0000-0600-000078000000}">
      <text>
        <r>
          <rPr>
            <sz val="11"/>
            <rFont val="Calibri"/>
          </rPr>
          <t>Host must run software that has not reached End of General Support status</t>
        </r>
      </text>
    </comment>
    <comment ref="P99" authorId="0" shapeId="0" xr:uid="{00000000-0006-0000-0600-000079000000}">
      <text>
        <r>
          <rPr>
            <sz val="11"/>
            <rFont val="Calibri"/>
          </rPr>
          <t>Host must have all software updates installed</t>
        </r>
      </text>
    </comment>
    <comment ref="Q99" authorId="0" shapeId="0" xr:uid="{00000000-0006-0000-0600-00007A000000}">
      <text>
        <r>
          <rPr>
            <sz val="11"/>
            <rFont val="Calibri"/>
          </rPr>
          <t>Host must enable Secure Boot enforcement</t>
        </r>
      </text>
    </comment>
    <comment ref="R99" authorId="0" shapeId="0" xr:uid="{00000000-0006-0000-0600-00007B000000}">
      <text>
        <r>
          <rPr>
            <sz val="11"/>
            <rFont val="Calibri"/>
          </rPr>
          <t>Host image profile acceptance level must be PartnerSupported or higher</t>
        </r>
      </text>
    </comment>
    <comment ref="S99" authorId="0" shapeId="0" xr:uid="{00000000-0006-0000-0600-00007C000000}">
      <text>
        <r>
          <rPr>
            <sz val="11"/>
            <rFont val="Calibri"/>
          </rPr>
          <t>Host must only run binaries delivered via signed VIB</t>
        </r>
      </text>
    </comment>
    <comment ref="T99" authorId="0" shapeId="0" xr:uid="{00000000-0006-0000-0600-00007D000000}">
      <text>
        <r>
          <rPr>
            <sz val="11"/>
            <rFont val="Calibri"/>
          </rPr>
          <t>Host must require TPM-based configuration encryption</t>
        </r>
      </text>
    </comment>
    <comment ref="U99" authorId="0" shapeId="0" xr:uid="{00000000-0006-0000-0600-00007E000000}">
      <text>
        <r>
          <rPr>
            <sz val="11"/>
            <rFont val="Calibri"/>
          </rPr>
          <t>Virtual machines must enable Secure Boot</t>
        </r>
      </text>
    </comment>
    <comment ref="V99" authorId="0" shapeId="0" xr:uid="{00000000-0006-0000-0600-00007F000000}">
      <text>
        <r>
          <rPr>
            <sz val="11"/>
            <rFont val="Calibri"/>
          </rPr>
          <t>Virtual machines should have virtual machine hardware version 19 or newer</t>
        </r>
      </text>
    </comment>
    <comment ref="W99" authorId="0" shapeId="0" xr:uid="{00000000-0006-0000-0600-000080000000}">
      <text>
        <r>
          <rPr>
            <sz val="11"/>
            <rFont val="Calibri"/>
          </rPr>
          <t>VMware Tools must be a version that has not reached End of General Support status</t>
        </r>
      </text>
    </comment>
    <comment ref="X99" authorId="0" shapeId="0" xr:uid="{00000000-0006-0000-0600-000081000000}">
      <text>
        <r>
          <rPr>
            <sz val="11"/>
            <rFont val="Calibri"/>
          </rPr>
          <t>VMware Tools must have all software updates installed</t>
        </r>
      </text>
    </comment>
    <comment ref="Y99" authorId="0" shapeId="0" xr:uid="{00000000-0006-0000-0600-000082000000}">
      <text>
        <r>
          <rPr>
            <sz val="11"/>
            <rFont val="Calibri"/>
          </rPr>
          <t>VMware Tools should configure automatic upgrades as appropriate for the environment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Host hardware must have auditable, authentic, and up to date system &amp; device firmware</t>
        </r>
      </text>
    </comment>
    <comment ref="I67" authorId="0" shapeId="0" xr:uid="{00000000-0006-0000-0700-000003000000}">
      <text>
        <r>
          <rPr>
            <sz val="11"/>
            <rFont val="Calibri"/>
          </rPr>
          <t>Host must run software that has not reached End of General Support status</t>
        </r>
      </text>
    </comment>
    <comment ref="J67" authorId="0" shapeId="0" xr:uid="{00000000-0006-0000-0700-000002000000}">
      <text>
        <r>
          <rPr>
            <sz val="11"/>
            <rFont val="Calibri"/>
          </rPr>
          <t>VMware Tools must be a version that has not reached End of General Support status</t>
        </r>
      </text>
    </comment>
    <comment ref="H89" authorId="0" shapeId="0" xr:uid="{00000000-0006-0000-0700-000004000000}">
      <text>
        <r>
          <rPr>
            <sz val="11"/>
            <rFont val="Calibri"/>
          </rPr>
          <t>Host integrated hardware management controller must secure authentication</t>
        </r>
      </text>
    </comment>
    <comment ref="I89" authorId="0" shapeId="0" xr:uid="{00000000-0006-0000-0700-00000B000000}">
      <text>
        <r>
          <rPr>
            <sz val="11"/>
            <rFont val="Calibri"/>
          </rPr>
          <t>Host must enforce password complexity</t>
        </r>
      </text>
    </comment>
    <comment ref="J89" authorId="0" shapeId="0" xr:uid="{00000000-0006-0000-0700-00000C000000}">
      <text>
        <r>
          <rPr>
            <sz val="11"/>
            <rFont val="Calibri"/>
          </rPr>
          <t>Host must lock an account after a specified number of failed login attempts</t>
        </r>
      </text>
    </comment>
    <comment ref="K89" authorId="0" shapeId="0" xr:uid="{00000000-0006-0000-0700-000005000000}">
      <text>
        <r>
          <rPr>
            <sz val="11"/>
            <rFont val="Calibri"/>
          </rPr>
          <t>Host must unlock accounts after a specified timeout period</t>
        </r>
      </text>
    </comment>
    <comment ref="L89" authorId="0" shapeId="0" xr:uid="{00000000-0006-0000-0700-000006000000}">
      <text>
        <r>
          <rPr>
            <sz val="11"/>
            <rFont val="Calibri"/>
          </rPr>
          <t>Host must configure the password history setting to restrict the reuse of passwords</t>
        </r>
      </text>
    </comment>
    <comment ref="M89" authorId="0" shapeId="0" xr:uid="{00000000-0006-0000-0700-000007000000}">
      <text>
        <r>
          <rPr>
            <sz val="11"/>
            <rFont val="Calibri"/>
          </rPr>
          <t>Host must be configured with an appropriate maximum password age</t>
        </r>
      </text>
    </comment>
    <comment ref="N89" authorId="0" shapeId="0" xr:uid="{00000000-0006-0000-0700-000008000000}">
      <text>
        <r>
          <rPr>
            <sz val="11"/>
            <rFont val="Calibri"/>
          </rPr>
          <t>Host iSCSI client, if enabled, must employ unique CHAP authentication secrets</t>
        </r>
      </text>
    </comment>
    <comment ref="O89" authorId="0" shapeId="0" xr:uid="{00000000-0006-0000-0700-000009000000}">
      <text>
        <r>
          <rPr>
            <sz val="11"/>
            <rFont val="Calibri"/>
          </rPr>
          <t>Host SSH daemon, if enabled, must not allow host-based authentication</t>
        </r>
      </text>
    </comment>
    <comment ref="P89" authorId="0" shapeId="0" xr:uid="{00000000-0006-0000-0700-00000A000000}">
      <text>
        <r>
          <rPr>
            <sz val="11"/>
            <rFont val="Calibri"/>
          </rPr>
          <t>Host SSH daemon, if enabled, must ignore .rhosts files</t>
        </r>
      </text>
    </comment>
    <comment ref="H91" authorId="0" shapeId="0" xr:uid="{00000000-0006-0000-0700-00000D000000}">
      <text>
        <r>
          <rPr>
            <sz val="11"/>
            <rFont val="Calibri"/>
          </rPr>
          <t>Host must automatically terminate idle DCUI sessions</t>
        </r>
      </text>
    </comment>
    <comment ref="I91" authorId="0" shapeId="0" xr:uid="{00000000-0006-0000-0700-00000E000000}">
      <text>
        <r>
          <rPr>
            <sz val="11"/>
            <rFont val="Calibri"/>
          </rPr>
          <t>Host must automatically terminate idle shells</t>
        </r>
      </text>
    </comment>
    <comment ref="J91" authorId="0" shapeId="0" xr:uid="{00000000-0006-0000-0700-00000F000000}">
      <text>
        <r>
          <rPr>
            <sz val="11"/>
            <rFont val="Calibri"/>
          </rPr>
          <t>Host must automatically deactivate shell services</t>
        </r>
      </text>
    </comment>
    <comment ref="K91" authorId="0" shapeId="0" xr:uid="{00000000-0006-0000-0700-000010000000}">
      <text>
        <r>
          <rPr>
            <sz val="11"/>
            <rFont val="Calibri"/>
          </rPr>
          <t>Host must configure a session timeout for the API</t>
        </r>
      </text>
    </comment>
    <comment ref="L91" authorId="0" shapeId="0" xr:uid="{00000000-0006-0000-0700-000011000000}">
      <text>
        <r>
          <rPr>
            <sz val="11"/>
            <rFont val="Calibri"/>
          </rPr>
          <t>Host must automatically terminate idle host client sessions</t>
        </r>
      </text>
    </comment>
    <comment ref="M91" authorId="0" shapeId="0" xr:uid="{00000000-0006-0000-0700-000012000000}">
      <text>
        <r>
          <rPr>
            <sz val="11"/>
            <rFont val="Calibri"/>
          </rPr>
          <t>Host SSH daemon, if enabled, must set a timeout count on idle sessions</t>
        </r>
      </text>
    </comment>
    <comment ref="N91" authorId="0" shapeId="0" xr:uid="{00000000-0006-0000-0700-000013000000}">
      <text>
        <r>
          <rPr>
            <sz val="11"/>
            <rFont val="Calibri"/>
          </rPr>
          <t>Host SSH daemon, if enabled, must set a timeout interval on idle sessions</t>
        </r>
      </text>
    </comment>
    <comment ref="O91" authorId="0" shapeId="0" xr:uid="{00000000-0006-0000-0700-000014000000}">
      <text>
        <r>
          <rPr>
            <sz val="11"/>
            <rFont val="Calibri"/>
          </rPr>
          <t>Virtual machines must be configured to lock when the last console connection is closed</t>
        </r>
      </text>
    </comment>
    <comment ref="H93" authorId="0" shapeId="0" xr:uid="{00000000-0006-0000-0700-000015000000}">
      <text>
        <r>
          <rPr>
            <sz val="11"/>
            <rFont val="Calibri"/>
          </rPr>
          <t>Host must have an accurate DCUI.Access list</t>
        </r>
      </text>
    </comment>
    <comment ref="I93" authorId="0" shapeId="0" xr:uid="{00000000-0006-0000-0700-000016000000}">
      <text>
        <r>
          <rPr>
            <sz val="11"/>
            <rFont val="Calibri"/>
          </rPr>
          <t>Host must have an accurate Exception Users list</t>
        </r>
      </text>
    </comment>
    <comment ref="J93" authorId="0" shapeId="0" xr:uid="{00000000-0006-0000-0700-000017000000}">
      <text>
        <r>
          <rPr>
            <sz val="11"/>
            <rFont val="Calibri"/>
          </rPr>
          <t>Host must enable lockdown mode</t>
        </r>
      </text>
    </comment>
    <comment ref="K93" authorId="0" shapeId="0" xr:uid="{00000000-0006-0000-0700-000018000000}">
      <text>
        <r>
          <rPr>
            <sz val="11"/>
            <rFont val="Calibri"/>
          </rPr>
          <t>Host should enable strict lockdown mode</t>
        </r>
      </text>
    </comment>
    <comment ref="L93" authorId="0" shapeId="0" xr:uid="{00000000-0006-0000-0700-000019000000}">
      <text>
        <r>
          <rPr>
            <sz val="11"/>
            <rFont val="Calibri"/>
          </rPr>
          <t>Virtual machines must limit console sharing.</t>
        </r>
      </text>
    </comment>
    <comment ref="H110" authorId="0" shapeId="0" xr:uid="{00000000-0006-0000-0700-00001A000000}">
      <text>
        <r>
          <rPr>
            <sz val="11"/>
            <rFont val="Calibri"/>
          </rPr>
          <t>Host hardware must enable UEFI Secure Boot</t>
        </r>
      </text>
    </comment>
    <comment ref="I110" authorId="0" shapeId="0" xr:uid="{00000000-0006-0000-0700-000022000000}">
      <text>
        <r>
          <rPr>
            <sz val="11"/>
            <rFont val="Calibri"/>
          </rPr>
          <t>Host hardware must enable Intel TXT, if available</t>
        </r>
      </text>
    </comment>
    <comment ref="J110" authorId="0" shapeId="0" xr:uid="{00000000-0006-0000-0700-000023000000}">
      <text>
        <r>
          <rPr>
            <sz val="11"/>
            <rFont val="Calibri"/>
          </rPr>
          <t>Host hardware must enable AMD SEV-ES, if available</t>
        </r>
      </text>
    </comment>
    <comment ref="K110" authorId="0" shapeId="0" xr:uid="{00000000-0006-0000-0700-000024000000}">
      <text>
        <r>
          <rPr>
            <sz val="11"/>
            <rFont val="Calibri"/>
          </rPr>
          <t>Host hardware must enable Intel SGX, if available</t>
        </r>
      </text>
    </comment>
    <comment ref="L110" authorId="0" shapeId="0" xr:uid="{00000000-0006-0000-0700-000025000000}">
      <text>
        <r>
          <rPr>
            <sz val="11"/>
            <rFont val="Calibri"/>
          </rPr>
          <t>Host must enable Secure Boot enforcement</t>
        </r>
      </text>
    </comment>
    <comment ref="M110" authorId="0" shapeId="0" xr:uid="{00000000-0006-0000-0700-000026000000}">
      <text>
        <r>
          <rPr>
            <sz val="11"/>
            <rFont val="Calibri"/>
          </rPr>
          <t>Host image profile acceptance level must be PartnerSupported or higher</t>
        </r>
      </text>
    </comment>
    <comment ref="N110" authorId="0" shapeId="0" xr:uid="{00000000-0006-0000-0700-000027000000}">
      <text>
        <r>
          <rPr>
            <sz val="11"/>
            <rFont val="Calibri"/>
          </rPr>
          <t>Host must only run binaries delivered via signed VIB</t>
        </r>
      </text>
    </comment>
    <comment ref="O110" authorId="0" shapeId="0" xr:uid="{00000000-0006-0000-0700-000028000000}">
      <text>
        <r>
          <rPr>
            <sz val="11"/>
            <rFont val="Calibri"/>
          </rPr>
          <t>Host must require TPM-based configuration encryption</t>
        </r>
      </text>
    </comment>
    <comment ref="P110" authorId="0" shapeId="0" xr:uid="{00000000-0006-0000-0700-000029000000}">
      <text>
        <r>
          <rPr>
            <sz val="11"/>
            <rFont val="Calibri"/>
          </rPr>
          <t>Host must not suppress warnings about unmitigated hyperthreading vulnerabilities</t>
        </r>
      </text>
    </comment>
    <comment ref="Q110" authorId="0" shapeId="0" xr:uid="{00000000-0006-0000-0700-00001B000000}">
      <text>
        <r>
          <rPr>
            <sz val="11"/>
            <rFont val="Calibri"/>
          </rPr>
          <t>Host must restrict inter-VM transparent page sharing</t>
        </r>
      </text>
    </comment>
    <comment ref="R110" authorId="0" shapeId="0" xr:uid="{00000000-0006-0000-0700-00001C000000}">
      <text>
        <r>
          <rPr>
            <sz val="11"/>
            <rFont val="Calibri"/>
          </rPr>
          <t>Host must enable volatile key destruction</t>
        </r>
      </text>
    </comment>
    <comment ref="S110" authorId="0" shapeId="0" xr:uid="{00000000-0006-0000-0700-00001D000000}">
      <text>
        <r>
          <rPr>
            <sz val="11"/>
            <rFont val="Calibri"/>
          </rPr>
          <t>Virtual machines must enable Secure Boot</t>
        </r>
      </text>
    </comment>
    <comment ref="T110" authorId="0" shapeId="0" xr:uid="{00000000-0006-0000-0700-00001E000000}">
      <text>
        <r>
          <rPr>
            <sz val="11"/>
            <rFont val="Calibri"/>
          </rPr>
          <t>Virtual machines must deactivate virtual disk shrinking operations</t>
        </r>
      </text>
    </comment>
    <comment ref="U110" authorId="0" shapeId="0" xr:uid="{00000000-0006-0000-0700-00001F000000}">
      <text>
        <r>
          <rPr>
            <sz val="11"/>
            <rFont val="Calibri"/>
          </rPr>
          <t>Virtual machines must deactivate virtual disk wiping operations</t>
        </r>
      </text>
    </comment>
    <comment ref="V110" authorId="0" shapeId="0" xr:uid="{00000000-0006-0000-0700-000020000000}">
      <text>
        <r>
          <rPr>
            <sz val="11"/>
            <rFont val="Calibri"/>
          </rPr>
          <t>Virtual machines must restrict sharing of memory pages with other VMs</t>
        </r>
      </text>
    </comment>
    <comment ref="W110" authorId="0" shapeId="0" xr:uid="{00000000-0006-0000-0700-000021000000}">
      <text>
        <r>
          <rPr>
            <sz val="11"/>
            <rFont val="Calibri"/>
          </rPr>
          <t>Virtual machines must limit informational messages from the virtual machine to the VMX file</t>
        </r>
      </text>
    </comment>
    <comment ref="H111" authorId="0" shapeId="0" xr:uid="{00000000-0006-0000-0700-00002A000000}">
      <text>
        <r>
          <rPr>
            <sz val="11"/>
            <rFont val="Calibri"/>
          </rPr>
          <t>Host must use sufficient entropy for cryptographic operations</t>
        </r>
      </text>
    </comment>
    <comment ref="I111" authorId="0" shapeId="0" xr:uid="{00000000-0006-0000-0700-00002B000000}">
      <text>
        <r>
          <rPr>
            <sz val="11"/>
            <rFont val="Calibri"/>
          </rPr>
          <t>Host must enable the highest version of TLS supported</t>
        </r>
      </text>
    </comment>
    <comment ref="J111" authorId="0" shapeId="0" xr:uid="{00000000-0006-0000-0700-00002C000000}">
      <text>
        <r>
          <rPr>
            <sz val="11"/>
            <rFont val="Calibri"/>
          </rPr>
          <t>Host must verify certificates for TLS remote logging endpoints</t>
        </r>
      </text>
    </comment>
    <comment ref="K111" authorId="0" shapeId="0" xr:uid="{00000000-0006-0000-0700-00002D000000}">
      <text>
        <r>
          <rPr>
            <sz val="11"/>
            <rFont val="Calibri"/>
          </rPr>
          <t>Host must use strict x509 verification for TLS-enabled remote logging endpoints</t>
        </r>
      </text>
    </comment>
    <comment ref="L111" authorId="0" shapeId="0" xr:uid="{00000000-0006-0000-0700-00002E000000}">
      <text>
        <r>
          <rPr>
            <sz val="11"/>
            <rFont val="Calibri"/>
          </rPr>
          <t>Host iSCSI client, if enabled, must employ bidirectional/mutual CHAP authentication</t>
        </r>
      </text>
    </comment>
    <comment ref="M111" authorId="0" shapeId="0" xr:uid="{00000000-0006-0000-0700-00002F000000}">
      <text>
        <r>
          <rPr>
            <sz val="11"/>
            <rFont val="Calibri"/>
          </rPr>
          <t>Host SSH daemon, if enabled, must use FIPS 140-2/140-3 validated ciphers</t>
        </r>
      </text>
    </comment>
    <comment ref="N111" authorId="0" shapeId="0" xr:uid="{00000000-0006-0000-0700-000030000000}">
      <text>
        <r>
          <rPr>
            <sz val="11"/>
            <rFont val="Calibri"/>
          </rPr>
          <t>Host SSH daemon, if enabled, must use FIPS 140-2/140-3 validated cryptographic modules</t>
        </r>
      </text>
    </comment>
    <comment ref="O111" authorId="0" shapeId="0" xr:uid="{00000000-0006-0000-0700-000031000000}">
      <text>
        <r>
          <rPr>
            <sz val="11"/>
            <rFont val="Calibri"/>
          </rPr>
          <t>Virtual machines must require encryption for vMotion</t>
        </r>
      </text>
    </comment>
    <comment ref="P111" authorId="0" shapeId="0" xr:uid="{00000000-0006-0000-0700-000032000000}">
      <text>
        <r>
          <rPr>
            <sz val="11"/>
            <rFont val="Calibri"/>
          </rPr>
          <t>Virtual machines must require encryption for Fault Tolerance</t>
        </r>
      </text>
    </comment>
    <comment ref="H139" authorId="0" shapeId="0" xr:uid="{00000000-0006-0000-0700-000033000000}">
      <text>
        <r>
          <rPr>
            <sz val="11"/>
            <rFont val="Calibri"/>
          </rPr>
          <t>Host hardware must have auditable, authentic, and up to date system &amp; device firmware</t>
        </r>
      </text>
    </comment>
    <comment ref="I139" authorId="0" shapeId="0" xr:uid="{00000000-0006-0000-0700-000034000000}">
      <text>
        <r>
          <rPr>
            <sz val="11"/>
            <rFont val="Calibri"/>
          </rPr>
          <t>Host hardware must enable UEFI Secure Boot</t>
        </r>
      </text>
    </comment>
    <comment ref="J139" authorId="0" shapeId="0" xr:uid="{00000000-0006-0000-0700-000035000000}">
      <text>
        <r>
          <rPr>
            <sz val="11"/>
            <rFont val="Calibri"/>
          </rPr>
          <t>Host hardware must enable Intel TXT, if available</t>
        </r>
      </text>
    </comment>
    <comment ref="K139" authorId="0" shapeId="0" xr:uid="{00000000-0006-0000-0700-000036000000}">
      <text>
        <r>
          <rPr>
            <sz val="11"/>
            <rFont val="Calibri"/>
          </rPr>
          <t>Host hardware must enable and configure a TPM 2.0</t>
        </r>
      </text>
    </comment>
    <comment ref="L139" authorId="0" shapeId="0" xr:uid="{00000000-0006-0000-0700-000037000000}">
      <text>
        <r>
          <rPr>
            <sz val="11"/>
            <rFont val="Calibri"/>
          </rPr>
          <t>Host integrated hardware management controller must be secure</t>
        </r>
      </text>
    </comment>
    <comment ref="M139" authorId="0" shapeId="0" xr:uid="{00000000-0006-0000-0700-000038000000}">
      <text>
        <r>
          <rPr>
            <sz val="11"/>
            <rFont val="Calibri"/>
          </rPr>
          <t>Host must run software that has not reached End of General Support status</t>
        </r>
      </text>
    </comment>
    <comment ref="N139" authorId="0" shapeId="0" xr:uid="{00000000-0006-0000-0700-000039000000}">
      <text>
        <r>
          <rPr>
            <sz val="11"/>
            <rFont val="Calibri"/>
          </rPr>
          <t>Host must have all software updates installed</t>
        </r>
      </text>
    </comment>
    <comment ref="O139" authorId="0" shapeId="0" xr:uid="{00000000-0006-0000-0700-00003A000000}">
      <text>
        <r>
          <rPr>
            <sz val="11"/>
            <rFont val="Calibri"/>
          </rPr>
          <t>Host must enable Secure Boot enforcement</t>
        </r>
      </text>
    </comment>
    <comment ref="P139" authorId="0" shapeId="0" xr:uid="{00000000-0006-0000-0700-00003B000000}">
      <text>
        <r>
          <rPr>
            <sz val="11"/>
            <rFont val="Calibri"/>
          </rPr>
          <t>Host image profile acceptance level must be PartnerSupported or higher</t>
        </r>
      </text>
    </comment>
    <comment ref="Q139" authorId="0" shapeId="0" xr:uid="{00000000-0006-0000-0700-00003C000000}">
      <text>
        <r>
          <rPr>
            <sz val="11"/>
            <rFont val="Calibri"/>
          </rPr>
          <t>Host must only run binaries delivered via signed VIB</t>
        </r>
      </text>
    </comment>
    <comment ref="R139" authorId="0" shapeId="0" xr:uid="{00000000-0006-0000-0700-00003D000000}">
      <text>
        <r>
          <rPr>
            <sz val="11"/>
            <rFont val="Calibri"/>
          </rPr>
          <t>Host must require TPM-based configuration encryption</t>
        </r>
      </text>
    </comment>
    <comment ref="S139" authorId="0" shapeId="0" xr:uid="{00000000-0006-0000-0700-00003E000000}">
      <text>
        <r>
          <rPr>
            <sz val="11"/>
            <rFont val="Calibri"/>
          </rPr>
          <t>Virtual machines must enable Secure Boot</t>
        </r>
      </text>
    </comment>
    <comment ref="T139" authorId="0" shapeId="0" xr:uid="{00000000-0006-0000-0700-00003F000000}">
      <text>
        <r>
          <rPr>
            <sz val="11"/>
            <rFont val="Calibri"/>
          </rPr>
          <t>Virtual machines should have virtual machine hardware version 19 or newer</t>
        </r>
      </text>
    </comment>
    <comment ref="U139" authorId="0" shapeId="0" xr:uid="{00000000-0006-0000-0700-000040000000}">
      <text>
        <r>
          <rPr>
            <sz val="11"/>
            <rFont val="Calibri"/>
          </rPr>
          <t>VMware Tools must be a version that has not reached End of General Support status</t>
        </r>
      </text>
    </comment>
    <comment ref="V139" authorId="0" shapeId="0" xr:uid="{00000000-0006-0000-0700-000041000000}">
      <text>
        <r>
          <rPr>
            <sz val="11"/>
            <rFont val="Calibri"/>
          </rPr>
          <t>VMware Tools must have all software updates installed</t>
        </r>
      </text>
    </comment>
    <comment ref="W139" authorId="0" shapeId="0" xr:uid="{00000000-0006-0000-0700-000042000000}">
      <text>
        <r>
          <rPr>
            <sz val="11"/>
            <rFont val="Calibri"/>
          </rPr>
          <t>VMware Tools should configure automatic upgrades as appropriate for the environment</t>
        </r>
      </text>
    </comment>
    <comment ref="H142" authorId="0" shapeId="0" xr:uid="{00000000-0006-0000-0700-000043000000}">
      <text>
        <r>
          <rPr>
            <sz val="11"/>
            <rFont val="Calibri"/>
          </rPr>
          <t>Host must display a login banner for the DCUI and Host Client</t>
        </r>
      </text>
    </comment>
    <comment ref="I142" authorId="0" shapeId="0" xr:uid="{00000000-0006-0000-0700-000044000000}">
      <text>
        <r>
          <rPr>
            <sz val="11"/>
            <rFont val="Calibri"/>
          </rPr>
          <t>Host must display a login banner for SSH connections</t>
        </r>
      </text>
    </comment>
    <comment ref="J142" authorId="0" shapeId="0" xr:uid="{00000000-0006-0000-0700-000045000000}">
      <text>
        <r>
          <rPr>
            <sz val="11"/>
            <rFont val="Calibri"/>
          </rPr>
          <t>Host must ensure all datastores have unique names</t>
        </r>
      </text>
    </comment>
    <comment ref="K142" authorId="0" shapeId="0" xr:uid="{00000000-0006-0000-0700-000046000000}">
      <text>
        <r>
          <rPr>
            <sz val="11"/>
            <rFont val="Calibri"/>
          </rPr>
          <t>Host SSH daemon, if enabled, must display the system login banner before granting access</t>
        </r>
      </text>
    </comment>
    <comment ref="H149" authorId="0" shapeId="0" xr:uid="{00000000-0006-0000-0700-000047000000}">
      <text>
        <r>
          <rPr>
            <sz val="11"/>
            <rFont val="Calibri"/>
          </rPr>
          <t>Host integrated hardware management controller must enable time synchronization</t>
        </r>
      </text>
    </comment>
    <comment ref="I149" authorId="0" shapeId="0" xr:uid="{00000000-0006-0000-0700-00004B000000}">
      <text>
        <r>
          <rPr>
            <sz val="11"/>
            <rFont val="Calibri"/>
          </rPr>
          <t>Host integrated hardware management controller must enable remote logging of events</t>
        </r>
      </text>
    </comment>
    <comment ref="J149" authorId="0" shapeId="0" xr:uid="{00000000-0006-0000-0700-00004C000000}">
      <text>
        <r>
          <rPr>
            <sz val="11"/>
            <rFont val="Calibri"/>
          </rPr>
          <t>Host must have reliable time synchronization sources</t>
        </r>
      </text>
    </comment>
    <comment ref="K149" authorId="0" shapeId="0" xr:uid="{00000000-0006-0000-0700-00004D000000}">
      <text>
        <r>
          <rPr>
            <sz val="11"/>
            <rFont val="Calibri"/>
          </rPr>
          <t>Host must have time synchronization services enabled and running</t>
        </r>
      </text>
    </comment>
    <comment ref="L149" authorId="0" shapeId="0" xr:uid="{00000000-0006-0000-0700-00004E000000}">
      <text>
        <r>
          <rPr>
            <sz val="11"/>
            <rFont val="Calibri"/>
          </rPr>
          <t>Host must configure a persistent log location for all locally stored system logs</t>
        </r>
      </text>
    </comment>
    <comment ref="M149" authorId="0" shapeId="0" xr:uid="{00000000-0006-0000-0700-00004F000000}">
      <text>
        <r>
          <rPr>
            <sz val="11"/>
            <rFont val="Calibri"/>
          </rPr>
          <t>Host must transmit system logs to a remote log collector</t>
        </r>
      </text>
    </comment>
    <comment ref="N149" authorId="0" shapeId="0" xr:uid="{00000000-0006-0000-0700-000050000000}">
      <text>
        <r>
          <rPr>
            <sz val="11"/>
            <rFont val="Calibri"/>
          </rPr>
          <t>Host must log sufficient information for events</t>
        </r>
      </text>
    </comment>
    <comment ref="O149" authorId="0" shapeId="0" xr:uid="{00000000-0006-0000-0700-000051000000}">
      <text>
        <r>
          <rPr>
            <sz val="11"/>
            <rFont val="Calibri"/>
          </rPr>
          <t>Host must set the logging informational level to info</t>
        </r>
      </text>
    </comment>
    <comment ref="P149" authorId="0" shapeId="0" xr:uid="{00000000-0006-0000-0700-000052000000}">
      <text>
        <r>
          <rPr>
            <sz val="11"/>
            <rFont val="Calibri"/>
          </rPr>
          <t>Host must deactivate log filtering</t>
        </r>
      </text>
    </comment>
    <comment ref="Q149" authorId="0" shapeId="0" xr:uid="{00000000-0006-0000-0700-000053000000}">
      <text>
        <r>
          <rPr>
            <sz val="11"/>
            <rFont val="Calibri"/>
          </rPr>
          <t>Host must enable audit record logging</t>
        </r>
      </text>
    </comment>
    <comment ref="R149" authorId="0" shapeId="0" xr:uid="{00000000-0006-0000-0700-000054000000}">
      <text>
        <r>
          <rPr>
            <sz val="11"/>
            <rFont val="Calibri"/>
          </rPr>
          <t>Host must configure a persistent log location for all locally stored audit records</t>
        </r>
      </text>
    </comment>
    <comment ref="S149" authorId="0" shapeId="0" xr:uid="{00000000-0006-0000-0700-000055000000}">
      <text>
        <r>
          <rPr>
            <sz val="11"/>
            <rFont val="Calibri"/>
          </rPr>
          <t>Host must store one week of audit records</t>
        </r>
      </text>
    </comment>
    <comment ref="T149" authorId="0" shapeId="0" xr:uid="{00000000-0006-0000-0700-000056000000}">
      <text>
        <r>
          <rPr>
            <sz val="11"/>
            <rFont val="Calibri"/>
          </rPr>
          <t>Host must transmit audit records to a remote log collector</t>
        </r>
      </text>
    </comment>
    <comment ref="U149" authorId="0" shapeId="0" xr:uid="{00000000-0006-0000-0700-000057000000}">
      <text>
        <r>
          <rPr>
            <sz val="11"/>
            <rFont val="Calibri"/>
          </rPr>
          <t>Virtual machines must enable diagnostic logging</t>
        </r>
      </text>
    </comment>
    <comment ref="V149" authorId="0" shapeId="0" xr:uid="{00000000-0006-0000-0700-000058000000}">
      <text>
        <r>
          <rPr>
            <sz val="11"/>
            <rFont val="Calibri"/>
          </rPr>
          <t>Virtual machines must limit the number of retained diagnostic logs</t>
        </r>
      </text>
    </comment>
    <comment ref="W149" authorId="0" shapeId="0" xr:uid="{00000000-0006-0000-0700-000059000000}">
      <text>
        <r>
          <rPr>
            <sz val="11"/>
            <rFont val="Calibri"/>
          </rPr>
          <t>Virtual machines must limit the size of diagnostic logs</t>
        </r>
      </text>
    </comment>
    <comment ref="X149" authorId="0" shapeId="0" xr:uid="{00000000-0006-0000-0700-000048000000}">
      <text>
        <r>
          <rPr>
            <sz val="11"/>
            <rFont val="Calibri"/>
          </rPr>
          <t>Virtual machines must limit informational messages from the virtual machine to the VMX file</t>
        </r>
      </text>
    </comment>
    <comment ref="Y149" authorId="0" shapeId="0" xr:uid="{00000000-0006-0000-0700-000049000000}">
      <text>
        <r>
          <rPr>
            <sz val="11"/>
            <rFont val="Calibri"/>
          </rPr>
          <t>VMware Tools must enable VMware Tools logging</t>
        </r>
      </text>
    </comment>
    <comment ref="Z149" authorId="0" shapeId="0" xr:uid="{00000000-0006-0000-0700-00004A000000}">
      <text>
        <r>
          <rPr>
            <sz val="11"/>
            <rFont val="Calibri"/>
          </rPr>
          <t>VMware Tools must send VMware Tools logs to the system log service</t>
        </r>
      </text>
    </comment>
    <comment ref="H151" authorId="0" shapeId="0" xr:uid="{00000000-0006-0000-0700-00005A000000}">
      <text>
        <r>
          <rPr>
            <sz val="11"/>
            <rFont val="Calibri"/>
          </rPr>
          <t>Host hardware must secure unused external hardware ports</t>
        </r>
      </text>
    </comment>
    <comment ref="I151" authorId="0" shapeId="0" xr:uid="{00000000-0006-0000-0700-000070000000}">
      <text>
        <r>
          <rPr>
            <sz val="11"/>
            <rFont val="Calibri"/>
          </rPr>
          <t>Host integrated hardware management controller must deactivate internal networking</t>
        </r>
      </text>
    </comment>
    <comment ref="J151" authorId="0" shapeId="0" xr:uid="{00000000-0006-0000-0700-000071000000}">
      <text>
        <r>
          <rPr>
            <sz val="11"/>
            <rFont val="Calibri"/>
          </rPr>
          <t>Host should deactivate SSH</t>
        </r>
      </text>
    </comment>
    <comment ref="K151" authorId="0" shapeId="0" xr:uid="{00000000-0006-0000-0700-000072000000}">
      <text>
        <r>
          <rPr>
            <sz val="11"/>
            <rFont val="Calibri"/>
          </rPr>
          <t>Host must deactivate the ESXi shell</t>
        </r>
      </text>
    </comment>
    <comment ref="L151" authorId="0" shapeId="0" xr:uid="{00000000-0006-0000-0700-000073000000}">
      <text>
        <r>
          <rPr>
            <sz val="11"/>
            <rFont val="Calibri"/>
          </rPr>
          <t>Host must deactivate the ESXi Managed Object Browser (MOB)</t>
        </r>
      </text>
    </comment>
    <comment ref="M151" authorId="0" shapeId="0" xr:uid="{00000000-0006-0000-0700-000074000000}">
      <text>
        <r>
          <rPr>
            <sz val="11"/>
            <rFont val="Calibri"/>
          </rPr>
          <t>Host must deactivate SLP</t>
        </r>
      </text>
    </comment>
    <comment ref="N151" authorId="0" shapeId="0" xr:uid="{00000000-0006-0000-0700-000075000000}">
      <text>
        <r>
          <rPr>
            <sz val="11"/>
            <rFont val="Calibri"/>
          </rPr>
          <t>Host must deactivate CIM</t>
        </r>
      </text>
    </comment>
    <comment ref="O151" authorId="0" shapeId="0" xr:uid="{00000000-0006-0000-0700-000076000000}">
      <text>
        <r>
          <rPr>
            <sz val="11"/>
            <rFont val="Calibri"/>
          </rPr>
          <t>Host should deactivate SNMP</t>
        </r>
      </text>
    </comment>
    <comment ref="P151" authorId="0" shapeId="0" xr:uid="{00000000-0006-0000-0700-000077000000}">
      <text>
        <r>
          <rPr>
            <sz val="11"/>
            <rFont val="Calibri"/>
          </rPr>
          <t>Host must not suppress warnings that the shell is enabled</t>
        </r>
      </text>
    </comment>
    <comment ref="Q151" authorId="0" shapeId="0" xr:uid="{00000000-0006-0000-0700-000078000000}">
      <text>
        <r>
          <rPr>
            <sz val="11"/>
            <rFont val="Calibri"/>
          </rPr>
          <t>Host must enable lockdown mode</t>
        </r>
      </text>
    </comment>
    <comment ref="R151" authorId="0" shapeId="0" xr:uid="{00000000-0006-0000-0700-000079000000}">
      <text>
        <r>
          <rPr>
            <sz val="11"/>
            <rFont val="Calibri"/>
          </rPr>
          <t>Host should enable strict lockdown mode</t>
        </r>
      </text>
    </comment>
    <comment ref="S151" authorId="0" shapeId="0" xr:uid="{00000000-0006-0000-0700-00007A000000}">
      <text>
        <r>
          <rPr>
            <sz val="11"/>
            <rFont val="Calibri"/>
          </rPr>
          <t>Host must deny shell access for the dcui account</t>
        </r>
      </text>
    </comment>
    <comment ref="T151" authorId="0" shapeId="0" xr:uid="{00000000-0006-0000-0700-00007B000000}">
      <text>
        <r>
          <rPr>
            <sz val="11"/>
            <rFont val="Calibri"/>
          </rPr>
          <t>Host must deny shell access for the vpxuser account</t>
        </r>
      </text>
    </comment>
    <comment ref="U151" authorId="0" shapeId="0" xr:uid="{00000000-0006-0000-0700-00007C000000}">
      <text>
        <r>
          <rPr>
            <sz val="11"/>
            <rFont val="Calibri"/>
          </rPr>
          <t>Host firewall must only allow traffic from authorized networks</t>
        </r>
      </text>
    </comment>
    <comment ref="V151" authorId="0" shapeId="0" xr:uid="{00000000-0006-0000-0700-00007D000000}">
      <text>
        <r>
          <rPr>
            <sz val="11"/>
            <rFont val="Calibri"/>
          </rPr>
          <t>Host must block network traffic by default</t>
        </r>
      </text>
    </comment>
    <comment ref="W151" authorId="0" shapeId="0" xr:uid="{00000000-0006-0000-0700-00007E000000}">
      <text>
        <r>
          <rPr>
            <sz val="11"/>
            <rFont val="Calibri"/>
          </rPr>
          <t>Host must restrict use of the dvFilter network API</t>
        </r>
      </text>
    </comment>
    <comment ref="X151" authorId="0" shapeId="0" xr:uid="{00000000-0006-0000-0700-00007F000000}">
      <text>
        <r>
          <rPr>
            <sz val="11"/>
            <rFont val="Calibri"/>
          </rPr>
          <t>Host must filter Bridge Protocol Data Unit (BPDU) packets</t>
        </r>
      </text>
    </comment>
    <comment ref="Y151" authorId="0" shapeId="0" xr:uid="{00000000-0006-0000-0700-000080000000}">
      <text>
        <r>
          <rPr>
            <sz val="11"/>
            <rFont val="Calibri"/>
          </rPr>
          <t>Host should deactivate virtual hardware management network interfaces</t>
        </r>
      </text>
    </comment>
    <comment ref="Z151" authorId="0" shapeId="0" xr:uid="{00000000-0006-0000-0700-000081000000}">
      <text>
        <r>
          <rPr>
            <sz val="11"/>
            <rFont val="Calibri"/>
          </rPr>
          <t>Host should reject forged transmits on standard virtual switches and port groups</t>
        </r>
      </text>
    </comment>
    <comment ref="AA151" authorId="0" shapeId="0" xr:uid="{00000000-0006-0000-0700-00005B000000}">
      <text>
        <r>
          <rPr>
            <sz val="11"/>
            <rFont val="Calibri"/>
          </rPr>
          <t>Host should reject MAC address changes on standard virtual switches and port groups</t>
        </r>
      </text>
    </comment>
    <comment ref="AB151" authorId="0" shapeId="0" xr:uid="{00000000-0006-0000-0700-00005C000000}">
      <text>
        <r>
          <rPr>
            <sz val="11"/>
            <rFont val="Calibri"/>
          </rPr>
          <t>Host should reject promiscuous mode requests on standard virtual switches and port groups</t>
        </r>
      </text>
    </comment>
    <comment ref="AC151" authorId="0" shapeId="0" xr:uid="{00000000-0006-0000-0700-00005D000000}">
      <text>
        <r>
          <rPr>
            <sz val="11"/>
            <rFont val="Calibri"/>
          </rPr>
          <t>Host must restrict access to a default or native VLAN on standard virtual switches</t>
        </r>
      </text>
    </comment>
    <comment ref="AD151" authorId="0" shapeId="0" xr:uid="{00000000-0006-0000-0700-00005E000000}">
      <text>
        <r>
          <rPr>
            <sz val="11"/>
            <rFont val="Calibri"/>
          </rPr>
          <t>Host must restrict the use of Virtual Guest Tagging (VGT) on standard virtual switches</t>
        </r>
      </text>
    </comment>
    <comment ref="AE151" authorId="0" shapeId="0" xr:uid="{00000000-0006-0000-0700-00005F000000}">
      <text>
        <r>
          <rPr>
            <sz val="11"/>
            <rFont val="Calibri"/>
          </rPr>
          <t>Host must isolate management communications</t>
        </r>
      </text>
    </comment>
    <comment ref="AF151" authorId="0" shapeId="0" xr:uid="{00000000-0006-0000-0700-000060000000}">
      <text>
        <r>
          <rPr>
            <sz val="11"/>
            <rFont val="Calibri"/>
          </rPr>
          <t>Host CIM services, if enabled, must limit access</t>
        </r>
      </text>
    </comment>
    <comment ref="AG151" authorId="0" shapeId="0" xr:uid="{00000000-0006-0000-0700-000061000000}">
      <text>
        <r>
          <rPr>
            <sz val="11"/>
            <rFont val="Calibri"/>
          </rPr>
          <t>Host must isolate storage communications</t>
        </r>
      </text>
    </comment>
    <comment ref="AH151" authorId="0" shapeId="0" xr:uid="{00000000-0006-0000-0700-000062000000}">
      <text>
        <r>
          <rPr>
            <sz val="11"/>
            <rFont val="Calibri"/>
          </rPr>
          <t>Host SNMP services, if enabled, must limit access</t>
        </r>
      </text>
    </comment>
    <comment ref="AI151" authorId="0" shapeId="0" xr:uid="{00000000-0006-0000-0700-000063000000}">
      <text>
        <r>
          <rPr>
            <sz val="11"/>
            <rFont val="Calibri"/>
          </rPr>
          <t>Host SSH daemon, if enabled, must not allow use of gateway ports</t>
        </r>
      </text>
    </comment>
    <comment ref="AJ151" authorId="0" shapeId="0" xr:uid="{00000000-0006-0000-0700-000064000000}">
      <text>
        <r>
          <rPr>
            <sz val="11"/>
            <rFont val="Calibri"/>
          </rPr>
          <t>Host SSH daemon, if enabled, must not allow host-based authentication</t>
        </r>
      </text>
    </comment>
    <comment ref="AK151" authorId="0" shapeId="0" xr:uid="{00000000-0006-0000-0700-000065000000}">
      <text>
        <r>
          <rPr>
            <sz val="11"/>
            <rFont val="Calibri"/>
          </rPr>
          <t>Host SSH daemon, if enabled, must ignore .rhosts files</t>
        </r>
      </text>
    </comment>
    <comment ref="AL151" authorId="0" shapeId="0" xr:uid="{00000000-0006-0000-0700-000066000000}">
      <text>
        <r>
          <rPr>
            <sz val="11"/>
            <rFont val="Calibri"/>
          </rPr>
          <t>Host SSH daemon, if enabled, must disable stream local forwarding</t>
        </r>
      </text>
    </comment>
    <comment ref="AM151" authorId="0" shapeId="0" xr:uid="{00000000-0006-0000-0700-000067000000}">
      <text>
        <r>
          <rPr>
            <sz val="11"/>
            <rFont val="Calibri"/>
          </rPr>
          <t>Host SSH daemon, if enabled, must disable TCP forwarding</t>
        </r>
      </text>
    </comment>
    <comment ref="AN151" authorId="0" shapeId="0" xr:uid="{00000000-0006-0000-0700-000068000000}">
      <text>
        <r>
          <rPr>
            <sz val="11"/>
            <rFont val="Calibri"/>
          </rPr>
          <t>Host SSH daemon, if enabled, must not permit tunnels</t>
        </r>
      </text>
    </comment>
    <comment ref="AO151" authorId="0" shapeId="0" xr:uid="{00000000-0006-0000-0700-000069000000}">
      <text>
        <r>
          <rPr>
            <sz val="11"/>
            <rFont val="Calibri"/>
          </rPr>
          <t>Host SSH daemon, if enabled, must not permit user environment settings</t>
        </r>
      </text>
    </comment>
    <comment ref="AP151" authorId="0" shapeId="0" xr:uid="{00000000-0006-0000-0700-00006A000000}">
      <text>
        <r>
          <rPr>
            <sz val="11"/>
            <rFont val="Calibri"/>
          </rPr>
          <t>Virtual machines should deactivate 3D graphics features when not required</t>
        </r>
      </text>
    </comment>
    <comment ref="AQ151" authorId="0" shapeId="0" xr:uid="{00000000-0006-0000-0700-00006B000000}">
      <text>
        <r>
          <rPr>
            <sz val="11"/>
            <rFont val="Calibri"/>
          </rPr>
          <t>Virtual machines must limit PCI/PCIe device passthrough functionality</t>
        </r>
      </text>
    </comment>
    <comment ref="AR151" authorId="0" shapeId="0" xr:uid="{00000000-0006-0000-0700-00006C000000}">
      <text>
        <r>
          <rPr>
            <sz val="11"/>
            <rFont val="Calibri"/>
          </rPr>
          <t>Ensure unauthorized modification and disconnection of devices is disabled</t>
        </r>
      </text>
    </comment>
    <comment ref="AS151" authorId="0" shapeId="0" xr:uid="{00000000-0006-0000-0700-00006D000000}">
      <text>
        <r>
          <rPr>
            <sz val="11"/>
            <rFont val="Calibri"/>
          </rPr>
          <t>Virtual machines must prevent unauthorized connection of devices</t>
        </r>
      </text>
    </comment>
    <comment ref="AT151" authorId="0" shapeId="0" xr:uid="{00000000-0006-0000-0700-00006E000000}">
      <text>
        <r>
          <rPr>
            <sz val="11"/>
            <rFont val="Calibri"/>
          </rPr>
          <t>Virtual machines must remove unnecessary audio devices</t>
        </r>
      </text>
    </comment>
    <comment ref="AU151" authorId="0" shapeId="0" xr:uid="{00000000-0006-0000-0700-00006F000000}">
      <text>
        <r>
          <rPr>
            <sz val="11"/>
            <rFont val="Calibri"/>
          </rPr>
          <t>Virtual machines must remove unnecessary AHCI devices</t>
        </r>
      </text>
    </comment>
    <comment ref="H158" authorId="0" shapeId="0" xr:uid="{00000000-0006-0000-0700-000082000000}">
      <text>
        <r>
          <rPr>
            <sz val="11"/>
            <rFont val="Calibri"/>
          </rPr>
          <t>Host integrated hardware management controller must enable remote logging of events</t>
        </r>
      </text>
    </comment>
    <comment ref="I158" authorId="0" shapeId="0" xr:uid="{00000000-0006-0000-0700-000083000000}">
      <text>
        <r>
          <rPr>
            <sz val="11"/>
            <rFont val="Calibri"/>
          </rPr>
          <t>Host must configure a persistent log location for all locally stored system logs</t>
        </r>
      </text>
    </comment>
    <comment ref="J158" authorId="0" shapeId="0" xr:uid="{00000000-0006-0000-0700-000084000000}">
      <text>
        <r>
          <rPr>
            <sz val="11"/>
            <rFont val="Calibri"/>
          </rPr>
          <t>Host must transmit system logs to a remote log collector</t>
        </r>
      </text>
    </comment>
    <comment ref="K158" authorId="0" shapeId="0" xr:uid="{00000000-0006-0000-0700-000085000000}">
      <text>
        <r>
          <rPr>
            <sz val="11"/>
            <rFont val="Calibri"/>
          </rPr>
          <t>Host must enable audit record logging</t>
        </r>
      </text>
    </comment>
    <comment ref="L158" authorId="0" shapeId="0" xr:uid="{00000000-0006-0000-0700-000086000000}">
      <text>
        <r>
          <rPr>
            <sz val="11"/>
            <rFont val="Calibri"/>
          </rPr>
          <t>Host must transmit audit records to a remote log collector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Host should deactivate SSH</t>
        </r>
      </text>
    </comment>
    <comment ref="H52" authorId="0" shapeId="0" xr:uid="{00000000-0006-0000-0800-000007000000}">
      <text>
        <r>
          <rPr>
            <sz val="11"/>
            <rFont val="Calibri"/>
          </rPr>
          <t>Host must automatically terminate idle DCUI sessions</t>
        </r>
      </text>
    </comment>
    <comment ref="I52" authorId="0" shapeId="0" xr:uid="{00000000-0006-0000-0800-000002000000}">
      <text>
        <r>
          <rPr>
            <sz val="11"/>
            <rFont val="Calibri"/>
          </rPr>
          <t>Host must automatically terminate idle shells</t>
        </r>
      </text>
    </comment>
    <comment ref="J52" authorId="0" shapeId="0" xr:uid="{00000000-0006-0000-0800-000003000000}">
      <text>
        <r>
          <rPr>
            <sz val="11"/>
            <rFont val="Calibri"/>
          </rPr>
          <t>Host must automatically deactivate shell services</t>
        </r>
      </text>
    </comment>
    <comment ref="K52" authorId="0" shapeId="0" xr:uid="{00000000-0006-0000-0800-000004000000}">
      <text>
        <r>
          <rPr>
            <sz val="11"/>
            <rFont val="Calibri"/>
          </rPr>
          <t>Host firewall must only allow traffic from authorized networks</t>
        </r>
      </text>
    </comment>
    <comment ref="L52" authorId="0" shapeId="0" xr:uid="{00000000-0006-0000-0800-000005000000}">
      <text>
        <r>
          <rPr>
            <sz val="11"/>
            <rFont val="Calibri"/>
          </rPr>
          <t>Host should reject forged transmits on standard virtual switches and port groups</t>
        </r>
      </text>
    </comment>
    <comment ref="M52" authorId="0" shapeId="0" xr:uid="{00000000-0006-0000-0800-000006000000}">
      <text>
        <r>
          <rPr>
            <sz val="11"/>
            <rFont val="Calibri"/>
          </rPr>
          <t>Host should reject promiscuous mode requests on standard virtual switches and port groups</t>
        </r>
      </text>
    </comment>
    <comment ref="G54" authorId="0" shapeId="0" xr:uid="{00000000-0006-0000-0800-000008000000}">
      <text>
        <r>
          <rPr>
            <sz val="11"/>
            <rFont val="Calibri"/>
          </rPr>
          <t>Host must enforce password complexity</t>
        </r>
      </text>
    </comment>
    <comment ref="H54" authorId="0" shapeId="0" xr:uid="{00000000-0006-0000-0800-000009000000}">
      <text>
        <r>
          <rPr>
            <sz val="11"/>
            <rFont val="Calibri"/>
          </rPr>
          <t>Host must lock an account after a specified number of failed login attempts</t>
        </r>
      </text>
    </comment>
    <comment ref="I54" authorId="0" shapeId="0" xr:uid="{00000000-0006-0000-0800-00000A000000}">
      <text>
        <r>
          <rPr>
            <sz val="11"/>
            <rFont val="Calibri"/>
          </rPr>
          <t>Host must enable lockdown mode</t>
        </r>
      </text>
    </comment>
    <comment ref="J54" authorId="0" shapeId="0" xr:uid="{00000000-0006-0000-0800-00000B000000}">
      <text>
        <r>
          <rPr>
            <sz val="11"/>
            <rFont val="Calibri"/>
          </rPr>
          <t>Host should enable strict lockdown mode</t>
        </r>
      </text>
    </comment>
    <comment ref="G74" authorId="0" shapeId="0" xr:uid="{00000000-0006-0000-0800-00000C000000}">
      <text>
        <r>
          <rPr>
            <sz val="11"/>
            <rFont val="Calibri"/>
          </rPr>
          <t>Host must configure a persistent log location for all locally stored system logs</t>
        </r>
      </text>
    </comment>
    <comment ref="H74" authorId="0" shapeId="0" xr:uid="{00000000-0006-0000-0800-00000D000000}">
      <text>
        <r>
          <rPr>
            <sz val="11"/>
            <rFont val="Calibri"/>
          </rPr>
          <t>Host must transmit system logs to a remote log collector</t>
        </r>
      </text>
    </comment>
    <comment ref="I74" authorId="0" shapeId="0" xr:uid="{00000000-0006-0000-0800-00000E000000}">
      <text>
        <r>
          <rPr>
            <sz val="11"/>
            <rFont val="Calibri"/>
          </rPr>
          <t>Host must enable audit record logging</t>
        </r>
      </text>
    </comment>
    <comment ref="J74" authorId="0" shapeId="0" xr:uid="{00000000-0006-0000-0800-00000F000000}">
      <text>
        <r>
          <rPr>
            <sz val="11"/>
            <rFont val="Calibri"/>
          </rPr>
          <t>Host must store one week of audit records</t>
        </r>
      </text>
    </comment>
    <comment ref="K74" authorId="0" shapeId="0" xr:uid="{00000000-0006-0000-0800-000010000000}">
      <text>
        <r>
          <rPr>
            <sz val="11"/>
            <rFont val="Calibri"/>
          </rPr>
          <t>Host must transmit audit records to a remote log collector</t>
        </r>
      </text>
    </comment>
    <comment ref="G81" authorId="0" shapeId="0" xr:uid="{00000000-0006-0000-0800-000011000000}">
      <text>
        <r>
          <rPr>
            <sz val="11"/>
            <rFont val="Calibri"/>
          </rPr>
          <t>Host hardware must have auditable, authentic, and up to date system &amp; device firmware</t>
        </r>
      </text>
    </comment>
    <comment ref="H81" authorId="0" shapeId="0" xr:uid="{00000000-0006-0000-0800-000012000000}">
      <text>
        <r>
          <rPr>
            <sz val="11"/>
            <rFont val="Calibri"/>
          </rPr>
          <t>Host hardware must enable UEFI Secure Boot</t>
        </r>
      </text>
    </comment>
    <comment ref="I81" authorId="0" shapeId="0" xr:uid="{00000000-0006-0000-0800-000013000000}">
      <text>
        <r>
          <rPr>
            <sz val="11"/>
            <rFont val="Calibri"/>
          </rPr>
          <t>Host must have all software updates installed</t>
        </r>
      </text>
    </comment>
    <comment ref="J81" authorId="0" shapeId="0" xr:uid="{00000000-0006-0000-0800-000014000000}">
      <text>
        <r>
          <rPr>
            <sz val="11"/>
            <rFont val="Calibri"/>
          </rPr>
          <t>Host image profile acceptance level must be PartnerSupported or higher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Host firewall must only allow traffic from authorized networks</t>
        </r>
      </text>
    </comment>
    <comment ref="M16" authorId="0" shapeId="0" xr:uid="{00000000-0006-0000-0A00-000002000000}">
      <text>
        <r>
          <rPr>
            <sz val="11"/>
            <rFont val="Calibri"/>
          </rPr>
          <t>Host must block network traffic by default</t>
        </r>
      </text>
    </comment>
    <comment ref="L17" authorId="0" shapeId="0" xr:uid="{00000000-0006-0000-0A00-000003000000}">
      <text>
        <r>
          <rPr>
            <sz val="11"/>
            <rFont val="Calibri"/>
          </rPr>
          <t>Host should reject forged transmits on standard virtual switches and port groups</t>
        </r>
      </text>
    </comment>
    <comment ref="M17" authorId="0" shapeId="0" xr:uid="{00000000-0006-0000-0A00-000006000000}">
      <text>
        <r>
          <rPr>
            <sz val="11"/>
            <rFont val="Calibri"/>
          </rPr>
          <t>Host should reject MAC address changes on standard virtual switches and port groups</t>
        </r>
      </text>
    </comment>
    <comment ref="N17" authorId="0" shapeId="0" xr:uid="{00000000-0006-0000-0A00-000004000000}">
      <text>
        <r>
          <rPr>
            <sz val="11"/>
            <rFont val="Calibri"/>
          </rPr>
          <t>Host should reject promiscuous mode requests on standard virtual switches and port groups</t>
        </r>
      </text>
    </comment>
    <comment ref="O17" authorId="0" shapeId="0" xr:uid="{00000000-0006-0000-0A00-000005000000}">
      <text>
        <r>
          <rPr>
            <sz val="11"/>
            <rFont val="Calibri"/>
          </rPr>
          <t>Host must restrict access to a default or native VLAN on standard virtual switches</t>
        </r>
      </text>
    </comment>
    <comment ref="L38" authorId="0" shapeId="0" xr:uid="{00000000-0006-0000-0A00-000007000000}">
      <text>
        <r>
          <rPr>
            <sz val="11"/>
            <rFont val="Calibri"/>
          </rPr>
          <t>Host should deactivate SSH</t>
        </r>
      </text>
    </comment>
    <comment ref="M38" authorId="0" shapeId="0" xr:uid="{00000000-0006-0000-0A00-000008000000}">
      <text>
        <r>
          <rPr>
            <sz val="11"/>
            <rFont val="Calibri"/>
          </rPr>
          <t>Host should deactivate SNMP</t>
        </r>
      </text>
    </comment>
    <comment ref="N38" authorId="0" shapeId="0" xr:uid="{00000000-0006-0000-0A00-000009000000}">
      <text>
        <r>
          <rPr>
            <sz val="11"/>
            <rFont val="Calibri"/>
          </rPr>
          <t>Host SNMP services, if enabled, must limit access</t>
        </r>
      </text>
    </comment>
    <comment ref="L84" authorId="0" shapeId="0" xr:uid="{00000000-0006-0000-0A00-00000A000000}">
      <text>
        <r>
          <rPr>
            <sz val="11"/>
            <rFont val="Calibri"/>
          </rPr>
          <t>Host must enable the highest version of TLS supported</t>
        </r>
      </text>
    </comment>
    <comment ref="M84" authorId="0" shapeId="0" xr:uid="{00000000-0006-0000-0A00-00000B000000}">
      <text>
        <r>
          <rPr>
            <sz val="11"/>
            <rFont val="Calibri"/>
          </rPr>
          <t>Host must use strict x509 verification for TLS-enabled remote logging endpoints</t>
        </r>
      </text>
    </comment>
    <comment ref="N84" authorId="0" shapeId="0" xr:uid="{00000000-0006-0000-0A00-00000C000000}">
      <text>
        <r>
          <rPr>
            <sz val="11"/>
            <rFont val="Calibri"/>
          </rPr>
          <t>Host iSCSI client, if enabled, must employ bidirectional/mutual CHAP authentication</t>
        </r>
      </text>
    </comment>
    <comment ref="O84" authorId="0" shapeId="0" xr:uid="{00000000-0006-0000-0A00-00000D000000}">
      <text>
        <r>
          <rPr>
            <sz val="11"/>
            <rFont val="Calibri"/>
          </rPr>
          <t>Host SSH daemon, if enabled, must use FIPS 140-2/140-3 validated ciphers</t>
        </r>
      </text>
    </comment>
    <comment ref="L119" authorId="0" shapeId="0" xr:uid="{00000000-0006-0000-0A00-00000E000000}">
      <text>
        <r>
          <rPr>
            <sz val="11"/>
            <rFont val="Calibri"/>
          </rPr>
          <t>Host hardware must have auditable, authentic, and up to date system &amp; device firmware</t>
        </r>
      </text>
    </comment>
    <comment ref="M119" authorId="0" shapeId="0" xr:uid="{00000000-0006-0000-0A00-000010000000}">
      <text>
        <r>
          <rPr>
            <sz val="11"/>
            <rFont val="Calibri"/>
          </rPr>
          <t>Host hardware must enable UEFI Secure Boot</t>
        </r>
      </text>
    </comment>
    <comment ref="N119" authorId="0" shapeId="0" xr:uid="{00000000-0006-0000-0A00-000011000000}">
      <text>
        <r>
          <rPr>
            <sz val="11"/>
            <rFont val="Calibri"/>
          </rPr>
          <t>Host must have all software updates installed</t>
        </r>
      </text>
    </comment>
    <comment ref="O119" authorId="0" shapeId="0" xr:uid="{00000000-0006-0000-0A00-000012000000}">
      <text>
        <r>
          <rPr>
            <sz val="11"/>
            <rFont val="Calibri"/>
          </rPr>
          <t>Host image profile acceptance level must be PartnerSupported or higher</t>
        </r>
      </text>
    </comment>
    <comment ref="P119" authorId="0" shapeId="0" xr:uid="{00000000-0006-0000-0A00-00000F000000}">
      <text>
        <r>
          <rPr>
            <sz val="11"/>
            <rFont val="Calibri"/>
          </rPr>
          <t>VMware Tools must have all software updates installed</t>
        </r>
      </text>
    </comment>
    <comment ref="L144" authorId="0" shapeId="0" xr:uid="{00000000-0006-0000-0A00-000013000000}">
      <text>
        <r>
          <rPr>
            <sz val="11"/>
            <rFont val="Calibri"/>
          </rPr>
          <t>Virtual machines must limit console sharing.</t>
        </r>
      </text>
    </comment>
    <comment ref="L159" authorId="0" shapeId="0" xr:uid="{00000000-0006-0000-0A00-000014000000}">
      <text>
        <r>
          <rPr>
            <sz val="11"/>
            <rFont val="Calibri"/>
          </rPr>
          <t>Host must automatically terminate idle DCUI sessions</t>
        </r>
      </text>
    </comment>
    <comment ref="M159" authorId="0" shapeId="0" xr:uid="{00000000-0006-0000-0A00-000017000000}">
      <text>
        <r>
          <rPr>
            <sz val="11"/>
            <rFont val="Calibri"/>
          </rPr>
          <t>Host must automatically terminate idle shells</t>
        </r>
      </text>
    </comment>
    <comment ref="N159" authorId="0" shapeId="0" xr:uid="{00000000-0006-0000-0A00-000018000000}">
      <text>
        <r>
          <rPr>
            <sz val="11"/>
            <rFont val="Calibri"/>
          </rPr>
          <t>Host must configure a session timeout for the API</t>
        </r>
      </text>
    </comment>
    <comment ref="O159" authorId="0" shapeId="0" xr:uid="{00000000-0006-0000-0A00-000019000000}">
      <text>
        <r>
          <rPr>
            <sz val="11"/>
            <rFont val="Calibri"/>
          </rPr>
          <t>Host must automatically terminate idle host client sessions</t>
        </r>
      </text>
    </comment>
    <comment ref="P159" authorId="0" shapeId="0" xr:uid="{00000000-0006-0000-0A00-00001A000000}">
      <text>
        <r>
          <rPr>
            <sz val="11"/>
            <rFont val="Calibri"/>
          </rPr>
          <t>Host SSH daemon, if enabled, must set a timeout count on idle sessions</t>
        </r>
      </text>
    </comment>
    <comment ref="Q159" authorId="0" shapeId="0" xr:uid="{00000000-0006-0000-0A00-000015000000}">
      <text>
        <r>
          <rPr>
            <sz val="11"/>
            <rFont val="Calibri"/>
          </rPr>
          <t>Host SSH daemon, if enabled, must set a timeout interval on idle sessions</t>
        </r>
      </text>
    </comment>
    <comment ref="R159" authorId="0" shapeId="0" xr:uid="{00000000-0006-0000-0A00-000016000000}">
      <text>
        <r>
          <rPr>
            <sz val="11"/>
            <rFont val="Calibri"/>
          </rPr>
          <t>Virtual machines must be configured to lock when the last console connection is closed</t>
        </r>
      </text>
    </comment>
    <comment ref="L164" authorId="0" shapeId="0" xr:uid="{00000000-0006-0000-0A00-00001B000000}">
      <text>
        <r>
          <rPr>
            <sz val="11"/>
            <rFont val="Calibri"/>
          </rPr>
          <t>Host must lock an account after a specified number of failed login attempts</t>
        </r>
      </text>
    </comment>
    <comment ref="M164" authorId="0" shapeId="0" xr:uid="{00000000-0006-0000-0A00-00001C000000}">
      <text>
        <r>
          <rPr>
            <sz val="11"/>
            <rFont val="Calibri"/>
          </rPr>
          <t>Host must unlock accounts after a specified timeout period</t>
        </r>
      </text>
    </comment>
    <comment ref="L166" authorId="0" shapeId="0" xr:uid="{00000000-0006-0000-0A00-00001D000000}">
      <text>
        <r>
          <rPr>
            <sz val="11"/>
            <rFont val="Calibri"/>
          </rPr>
          <t>Host must enforce password complexity</t>
        </r>
      </text>
    </comment>
    <comment ref="M166" authorId="0" shapeId="0" xr:uid="{00000000-0006-0000-0A00-00001E000000}">
      <text>
        <r>
          <rPr>
            <sz val="11"/>
            <rFont val="Calibri"/>
          </rPr>
          <t>Host iSCSI client, if enabled, must employ unique CHAP authentication secrets</t>
        </r>
      </text>
    </comment>
    <comment ref="L167" authorId="0" shapeId="0" xr:uid="{00000000-0006-0000-0A00-00001F000000}">
      <text>
        <r>
          <rPr>
            <sz val="11"/>
            <rFont val="Calibri"/>
          </rPr>
          <t>Host must configure the password history setting to restrict the reuse of passwords</t>
        </r>
      </text>
    </comment>
    <comment ref="L242" authorId="0" shapeId="0" xr:uid="{00000000-0006-0000-0A00-000020000000}">
      <text>
        <r>
          <rPr>
            <sz val="11"/>
            <rFont val="Calibri"/>
          </rPr>
          <t>Host must configure a persistent log location for all locally stored system logs</t>
        </r>
      </text>
    </comment>
    <comment ref="M242" authorId="0" shapeId="0" xr:uid="{00000000-0006-0000-0A00-000021000000}">
      <text>
        <r>
          <rPr>
            <sz val="11"/>
            <rFont val="Calibri"/>
          </rPr>
          <t>Host must transmit system logs to a remote log collector</t>
        </r>
      </text>
    </comment>
    <comment ref="N242" authorId="0" shapeId="0" xr:uid="{00000000-0006-0000-0A00-000022000000}">
      <text>
        <r>
          <rPr>
            <sz val="11"/>
            <rFont val="Calibri"/>
          </rPr>
          <t>Host must log sufficient information for events</t>
        </r>
      </text>
    </comment>
    <comment ref="O242" authorId="0" shapeId="0" xr:uid="{00000000-0006-0000-0A00-000023000000}">
      <text>
        <r>
          <rPr>
            <sz val="11"/>
            <rFont val="Calibri"/>
          </rPr>
          <t>Host must enable audit record logging</t>
        </r>
      </text>
    </comment>
    <comment ref="P242" authorId="0" shapeId="0" xr:uid="{00000000-0006-0000-0A00-000024000000}">
      <text>
        <r>
          <rPr>
            <sz val="11"/>
            <rFont val="Calibri"/>
          </rPr>
          <t>Host must configure a persistent log location for all locally stored audit records</t>
        </r>
      </text>
    </comment>
    <comment ref="Q242" authorId="0" shapeId="0" xr:uid="{00000000-0006-0000-0A00-000025000000}">
      <text>
        <r>
          <rPr>
            <sz val="11"/>
            <rFont val="Calibri"/>
          </rPr>
          <t>Host must store one week of audit records</t>
        </r>
      </text>
    </comment>
    <comment ref="R242" authorId="0" shapeId="0" xr:uid="{00000000-0006-0000-0A00-000026000000}">
      <text>
        <r>
          <rPr>
            <sz val="11"/>
            <rFont val="Calibri"/>
          </rPr>
          <t>Host must transmit audit records to a remote log collector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10" authorId="0" shapeId="0" xr:uid="{00000000-0006-0000-0B00-000001000000}">
      <text>
        <r>
          <rPr>
            <sz val="11"/>
            <rFont val="Calibri"/>
          </rPr>
          <t>Host firewall must only allow traffic from authorized networks</t>
        </r>
      </text>
    </comment>
    <comment ref="I210" authorId="0" shapeId="0" xr:uid="{00000000-0006-0000-0B00-000002000000}">
      <text>
        <r>
          <rPr>
            <sz val="11"/>
            <rFont val="Calibri"/>
          </rPr>
          <t>Host must block network traffic by default</t>
        </r>
      </text>
    </comment>
    <comment ref="H211" authorId="0" shapeId="0" xr:uid="{00000000-0006-0000-0B00-000003000000}">
      <text>
        <r>
          <rPr>
            <sz val="11"/>
            <rFont val="Calibri"/>
          </rPr>
          <t>Host firewall must only allow traffic from authorized networks</t>
        </r>
      </text>
    </comment>
    <comment ref="I211" authorId="0" shapeId="0" xr:uid="{00000000-0006-0000-0B00-000004000000}">
      <text>
        <r>
          <rPr>
            <sz val="11"/>
            <rFont val="Calibri"/>
          </rPr>
          <t>Host must block network traffic by default</t>
        </r>
      </text>
    </comment>
    <comment ref="H218" authorId="0" shapeId="0" xr:uid="{00000000-0006-0000-0B00-000005000000}">
      <text>
        <r>
          <rPr>
            <sz val="11"/>
            <rFont val="Calibri"/>
          </rPr>
          <t>Host hardware must secure unused external hardware ports</t>
        </r>
      </text>
    </comment>
    <comment ref="I218" authorId="0" shapeId="0" xr:uid="{00000000-0006-0000-0B00-00000F000000}">
      <text>
        <r>
          <rPr>
            <sz val="11"/>
            <rFont val="Calibri"/>
          </rPr>
          <t>Virtual machines must limit PCI/PCIe device passthrough functionality</t>
        </r>
      </text>
    </comment>
    <comment ref="J218" authorId="0" shapeId="0" xr:uid="{00000000-0006-0000-0B00-000006000000}">
      <text>
        <r>
          <rPr>
            <sz val="11"/>
            <rFont val="Calibri"/>
          </rPr>
          <t>Ensure unauthorized modification and disconnection of devices is disabled</t>
        </r>
      </text>
    </comment>
    <comment ref="K218" authorId="0" shapeId="0" xr:uid="{00000000-0006-0000-0B00-000007000000}">
      <text>
        <r>
          <rPr>
            <sz val="11"/>
            <rFont val="Calibri"/>
          </rPr>
          <t>Virtual machines must prevent unauthorized connection of devices</t>
        </r>
      </text>
    </comment>
    <comment ref="L218" authorId="0" shapeId="0" xr:uid="{00000000-0006-0000-0B00-000008000000}">
      <text>
        <r>
          <rPr>
            <sz val="11"/>
            <rFont val="Calibri"/>
          </rPr>
          <t>Virtual machines must remove unnecessary audio devices</t>
        </r>
      </text>
    </comment>
    <comment ref="M218" authorId="0" shapeId="0" xr:uid="{00000000-0006-0000-0B00-000009000000}">
      <text>
        <r>
          <rPr>
            <sz val="11"/>
            <rFont val="Calibri"/>
          </rPr>
          <t>Virtual machines must remove unnecessary AHCI devices</t>
        </r>
      </text>
    </comment>
    <comment ref="N218" authorId="0" shapeId="0" xr:uid="{00000000-0006-0000-0B00-00000A000000}">
      <text>
        <r>
          <rPr>
            <sz val="11"/>
            <rFont val="Calibri"/>
          </rPr>
          <t>Virtual machines must remove unnecessary USB/XHCI devices</t>
        </r>
      </text>
    </comment>
    <comment ref="O218" authorId="0" shapeId="0" xr:uid="{00000000-0006-0000-0B00-00000B000000}">
      <text>
        <r>
          <rPr>
            <sz val="11"/>
            <rFont val="Calibri"/>
          </rPr>
          <t>Virtual machines must remove unnecessary serial port devices</t>
        </r>
      </text>
    </comment>
    <comment ref="P218" authorId="0" shapeId="0" xr:uid="{00000000-0006-0000-0B00-00000C000000}">
      <text>
        <r>
          <rPr>
            <sz val="11"/>
            <rFont val="Calibri"/>
          </rPr>
          <t>Virtual machines must remove unnecessary parallel port devices</t>
        </r>
      </text>
    </comment>
    <comment ref="Q218" authorId="0" shapeId="0" xr:uid="{00000000-0006-0000-0B00-00000D000000}">
      <text>
        <r>
          <rPr>
            <sz val="11"/>
            <rFont val="Calibri"/>
          </rPr>
          <t>Virtual machines must remove unnecessary CD/DVD devices</t>
        </r>
      </text>
    </comment>
    <comment ref="R218" authorId="0" shapeId="0" xr:uid="{00000000-0006-0000-0B00-00000E000000}">
      <text>
        <r>
          <rPr>
            <sz val="11"/>
            <rFont val="Calibri"/>
          </rPr>
          <t>Virtual machines must remove unnecessary floppy devices</t>
        </r>
      </text>
    </comment>
    <comment ref="H227" authorId="0" shapeId="0" xr:uid="{00000000-0006-0000-0B00-000010000000}">
      <text>
        <r>
          <rPr>
            <sz val="11"/>
            <rFont val="Calibri"/>
          </rPr>
          <t>Host hardware must have auditable, authentic, and up to date system &amp; device firmware</t>
        </r>
      </text>
    </comment>
    <comment ref="I227" authorId="0" shapeId="0" xr:uid="{00000000-0006-0000-0B00-000011000000}">
      <text>
        <r>
          <rPr>
            <sz val="11"/>
            <rFont val="Calibri"/>
          </rPr>
          <t>Host must run software that has not reached End of General Support status</t>
        </r>
      </text>
    </comment>
    <comment ref="J227" authorId="0" shapeId="0" xr:uid="{00000000-0006-0000-0B00-000012000000}">
      <text>
        <r>
          <rPr>
            <sz val="11"/>
            <rFont val="Calibri"/>
          </rPr>
          <t>Virtual machines should have virtual machine hardware version 19 or newer</t>
        </r>
      </text>
    </comment>
    <comment ref="H228" authorId="0" shapeId="0" xr:uid="{00000000-0006-0000-0B00-000013000000}">
      <text>
        <r>
          <rPr>
            <sz val="11"/>
            <rFont val="Calibri"/>
          </rPr>
          <t>VMware Tools must be a version that has not reached End of General Support status</t>
        </r>
      </text>
    </comment>
    <comment ref="I228" authorId="0" shapeId="0" xr:uid="{00000000-0006-0000-0B00-000014000000}">
      <text>
        <r>
          <rPr>
            <sz val="11"/>
            <rFont val="Calibri"/>
          </rPr>
          <t>VMware Tools must have all software updates installed</t>
        </r>
      </text>
    </comment>
    <comment ref="J228" authorId="0" shapeId="0" xr:uid="{00000000-0006-0000-0B00-000015000000}">
      <text>
        <r>
          <rPr>
            <sz val="11"/>
            <rFont val="Calibri"/>
          </rPr>
          <t>VMware Tools should configure automatic upgrades as appropriate for the environment</t>
        </r>
      </text>
    </comment>
    <comment ref="H229" authorId="0" shapeId="0" xr:uid="{00000000-0006-0000-0B00-000016000000}">
      <text>
        <r>
          <rPr>
            <sz val="11"/>
            <rFont val="Calibri"/>
          </rPr>
          <t>Host must run software that has not reached End of General Support status</t>
        </r>
      </text>
    </comment>
    <comment ref="I229" authorId="0" shapeId="0" xr:uid="{00000000-0006-0000-0B00-000017000000}">
      <text>
        <r>
          <rPr>
            <sz val="11"/>
            <rFont val="Calibri"/>
          </rPr>
          <t>Host must have all software updates installed</t>
        </r>
      </text>
    </comment>
    <comment ref="J229" authorId="0" shapeId="0" xr:uid="{00000000-0006-0000-0B00-000018000000}">
      <text>
        <r>
          <rPr>
            <sz val="11"/>
            <rFont val="Calibri"/>
          </rPr>
          <t>VMware Tools must be a version that has not reached End of General Support status</t>
        </r>
      </text>
    </comment>
    <comment ref="K229" authorId="0" shapeId="0" xr:uid="{00000000-0006-0000-0B00-000019000000}">
      <text>
        <r>
          <rPr>
            <sz val="11"/>
            <rFont val="Calibri"/>
          </rPr>
          <t>VMware Tools must have all software updates installed</t>
        </r>
      </text>
    </comment>
    <comment ref="L229" authorId="0" shapeId="0" xr:uid="{00000000-0006-0000-0B00-00001A000000}">
      <text>
        <r>
          <rPr>
            <sz val="11"/>
            <rFont val="Calibri"/>
          </rPr>
          <t>VMware Tools should configure automatic upgrades as appropriate for the environment</t>
        </r>
      </text>
    </comment>
    <comment ref="H231" authorId="0" shapeId="0" xr:uid="{00000000-0006-0000-0B00-00001B000000}">
      <text>
        <r>
          <rPr>
            <sz val="11"/>
            <rFont val="Calibri"/>
          </rPr>
          <t>Host hardware must enable UEFI Secure Boot</t>
        </r>
      </text>
    </comment>
    <comment ref="I231" authorId="0" shapeId="0" xr:uid="{00000000-0006-0000-0B00-00001C000000}">
      <text>
        <r>
          <rPr>
            <sz val="11"/>
            <rFont val="Calibri"/>
          </rPr>
          <t>Host must enable Secure Boot enforcement</t>
        </r>
      </text>
    </comment>
    <comment ref="J231" authorId="0" shapeId="0" xr:uid="{00000000-0006-0000-0B00-00001D000000}">
      <text>
        <r>
          <rPr>
            <sz val="11"/>
            <rFont val="Calibri"/>
          </rPr>
          <t>Host image profile acceptance level must be PartnerSupported or higher</t>
        </r>
      </text>
    </comment>
    <comment ref="K231" authorId="0" shapeId="0" xr:uid="{00000000-0006-0000-0B00-00001E000000}">
      <text>
        <r>
          <rPr>
            <sz val="11"/>
            <rFont val="Calibri"/>
          </rPr>
          <t>Host must only run binaries delivered via signed VIB</t>
        </r>
      </text>
    </comment>
    <comment ref="H232" authorId="0" shapeId="0" xr:uid="{00000000-0006-0000-0B00-00001F000000}">
      <text>
        <r>
          <rPr>
            <sz val="11"/>
            <rFont val="Calibri"/>
          </rPr>
          <t>Host image profile acceptance level must be PartnerSupported or higher</t>
        </r>
      </text>
    </comment>
    <comment ref="I232" authorId="0" shapeId="0" xr:uid="{00000000-0006-0000-0B00-000020000000}">
      <text>
        <r>
          <rPr>
            <sz val="11"/>
            <rFont val="Calibri"/>
          </rPr>
          <t>Host must only run binaries delivered via signed VIB</t>
        </r>
      </text>
    </comment>
    <comment ref="H235" authorId="0" shapeId="0" xr:uid="{00000000-0006-0000-0B00-000021000000}">
      <text>
        <r>
          <rPr>
            <sz val="11"/>
            <rFont val="Calibri"/>
          </rPr>
          <t>Host must enable Secure Boot enforcement</t>
        </r>
      </text>
    </comment>
    <comment ref="I235" authorId="0" shapeId="0" xr:uid="{00000000-0006-0000-0B00-000022000000}">
      <text>
        <r>
          <rPr>
            <sz val="11"/>
            <rFont val="Calibri"/>
          </rPr>
          <t>Virtual machines must enable Secure Boot</t>
        </r>
      </text>
    </comment>
    <comment ref="H238" authorId="0" shapeId="0" xr:uid="{00000000-0006-0000-0B00-000023000000}">
      <text>
        <r>
          <rPr>
            <sz val="11"/>
            <rFont val="Calibri"/>
          </rPr>
          <t>Host must ensure all datastores have unique names</t>
        </r>
      </text>
    </comment>
    <comment ref="H239" authorId="0" shapeId="0" xr:uid="{00000000-0006-0000-0B00-000024000000}">
      <text>
        <r>
          <rPr>
            <sz val="11"/>
            <rFont val="Calibri"/>
          </rPr>
          <t>Host must display a login banner for the DCUI and Host Client</t>
        </r>
      </text>
    </comment>
    <comment ref="I239" authorId="0" shapeId="0" xr:uid="{00000000-0006-0000-0B00-000025000000}">
      <text>
        <r>
          <rPr>
            <sz val="11"/>
            <rFont val="Calibri"/>
          </rPr>
          <t>Host must display a login banner for SSH connections</t>
        </r>
      </text>
    </comment>
    <comment ref="J239" authorId="0" shapeId="0" xr:uid="{00000000-0006-0000-0B00-000026000000}">
      <text>
        <r>
          <rPr>
            <sz val="11"/>
            <rFont val="Calibri"/>
          </rPr>
          <t>Host SSH daemon, if enabled, must display the system login banner before granting access</t>
        </r>
      </text>
    </comment>
    <comment ref="H241" authorId="0" shapeId="0" xr:uid="{00000000-0006-0000-0B00-000027000000}">
      <text>
        <r>
          <rPr>
            <sz val="11"/>
            <rFont val="Calibri"/>
          </rPr>
          <t>Host hardware must enable AMD SEV-ES, if available</t>
        </r>
      </text>
    </comment>
    <comment ref="I241" authorId="0" shapeId="0" xr:uid="{00000000-0006-0000-0B00-000028000000}">
      <text>
        <r>
          <rPr>
            <sz val="11"/>
            <rFont val="Calibri"/>
          </rPr>
          <t>Host hardware must enable Intel SGX, if available</t>
        </r>
      </text>
    </comment>
    <comment ref="J241" authorId="0" shapeId="0" xr:uid="{00000000-0006-0000-0B00-000029000000}">
      <text>
        <r>
          <rPr>
            <sz val="11"/>
            <rFont val="Calibri"/>
          </rPr>
          <t>Host must require TPM-based configuration encryption</t>
        </r>
      </text>
    </comment>
    <comment ref="K241" authorId="0" shapeId="0" xr:uid="{00000000-0006-0000-0B00-00002A000000}">
      <text>
        <r>
          <rPr>
            <sz val="11"/>
            <rFont val="Calibri"/>
          </rPr>
          <t>Host must not suppress warnings about unmitigated hyperthreading vulnerabilities</t>
        </r>
      </text>
    </comment>
    <comment ref="L241" authorId="0" shapeId="0" xr:uid="{00000000-0006-0000-0B00-00002B000000}">
      <text>
        <r>
          <rPr>
            <sz val="11"/>
            <rFont val="Calibri"/>
          </rPr>
          <t>Host must restrict inter-VM transparent page sharing</t>
        </r>
      </text>
    </comment>
    <comment ref="M241" authorId="0" shapeId="0" xr:uid="{00000000-0006-0000-0B00-00002C000000}">
      <text>
        <r>
          <rPr>
            <sz val="11"/>
            <rFont val="Calibri"/>
          </rPr>
          <t>Host must use sufficient entropy for cryptographic operations</t>
        </r>
      </text>
    </comment>
    <comment ref="N241" authorId="0" shapeId="0" xr:uid="{00000000-0006-0000-0B00-00002D000000}">
      <text>
        <r>
          <rPr>
            <sz val="11"/>
            <rFont val="Calibri"/>
          </rPr>
          <t>Virtual machines must restrict sharing of memory pages with other VMs</t>
        </r>
      </text>
    </comment>
    <comment ref="H242" authorId="0" shapeId="0" xr:uid="{00000000-0006-0000-0B00-00002E000000}">
      <text>
        <r>
          <rPr>
            <sz val="11"/>
            <rFont val="Calibri"/>
          </rPr>
          <t>Host hardware must secure unused external hardware ports</t>
        </r>
      </text>
    </comment>
    <comment ref="I242" authorId="0" shapeId="0" xr:uid="{00000000-0006-0000-0B00-00004C000000}">
      <text>
        <r>
          <rPr>
            <sz val="11"/>
            <rFont val="Calibri"/>
          </rPr>
          <t>Host integrated hardware management controller must deactivate internal networking</t>
        </r>
      </text>
    </comment>
    <comment ref="J242" authorId="0" shapeId="0" xr:uid="{00000000-0006-0000-0B00-00004D000000}">
      <text>
        <r>
          <rPr>
            <sz val="11"/>
            <rFont val="Calibri"/>
          </rPr>
          <t>Host should deactivate SSH</t>
        </r>
      </text>
    </comment>
    <comment ref="K242" authorId="0" shapeId="0" xr:uid="{00000000-0006-0000-0B00-00004E000000}">
      <text>
        <r>
          <rPr>
            <sz val="11"/>
            <rFont val="Calibri"/>
          </rPr>
          <t>Host must deactivate the ESXi shell</t>
        </r>
      </text>
    </comment>
    <comment ref="L242" authorId="0" shapeId="0" xr:uid="{00000000-0006-0000-0B00-00004F000000}">
      <text>
        <r>
          <rPr>
            <sz val="11"/>
            <rFont val="Calibri"/>
          </rPr>
          <t>Host must deactivate the ESXi Managed Object Browser (MOB)</t>
        </r>
      </text>
    </comment>
    <comment ref="M242" authorId="0" shapeId="0" xr:uid="{00000000-0006-0000-0B00-000050000000}">
      <text>
        <r>
          <rPr>
            <sz val="11"/>
            <rFont val="Calibri"/>
          </rPr>
          <t>Host must deactivate SLP</t>
        </r>
      </text>
    </comment>
    <comment ref="N242" authorId="0" shapeId="0" xr:uid="{00000000-0006-0000-0B00-000051000000}">
      <text>
        <r>
          <rPr>
            <sz val="11"/>
            <rFont val="Calibri"/>
          </rPr>
          <t>Host must deactivate CIM</t>
        </r>
      </text>
    </comment>
    <comment ref="O242" authorId="0" shapeId="0" xr:uid="{00000000-0006-0000-0B00-000052000000}">
      <text>
        <r>
          <rPr>
            <sz val="11"/>
            <rFont val="Calibri"/>
          </rPr>
          <t>Host should deactivate SNMP</t>
        </r>
      </text>
    </comment>
    <comment ref="P242" authorId="0" shapeId="0" xr:uid="{00000000-0006-0000-0B00-000053000000}">
      <text>
        <r>
          <rPr>
            <sz val="11"/>
            <rFont val="Calibri"/>
          </rPr>
          <t>Host must not suppress warnings that the shell is enabled</t>
        </r>
      </text>
    </comment>
    <comment ref="Q242" authorId="0" shapeId="0" xr:uid="{00000000-0006-0000-0B00-000054000000}">
      <text>
        <r>
          <rPr>
            <sz val="11"/>
            <rFont val="Calibri"/>
          </rPr>
          <t>Host must enable lockdown mode</t>
        </r>
      </text>
    </comment>
    <comment ref="R242" authorId="0" shapeId="0" xr:uid="{00000000-0006-0000-0B00-000055000000}">
      <text>
        <r>
          <rPr>
            <sz val="11"/>
            <rFont val="Calibri"/>
          </rPr>
          <t>Host should enable strict lockdown mode</t>
        </r>
      </text>
    </comment>
    <comment ref="S242" authorId="0" shapeId="0" xr:uid="{00000000-0006-0000-0B00-00002F000000}">
      <text>
        <r>
          <rPr>
            <sz val="11"/>
            <rFont val="Calibri"/>
          </rPr>
          <t>Host must deny shell access for the dcui account</t>
        </r>
      </text>
    </comment>
    <comment ref="T242" authorId="0" shapeId="0" xr:uid="{00000000-0006-0000-0B00-000030000000}">
      <text>
        <r>
          <rPr>
            <sz val="11"/>
            <rFont val="Calibri"/>
          </rPr>
          <t>Host must deny shell access for the vpxuser account</t>
        </r>
      </text>
    </comment>
    <comment ref="U242" authorId="0" shapeId="0" xr:uid="{00000000-0006-0000-0B00-000031000000}">
      <text>
        <r>
          <rPr>
            <sz val="11"/>
            <rFont val="Calibri"/>
          </rPr>
          <t>Host must restrict use of the dvFilter network API</t>
        </r>
      </text>
    </comment>
    <comment ref="V242" authorId="0" shapeId="0" xr:uid="{00000000-0006-0000-0B00-000032000000}">
      <text>
        <r>
          <rPr>
            <sz val="11"/>
            <rFont val="Calibri"/>
          </rPr>
          <t>Host should deactivate virtual hardware management network interfaces</t>
        </r>
      </text>
    </comment>
    <comment ref="W242" authorId="0" shapeId="0" xr:uid="{00000000-0006-0000-0B00-000033000000}">
      <text>
        <r>
          <rPr>
            <sz val="11"/>
            <rFont val="Calibri"/>
          </rPr>
          <t>Host CIM services, if enabled, must limit access</t>
        </r>
      </text>
    </comment>
    <comment ref="X242" authorId="0" shapeId="0" xr:uid="{00000000-0006-0000-0B00-000034000000}">
      <text>
        <r>
          <rPr>
            <sz val="11"/>
            <rFont val="Calibri"/>
          </rPr>
          <t>Host SNMP services, if enabled, must limit access</t>
        </r>
      </text>
    </comment>
    <comment ref="Y242" authorId="0" shapeId="0" xr:uid="{00000000-0006-0000-0B00-000035000000}">
      <text>
        <r>
          <rPr>
            <sz val="11"/>
            <rFont val="Calibri"/>
          </rPr>
          <t>Host SSH daemon, if enabled, must not allow host-based authentication</t>
        </r>
      </text>
    </comment>
    <comment ref="Z242" authorId="0" shapeId="0" xr:uid="{00000000-0006-0000-0B00-000036000000}">
      <text>
        <r>
          <rPr>
            <sz val="11"/>
            <rFont val="Calibri"/>
          </rPr>
          <t>Host SSH daemon, if enabled, must ignore .rhosts files</t>
        </r>
      </text>
    </comment>
    <comment ref="AA242" authorId="0" shapeId="0" xr:uid="{00000000-0006-0000-0B00-000037000000}">
      <text>
        <r>
          <rPr>
            <sz val="11"/>
            <rFont val="Calibri"/>
          </rPr>
          <t>Host SSH daemon, if enabled, must not permit tunnels</t>
        </r>
      </text>
    </comment>
    <comment ref="AB242" authorId="0" shapeId="0" xr:uid="{00000000-0006-0000-0B00-000038000000}">
      <text>
        <r>
          <rPr>
            <sz val="11"/>
            <rFont val="Calibri"/>
          </rPr>
          <t>Host SSH daemon, if enabled, must not permit user environment settings</t>
        </r>
      </text>
    </comment>
    <comment ref="AC242" authorId="0" shapeId="0" xr:uid="{00000000-0006-0000-0B00-000039000000}">
      <text>
        <r>
          <rPr>
            <sz val="11"/>
            <rFont val="Calibri"/>
          </rPr>
          <t>Virtual machines should deactivate 3D graphics features when not required</t>
        </r>
      </text>
    </comment>
    <comment ref="AD242" authorId="0" shapeId="0" xr:uid="{00000000-0006-0000-0B00-00003A000000}">
      <text>
        <r>
          <rPr>
            <sz val="11"/>
            <rFont val="Calibri"/>
          </rPr>
          <t>Virtual machines must limit PCI/PCIe device passthrough functionality</t>
        </r>
      </text>
    </comment>
    <comment ref="AE242" authorId="0" shapeId="0" xr:uid="{00000000-0006-0000-0B00-00003B000000}">
      <text>
        <r>
          <rPr>
            <sz val="11"/>
            <rFont val="Calibri"/>
          </rPr>
          <t>Ensure unauthorized modification and disconnection of devices is disabled</t>
        </r>
      </text>
    </comment>
    <comment ref="AF242" authorId="0" shapeId="0" xr:uid="{00000000-0006-0000-0B00-00003C000000}">
      <text>
        <r>
          <rPr>
            <sz val="11"/>
            <rFont val="Calibri"/>
          </rPr>
          <t>Virtual machines must prevent unauthorized connection of devices</t>
        </r>
      </text>
    </comment>
    <comment ref="AG242" authorId="0" shapeId="0" xr:uid="{00000000-0006-0000-0B00-00003D000000}">
      <text>
        <r>
          <rPr>
            <sz val="11"/>
            <rFont val="Calibri"/>
          </rPr>
          <t>Virtual machines must remove unnecessary audio devices</t>
        </r>
      </text>
    </comment>
    <comment ref="AH242" authorId="0" shapeId="0" xr:uid="{00000000-0006-0000-0B00-00003E000000}">
      <text>
        <r>
          <rPr>
            <sz val="11"/>
            <rFont val="Calibri"/>
          </rPr>
          <t>Virtual machines must remove unnecessary AHCI devices</t>
        </r>
      </text>
    </comment>
    <comment ref="AI242" authorId="0" shapeId="0" xr:uid="{00000000-0006-0000-0B00-00003F000000}">
      <text>
        <r>
          <rPr>
            <sz val="11"/>
            <rFont val="Calibri"/>
          </rPr>
          <t>Virtual machines must remove unnecessary USB/XHCI devices</t>
        </r>
      </text>
    </comment>
    <comment ref="AJ242" authorId="0" shapeId="0" xr:uid="{00000000-0006-0000-0B00-000040000000}">
      <text>
        <r>
          <rPr>
            <sz val="11"/>
            <rFont val="Calibri"/>
          </rPr>
          <t>Virtual machines must remove unnecessary serial port devices</t>
        </r>
      </text>
    </comment>
    <comment ref="AK242" authorId="0" shapeId="0" xr:uid="{00000000-0006-0000-0B00-000041000000}">
      <text>
        <r>
          <rPr>
            <sz val="11"/>
            <rFont val="Calibri"/>
          </rPr>
          <t>Virtual machines must remove unnecessary parallel port devices</t>
        </r>
      </text>
    </comment>
    <comment ref="AL242" authorId="0" shapeId="0" xr:uid="{00000000-0006-0000-0B00-000042000000}">
      <text>
        <r>
          <rPr>
            <sz val="11"/>
            <rFont val="Calibri"/>
          </rPr>
          <t>Virtual machines must remove unnecessary CD/DVD devices</t>
        </r>
      </text>
    </comment>
    <comment ref="AM242" authorId="0" shapeId="0" xr:uid="{00000000-0006-0000-0B00-000043000000}">
      <text>
        <r>
          <rPr>
            <sz val="11"/>
            <rFont val="Calibri"/>
          </rPr>
          <t>Virtual machines must remove unnecessary floppy devices</t>
        </r>
      </text>
    </comment>
    <comment ref="AN242" authorId="0" shapeId="0" xr:uid="{00000000-0006-0000-0B00-000044000000}">
      <text>
        <r>
          <rPr>
            <sz val="11"/>
            <rFont val="Calibri"/>
          </rPr>
          <t>Virtual machines must deactivate console drag and drop operations</t>
        </r>
      </text>
    </comment>
    <comment ref="AO242" authorId="0" shapeId="0" xr:uid="{00000000-0006-0000-0B00-000045000000}">
      <text>
        <r>
          <rPr>
            <sz val="11"/>
            <rFont val="Calibri"/>
          </rPr>
          <t>Virtual machines must deactivate console copy operations</t>
        </r>
      </text>
    </comment>
    <comment ref="AP242" authorId="0" shapeId="0" xr:uid="{00000000-0006-0000-0B00-000046000000}">
      <text>
        <r>
          <rPr>
            <sz val="11"/>
            <rFont val="Calibri"/>
          </rPr>
          <t>Virtual machines must deactivate console paste operations</t>
        </r>
      </text>
    </comment>
    <comment ref="AQ242" authorId="0" shapeId="0" xr:uid="{00000000-0006-0000-0B00-000047000000}">
      <text>
        <r>
          <rPr>
            <sz val="11"/>
            <rFont val="Calibri"/>
          </rPr>
          <t xml:space="preserve">Virtual machines must limit access through the </t>
        </r>
        <r>
          <rPr>
            <sz val="11"/>
            <color rgb="FF000000"/>
            <rFont val="Calibri"/>
          </rPr>
          <t>"</t>
        </r>
        <r>
          <rPr>
            <b/>
            <sz val="11"/>
            <color rgb="FF000000"/>
            <rFont val="Calibri"/>
          </rPr>
          <t>dvfilter</t>
        </r>
        <r>
          <rPr>
            <sz val="11"/>
            <color rgb="FF000000"/>
            <rFont val="Calibri"/>
          </rPr>
          <t>"</t>
        </r>
        <r>
          <rPr>
            <sz val="11"/>
            <color rgb="FF000000"/>
            <rFont val="Calibri"/>
          </rPr>
          <t xml:space="preserve"> network API</t>
        </r>
      </text>
    </comment>
    <comment ref="AR242" authorId="0" shapeId="0" xr:uid="{00000000-0006-0000-0B00-000048000000}">
      <text>
        <r>
          <rPr>
            <sz val="11"/>
            <rFont val="Calibri"/>
          </rPr>
          <t>Virtual machines must deactivate virtual disk shrinking operations</t>
        </r>
      </text>
    </comment>
    <comment ref="AS242" authorId="0" shapeId="0" xr:uid="{00000000-0006-0000-0B00-000049000000}">
      <text>
        <r>
          <rPr>
            <sz val="11"/>
            <rFont val="Calibri"/>
          </rPr>
          <t>Virtual machines must deactivate virtual disk wiping operations</t>
        </r>
      </text>
    </comment>
    <comment ref="AT242" authorId="0" shapeId="0" xr:uid="{00000000-0006-0000-0B00-00004A000000}">
      <text>
        <r>
          <rPr>
            <sz val="11"/>
            <rFont val="Calibri"/>
          </rPr>
          <t>Virtual machines must not be able to obtain host information from the hypervisor</t>
        </r>
      </text>
    </comment>
    <comment ref="AU242" authorId="0" shapeId="0" xr:uid="{00000000-0006-0000-0B00-00004B000000}">
      <text>
        <r>
          <rPr>
            <sz val="11"/>
            <rFont val="Calibri"/>
          </rPr>
          <t>VMware Tools on deployed virtual machines must prevent being recustomized</t>
        </r>
      </text>
    </comment>
    <comment ref="H243" authorId="0" shapeId="0" xr:uid="{00000000-0006-0000-0B00-000056000000}">
      <text>
        <r>
          <rPr>
            <sz val="11"/>
            <rFont val="Calibri"/>
          </rPr>
          <t>Host should deactivate SSH</t>
        </r>
      </text>
    </comment>
    <comment ref="I243" authorId="0" shapeId="0" xr:uid="{00000000-0006-0000-0B00-000057000000}">
      <text>
        <r>
          <rPr>
            <sz val="11"/>
            <rFont val="Calibri"/>
          </rPr>
          <t>Host must deactivate the ESXi shell</t>
        </r>
      </text>
    </comment>
    <comment ref="J243" authorId="0" shapeId="0" xr:uid="{00000000-0006-0000-0B00-000058000000}">
      <text>
        <r>
          <rPr>
            <sz val="11"/>
            <rFont val="Calibri"/>
          </rPr>
          <t>Host must deactivate the ESXi Managed Object Browser (MOB)</t>
        </r>
      </text>
    </comment>
    <comment ref="K243" authorId="0" shapeId="0" xr:uid="{00000000-0006-0000-0B00-000059000000}">
      <text>
        <r>
          <rPr>
            <sz val="11"/>
            <rFont val="Calibri"/>
          </rPr>
          <t>Host must deactivate SLP</t>
        </r>
      </text>
    </comment>
    <comment ref="L243" authorId="0" shapeId="0" xr:uid="{00000000-0006-0000-0B00-00005A000000}">
      <text>
        <r>
          <rPr>
            <sz val="11"/>
            <rFont val="Calibri"/>
          </rPr>
          <t>Host must deactivate CIM</t>
        </r>
      </text>
    </comment>
    <comment ref="M243" authorId="0" shapeId="0" xr:uid="{00000000-0006-0000-0B00-00005B000000}">
      <text>
        <r>
          <rPr>
            <sz val="11"/>
            <rFont val="Calibri"/>
          </rPr>
          <t>Host must restrict use of the dvFilter network API</t>
        </r>
      </text>
    </comment>
    <comment ref="N243" authorId="0" shapeId="0" xr:uid="{00000000-0006-0000-0B00-00005C000000}">
      <text>
        <r>
          <rPr>
            <sz val="11"/>
            <rFont val="Calibri"/>
          </rPr>
          <t>Host CIM services, if enabled, must limit access</t>
        </r>
      </text>
    </comment>
    <comment ref="O243" authorId="0" shapeId="0" xr:uid="{00000000-0006-0000-0B00-00005D000000}">
      <text>
        <r>
          <rPr>
            <sz val="11"/>
            <rFont val="Calibri"/>
          </rPr>
          <t>VMware Tools must deactivate Guest Operations unless required</t>
        </r>
      </text>
    </comment>
    <comment ref="H245" authorId="0" shapeId="0" xr:uid="{00000000-0006-0000-0B00-00005E000000}">
      <text>
        <r>
          <rPr>
            <sz val="11"/>
            <rFont val="Calibri"/>
          </rPr>
          <t>Host must automatically terminate idle DCUI sessions</t>
        </r>
      </text>
    </comment>
    <comment ref="I245" authorId="0" shapeId="0" xr:uid="{00000000-0006-0000-0B00-00005F000000}">
      <text>
        <r>
          <rPr>
            <sz val="11"/>
            <rFont val="Calibri"/>
          </rPr>
          <t>Host must automatically terminate idle shells</t>
        </r>
      </text>
    </comment>
    <comment ref="J245" authorId="0" shapeId="0" xr:uid="{00000000-0006-0000-0B00-000060000000}">
      <text>
        <r>
          <rPr>
            <sz val="11"/>
            <rFont val="Calibri"/>
          </rPr>
          <t>Host must automatically deactivate shell services</t>
        </r>
      </text>
    </comment>
    <comment ref="K245" authorId="0" shapeId="0" xr:uid="{00000000-0006-0000-0B00-000061000000}">
      <text>
        <r>
          <rPr>
            <sz val="11"/>
            <rFont val="Calibri"/>
          </rPr>
          <t>Host must configure a session timeout for the API</t>
        </r>
      </text>
    </comment>
    <comment ref="L245" authorId="0" shapeId="0" xr:uid="{00000000-0006-0000-0B00-000062000000}">
      <text>
        <r>
          <rPr>
            <sz val="11"/>
            <rFont val="Calibri"/>
          </rPr>
          <t>Host must automatically terminate idle host client sessions</t>
        </r>
      </text>
    </comment>
    <comment ref="M245" authorId="0" shapeId="0" xr:uid="{00000000-0006-0000-0B00-000063000000}">
      <text>
        <r>
          <rPr>
            <sz val="11"/>
            <rFont val="Calibri"/>
          </rPr>
          <t>Host SSH daemon, if enabled, must set a timeout count on idle sessions</t>
        </r>
      </text>
    </comment>
    <comment ref="N245" authorId="0" shapeId="0" xr:uid="{00000000-0006-0000-0B00-000064000000}">
      <text>
        <r>
          <rPr>
            <sz val="11"/>
            <rFont val="Calibri"/>
          </rPr>
          <t>Host SSH daemon, if enabled, must set a timeout interval on idle sessions</t>
        </r>
      </text>
    </comment>
    <comment ref="O245" authorId="0" shapeId="0" xr:uid="{00000000-0006-0000-0B00-000065000000}">
      <text>
        <r>
          <rPr>
            <sz val="11"/>
            <rFont val="Calibri"/>
          </rPr>
          <t>Virtual machines must be configured to lock when the last console connection is closed</t>
        </r>
      </text>
    </comment>
    <comment ref="H249" authorId="0" shapeId="0" xr:uid="{00000000-0006-0000-0B00-000066000000}">
      <text>
        <r>
          <rPr>
            <sz val="11"/>
            <rFont val="Calibri"/>
          </rPr>
          <t>Host hardware must enable UEFI Secure Boot</t>
        </r>
      </text>
    </comment>
    <comment ref="I249" authorId="0" shapeId="0" xr:uid="{00000000-0006-0000-0B00-000067000000}">
      <text>
        <r>
          <rPr>
            <sz val="11"/>
            <rFont val="Calibri"/>
          </rPr>
          <t>Host hardware must enable Intel TXT, if available</t>
        </r>
      </text>
    </comment>
    <comment ref="J249" authorId="0" shapeId="0" xr:uid="{00000000-0006-0000-0B00-000068000000}">
      <text>
        <r>
          <rPr>
            <sz val="11"/>
            <rFont val="Calibri"/>
          </rPr>
          <t>Host hardware must enable and configure a TPM 2.0</t>
        </r>
      </text>
    </comment>
    <comment ref="K249" authorId="0" shapeId="0" xr:uid="{00000000-0006-0000-0B00-000069000000}">
      <text>
        <r>
          <rPr>
            <sz val="11"/>
            <rFont val="Calibri"/>
          </rPr>
          <t>Host must enable Secure Boot enforcement</t>
        </r>
      </text>
    </comment>
    <comment ref="L249" authorId="0" shapeId="0" xr:uid="{00000000-0006-0000-0B00-00006A000000}">
      <text>
        <r>
          <rPr>
            <sz val="11"/>
            <rFont val="Calibri"/>
          </rPr>
          <t>Host image profile acceptance level must be PartnerSupported or higher</t>
        </r>
      </text>
    </comment>
    <comment ref="M249" authorId="0" shapeId="0" xr:uid="{00000000-0006-0000-0B00-00006B000000}">
      <text>
        <r>
          <rPr>
            <sz val="11"/>
            <rFont val="Calibri"/>
          </rPr>
          <t>Host must only run binaries delivered via signed VIB</t>
        </r>
      </text>
    </comment>
    <comment ref="N249" authorId="0" shapeId="0" xr:uid="{00000000-0006-0000-0B00-00006C000000}">
      <text>
        <r>
          <rPr>
            <sz val="11"/>
            <rFont val="Calibri"/>
          </rPr>
          <t>Host must require TPM-based configuration encryption</t>
        </r>
      </text>
    </comment>
    <comment ref="O249" authorId="0" shapeId="0" xr:uid="{00000000-0006-0000-0B00-00006D000000}">
      <text>
        <r>
          <rPr>
            <sz val="11"/>
            <rFont val="Calibri"/>
          </rPr>
          <t>Virtual machines must enable Secure Boot</t>
        </r>
      </text>
    </comment>
    <comment ref="P249" authorId="0" shapeId="0" xr:uid="{00000000-0006-0000-0B00-00006E000000}">
      <text>
        <r>
          <rPr>
            <sz val="11"/>
            <rFont val="Calibri"/>
          </rPr>
          <t>VMware Tools on deployed virtual machines must prevent being recustomized</t>
        </r>
      </text>
    </comment>
    <comment ref="H254" authorId="0" shapeId="0" xr:uid="{00000000-0006-0000-0B00-00006F000000}">
      <text>
        <r>
          <rPr>
            <sz val="11"/>
            <rFont val="Calibri"/>
          </rPr>
          <t>Host hardware must have auditable, authentic, and up to date system &amp; device firmware</t>
        </r>
      </text>
    </comment>
    <comment ref="I254" authorId="0" shapeId="0" xr:uid="{00000000-0006-0000-0B00-000070000000}">
      <text>
        <r>
          <rPr>
            <sz val="11"/>
            <rFont val="Calibri"/>
          </rPr>
          <t>Host hardware must enable Intel TXT, if available</t>
        </r>
      </text>
    </comment>
    <comment ref="J254" authorId="0" shapeId="0" xr:uid="{00000000-0006-0000-0B00-000071000000}">
      <text>
        <r>
          <rPr>
            <sz val="11"/>
            <rFont val="Calibri"/>
          </rPr>
          <t>Host hardware must enable and configure a TPM 2.0</t>
        </r>
      </text>
    </comment>
    <comment ref="K254" authorId="0" shapeId="0" xr:uid="{00000000-0006-0000-0B00-000072000000}">
      <text>
        <r>
          <rPr>
            <sz val="11"/>
            <rFont val="Calibri"/>
          </rPr>
          <t>Host integrated hardware management controller must be secure</t>
        </r>
      </text>
    </comment>
    <comment ref="L254" authorId="0" shapeId="0" xr:uid="{00000000-0006-0000-0B00-000073000000}">
      <text>
        <r>
          <rPr>
            <sz val="11"/>
            <rFont val="Calibri"/>
          </rPr>
          <t>Host must run software that has not reached End of General Support status</t>
        </r>
      </text>
    </comment>
    <comment ref="M254" authorId="0" shapeId="0" xr:uid="{00000000-0006-0000-0B00-000074000000}">
      <text>
        <r>
          <rPr>
            <sz val="11"/>
            <rFont val="Calibri"/>
          </rPr>
          <t>Host must have all software updates installed</t>
        </r>
      </text>
    </comment>
    <comment ref="N254" authorId="0" shapeId="0" xr:uid="{00000000-0006-0000-0B00-000075000000}">
      <text>
        <r>
          <rPr>
            <sz val="11"/>
            <rFont val="Calibri"/>
          </rPr>
          <t>Virtual machines should have virtual machine hardware version 19 or newer</t>
        </r>
      </text>
    </comment>
    <comment ref="O254" authorId="0" shapeId="0" xr:uid="{00000000-0006-0000-0B00-000076000000}">
      <text>
        <r>
          <rPr>
            <sz val="11"/>
            <rFont val="Calibri"/>
          </rPr>
          <t>VMware Tools must be a version that has not reached End of General Support status</t>
        </r>
      </text>
    </comment>
    <comment ref="P254" authorId="0" shapeId="0" xr:uid="{00000000-0006-0000-0B00-000077000000}">
      <text>
        <r>
          <rPr>
            <sz val="11"/>
            <rFont val="Calibri"/>
          </rPr>
          <t>VMware Tools must have all software updates installed</t>
        </r>
      </text>
    </comment>
    <comment ref="H255" authorId="0" shapeId="0" xr:uid="{00000000-0006-0000-0B00-000078000000}">
      <text>
        <r>
          <rPr>
            <sz val="11"/>
            <rFont val="Calibri"/>
          </rPr>
          <t>Host hardware must have auditable, authentic, and up to date system &amp; device firmware</t>
        </r>
      </text>
    </comment>
    <comment ref="I255" authorId="0" shapeId="0" xr:uid="{00000000-0006-0000-0B00-000079000000}">
      <text>
        <r>
          <rPr>
            <sz val="11"/>
            <rFont val="Calibri"/>
          </rPr>
          <t>Host must have all software updates installed</t>
        </r>
      </text>
    </comment>
    <comment ref="J255" authorId="0" shapeId="0" xr:uid="{00000000-0006-0000-0B00-00007A000000}">
      <text>
        <r>
          <rPr>
            <sz val="11"/>
            <rFont val="Calibri"/>
          </rPr>
          <t>VMware Tools should configure automatic upgrades as appropriate for the environment</t>
        </r>
      </text>
    </comment>
    <comment ref="H293" authorId="0" shapeId="0" xr:uid="{00000000-0006-0000-0B00-00007B000000}">
      <text>
        <r>
          <rPr>
            <sz val="11"/>
            <rFont val="Calibri"/>
          </rPr>
          <t>Host integrated hardware management controller must secure authentication</t>
        </r>
      </text>
    </comment>
    <comment ref="I293" authorId="0" shapeId="0" xr:uid="{00000000-0006-0000-0B00-00007C000000}">
      <text>
        <r>
          <rPr>
            <sz val="11"/>
            <rFont val="Calibri"/>
          </rPr>
          <t>Host must enforce password complexity</t>
        </r>
      </text>
    </comment>
    <comment ref="J293" authorId="0" shapeId="0" xr:uid="{00000000-0006-0000-0B00-00007D000000}">
      <text>
        <r>
          <rPr>
            <sz val="11"/>
            <rFont val="Calibri"/>
          </rPr>
          <t>Host iSCSI client, if enabled, must employ unique CHAP authentication secrets</t>
        </r>
      </text>
    </comment>
    <comment ref="H294" authorId="0" shapeId="0" xr:uid="{00000000-0006-0000-0B00-00007E000000}">
      <text>
        <r>
          <rPr>
            <sz val="11"/>
            <rFont val="Calibri"/>
          </rPr>
          <t>Host must lock an account after a specified number of failed login attempts</t>
        </r>
      </text>
    </comment>
    <comment ref="I294" authorId="0" shapeId="0" xr:uid="{00000000-0006-0000-0B00-00007F000000}">
      <text>
        <r>
          <rPr>
            <sz val="11"/>
            <rFont val="Calibri"/>
          </rPr>
          <t>Host must unlock accounts after a specified timeout period</t>
        </r>
      </text>
    </comment>
    <comment ref="H295" authorId="0" shapeId="0" xr:uid="{00000000-0006-0000-0B00-000080000000}">
      <text>
        <r>
          <rPr>
            <sz val="11"/>
            <rFont val="Calibri"/>
          </rPr>
          <t>Host iSCSI client, if enabled, must employ unique CHAP authentication secrets</t>
        </r>
      </text>
    </comment>
    <comment ref="H296" authorId="0" shapeId="0" xr:uid="{00000000-0006-0000-0B00-000081000000}">
      <text>
        <r>
          <rPr>
            <sz val="11"/>
            <rFont val="Calibri"/>
          </rPr>
          <t>Host must configure the password history setting to restrict the reuse of passwords</t>
        </r>
      </text>
    </comment>
    <comment ref="I296" authorId="0" shapeId="0" xr:uid="{00000000-0006-0000-0B00-000082000000}">
      <text>
        <r>
          <rPr>
            <sz val="11"/>
            <rFont val="Calibri"/>
          </rPr>
          <t>Host must be configured with an appropriate maximum password age</t>
        </r>
      </text>
    </comment>
    <comment ref="H297" authorId="0" shapeId="0" xr:uid="{00000000-0006-0000-0B00-000083000000}">
      <text>
        <r>
          <rPr>
            <sz val="11"/>
            <rFont val="Calibri"/>
          </rPr>
          <t>Host must configure the password history setting to restrict the reuse of passwords</t>
        </r>
      </text>
    </comment>
    <comment ref="H309" authorId="0" shapeId="0" xr:uid="{00000000-0006-0000-0B00-000084000000}">
      <text>
        <r>
          <rPr>
            <sz val="11"/>
            <rFont val="Calibri"/>
          </rPr>
          <t>Host must have an accurate DCUI.Access list</t>
        </r>
      </text>
    </comment>
    <comment ref="I309" authorId="0" shapeId="0" xr:uid="{00000000-0006-0000-0B00-000085000000}">
      <text>
        <r>
          <rPr>
            <sz val="11"/>
            <rFont val="Calibri"/>
          </rPr>
          <t>Host must have an accurate Exception Users list</t>
        </r>
      </text>
    </comment>
    <comment ref="J309" authorId="0" shapeId="0" xr:uid="{00000000-0006-0000-0B00-000086000000}">
      <text>
        <r>
          <rPr>
            <sz val="11"/>
            <rFont val="Calibri"/>
          </rPr>
          <t>Host must enable lockdown mode</t>
        </r>
      </text>
    </comment>
    <comment ref="K309" authorId="0" shapeId="0" xr:uid="{00000000-0006-0000-0B00-000087000000}">
      <text>
        <r>
          <rPr>
            <sz val="11"/>
            <rFont val="Calibri"/>
          </rPr>
          <t>Host should enable strict lockdown mode</t>
        </r>
      </text>
    </comment>
    <comment ref="L309" authorId="0" shapeId="0" xr:uid="{00000000-0006-0000-0B00-000088000000}">
      <text>
        <r>
          <rPr>
            <sz val="11"/>
            <rFont val="Calibri"/>
          </rPr>
          <t>Host must deny shell access for the dcui account</t>
        </r>
      </text>
    </comment>
    <comment ref="M309" authorId="0" shapeId="0" xr:uid="{00000000-0006-0000-0B00-000089000000}">
      <text>
        <r>
          <rPr>
            <sz val="11"/>
            <rFont val="Calibri"/>
          </rPr>
          <t>Host must deny shell access for the vpxuser account</t>
        </r>
      </text>
    </comment>
    <comment ref="H312" authorId="0" shapeId="0" xr:uid="{00000000-0006-0000-0B00-00008A000000}">
      <text>
        <r>
          <rPr>
            <sz val="11"/>
            <rFont val="Calibri"/>
          </rPr>
          <t>Host integrated hardware management controller must secure authentication</t>
        </r>
      </text>
    </comment>
    <comment ref="H344" authorId="0" shapeId="0" xr:uid="{00000000-0006-0000-0B00-00008B000000}">
      <text>
        <r>
          <rPr>
            <sz val="11"/>
            <rFont val="Calibri"/>
          </rPr>
          <t>Host must have an accurate DCUI.Access list</t>
        </r>
      </text>
    </comment>
    <comment ref="I344" authorId="0" shapeId="0" xr:uid="{00000000-0006-0000-0B00-00008C000000}">
      <text>
        <r>
          <rPr>
            <sz val="11"/>
            <rFont val="Calibri"/>
          </rPr>
          <t>Host must have an accurate Exception Users list</t>
        </r>
      </text>
    </comment>
    <comment ref="J344" authorId="0" shapeId="0" xr:uid="{00000000-0006-0000-0B00-00008D000000}">
      <text>
        <r>
          <rPr>
            <sz val="11"/>
            <rFont val="Calibri"/>
          </rPr>
          <t>Host must enable lockdown mode</t>
        </r>
      </text>
    </comment>
    <comment ref="K344" authorId="0" shapeId="0" xr:uid="{00000000-0006-0000-0B00-00008E000000}">
      <text>
        <r>
          <rPr>
            <sz val="11"/>
            <rFont val="Calibri"/>
          </rPr>
          <t>Host should enable strict lockdown mode</t>
        </r>
      </text>
    </comment>
    <comment ref="L344" authorId="0" shapeId="0" xr:uid="{00000000-0006-0000-0B00-00008F000000}">
      <text>
        <r>
          <rPr>
            <sz val="11"/>
            <rFont val="Calibri"/>
          </rPr>
          <t>Virtual machines must limit console sharing.</t>
        </r>
      </text>
    </comment>
    <comment ref="H345" authorId="0" shapeId="0" xr:uid="{00000000-0006-0000-0B00-000090000000}">
      <text>
        <r>
          <rPr>
            <sz val="11"/>
            <rFont val="Calibri"/>
          </rPr>
          <t>Host must automatically terminate idle DCUI sessions</t>
        </r>
      </text>
    </comment>
    <comment ref="I345" authorId="0" shapeId="0" xr:uid="{00000000-0006-0000-0B00-000091000000}">
      <text>
        <r>
          <rPr>
            <sz val="11"/>
            <rFont val="Calibri"/>
          </rPr>
          <t>Host must automatically terminate idle shells</t>
        </r>
      </text>
    </comment>
    <comment ref="J345" authorId="0" shapeId="0" xr:uid="{00000000-0006-0000-0B00-000092000000}">
      <text>
        <r>
          <rPr>
            <sz val="11"/>
            <rFont val="Calibri"/>
          </rPr>
          <t>Host must automatically deactivate shell services</t>
        </r>
      </text>
    </comment>
    <comment ref="K345" authorId="0" shapeId="0" xr:uid="{00000000-0006-0000-0B00-000093000000}">
      <text>
        <r>
          <rPr>
            <sz val="11"/>
            <rFont val="Calibri"/>
          </rPr>
          <t>Virtual machines must limit console sharing.</t>
        </r>
      </text>
    </comment>
    <comment ref="H348" authorId="0" shapeId="0" xr:uid="{00000000-0006-0000-0B00-000094000000}">
      <text>
        <r>
          <rPr>
            <sz val="11"/>
            <rFont val="Calibri"/>
          </rPr>
          <t>Host must enable volatile key destruction</t>
        </r>
      </text>
    </comment>
    <comment ref="H349" authorId="0" shapeId="0" xr:uid="{00000000-0006-0000-0B00-000095000000}">
      <text>
        <r>
          <rPr>
            <sz val="11"/>
            <rFont val="Calibri"/>
          </rPr>
          <t>Host must enable the highest version of TLS supported</t>
        </r>
      </text>
    </comment>
    <comment ref="I349" authorId="0" shapeId="0" xr:uid="{00000000-0006-0000-0B00-000096000000}">
      <text>
        <r>
          <rPr>
            <sz val="11"/>
            <rFont val="Calibri"/>
          </rPr>
          <t>Host must verify certificates for TLS remote logging endpoints</t>
        </r>
      </text>
    </comment>
    <comment ref="J349" authorId="0" shapeId="0" xr:uid="{00000000-0006-0000-0B00-000097000000}">
      <text>
        <r>
          <rPr>
            <sz val="11"/>
            <rFont val="Calibri"/>
          </rPr>
          <t>Host must use strict x509 verification for TLS-enabled remote logging endpoints</t>
        </r>
      </text>
    </comment>
    <comment ref="K349" authorId="0" shapeId="0" xr:uid="{00000000-0006-0000-0B00-000098000000}">
      <text>
        <r>
          <rPr>
            <sz val="11"/>
            <rFont val="Calibri"/>
          </rPr>
          <t>Host iSCSI client, if enabled, must employ bidirectional/mutual CHAP authentication</t>
        </r>
      </text>
    </comment>
    <comment ref="L349" authorId="0" shapeId="0" xr:uid="{00000000-0006-0000-0B00-000099000000}">
      <text>
        <r>
          <rPr>
            <sz val="11"/>
            <rFont val="Calibri"/>
          </rPr>
          <t>Host SSH daemon, if enabled, must use FIPS 140-2/140-3 validated ciphers</t>
        </r>
      </text>
    </comment>
    <comment ref="M349" authorId="0" shapeId="0" xr:uid="{00000000-0006-0000-0B00-00009A000000}">
      <text>
        <r>
          <rPr>
            <sz val="11"/>
            <rFont val="Calibri"/>
          </rPr>
          <t>Host SSH daemon, if enabled, must use FIPS 140-2/140-3 validated cryptographic modules</t>
        </r>
      </text>
    </comment>
    <comment ref="N349" authorId="0" shapeId="0" xr:uid="{00000000-0006-0000-0B00-00009B000000}">
      <text>
        <r>
          <rPr>
            <sz val="11"/>
            <rFont val="Calibri"/>
          </rPr>
          <t>Virtual machines must require encryption for vMotion</t>
        </r>
      </text>
    </comment>
    <comment ref="O349" authorId="0" shapeId="0" xr:uid="{00000000-0006-0000-0B00-00009C000000}">
      <text>
        <r>
          <rPr>
            <sz val="11"/>
            <rFont val="Calibri"/>
          </rPr>
          <t>Virtual machines must require encryption for Fault Tolerance</t>
        </r>
      </text>
    </comment>
    <comment ref="H355" authorId="0" shapeId="0" xr:uid="{00000000-0006-0000-0B00-00009D000000}">
      <text>
        <r>
          <rPr>
            <sz val="11"/>
            <rFont val="Calibri"/>
          </rPr>
          <t>Host integrated hardware management controller must enable time synchronization</t>
        </r>
      </text>
    </comment>
    <comment ref="I355" authorId="0" shapeId="0" xr:uid="{00000000-0006-0000-0B00-00009E000000}">
      <text>
        <r>
          <rPr>
            <sz val="11"/>
            <rFont val="Calibri"/>
          </rPr>
          <t>Host must have reliable time synchronization sources</t>
        </r>
      </text>
    </comment>
    <comment ref="J355" authorId="0" shapeId="0" xr:uid="{00000000-0006-0000-0B00-00009F000000}">
      <text>
        <r>
          <rPr>
            <sz val="11"/>
            <rFont val="Calibri"/>
          </rPr>
          <t>Host must have time synchronization services enabled and running</t>
        </r>
      </text>
    </comment>
    <comment ref="H356" authorId="0" shapeId="0" xr:uid="{00000000-0006-0000-0B00-0000A0000000}">
      <text>
        <r>
          <rPr>
            <sz val="11"/>
            <rFont val="Calibri"/>
          </rPr>
          <t>Host must configure a persistent log location for all locally stored system logs</t>
        </r>
      </text>
    </comment>
    <comment ref="I356" authorId="0" shapeId="0" xr:uid="{00000000-0006-0000-0B00-0000A1000000}">
      <text>
        <r>
          <rPr>
            <sz val="11"/>
            <rFont val="Calibri"/>
          </rPr>
          <t>Host must transmit system logs to a remote log collector</t>
        </r>
      </text>
    </comment>
    <comment ref="J356" authorId="0" shapeId="0" xr:uid="{00000000-0006-0000-0B00-0000A2000000}">
      <text>
        <r>
          <rPr>
            <sz val="11"/>
            <rFont val="Calibri"/>
          </rPr>
          <t>Host must log sufficient information for events</t>
        </r>
      </text>
    </comment>
    <comment ref="K356" authorId="0" shapeId="0" xr:uid="{00000000-0006-0000-0B00-0000A3000000}">
      <text>
        <r>
          <rPr>
            <sz val="11"/>
            <rFont val="Calibri"/>
          </rPr>
          <t>Host must set the logging informational level to info</t>
        </r>
      </text>
    </comment>
    <comment ref="L356" authorId="0" shapeId="0" xr:uid="{00000000-0006-0000-0B00-0000A4000000}">
      <text>
        <r>
          <rPr>
            <sz val="11"/>
            <rFont val="Calibri"/>
          </rPr>
          <t>Host must enable audit record logging</t>
        </r>
      </text>
    </comment>
    <comment ref="M356" authorId="0" shapeId="0" xr:uid="{00000000-0006-0000-0B00-0000A5000000}">
      <text>
        <r>
          <rPr>
            <sz val="11"/>
            <rFont val="Calibri"/>
          </rPr>
          <t>Host must configure a persistent log location for all locally stored audit records</t>
        </r>
      </text>
    </comment>
    <comment ref="N356" authorId="0" shapeId="0" xr:uid="{00000000-0006-0000-0B00-0000A6000000}">
      <text>
        <r>
          <rPr>
            <sz val="11"/>
            <rFont val="Calibri"/>
          </rPr>
          <t>Virtual machines must enable diagnostic logging</t>
        </r>
      </text>
    </comment>
    <comment ref="O356" authorId="0" shapeId="0" xr:uid="{00000000-0006-0000-0B00-0000A7000000}">
      <text>
        <r>
          <rPr>
            <sz val="11"/>
            <rFont val="Calibri"/>
          </rPr>
          <t>Virtual machines must limit the number of retained diagnostic logs</t>
        </r>
      </text>
    </comment>
    <comment ref="P356" authorId="0" shapeId="0" xr:uid="{00000000-0006-0000-0B00-0000A8000000}">
      <text>
        <r>
          <rPr>
            <sz val="11"/>
            <rFont val="Calibri"/>
          </rPr>
          <t>Virtual machines must limit the size of diagnostic logs</t>
        </r>
      </text>
    </comment>
    <comment ref="Q356" authorId="0" shapeId="0" xr:uid="{00000000-0006-0000-0B00-0000A9000000}">
      <text>
        <r>
          <rPr>
            <sz val="11"/>
            <rFont val="Calibri"/>
          </rPr>
          <t>Virtual machines must limit informational messages from the virtual machine to the VMX file</t>
        </r>
      </text>
    </comment>
    <comment ref="R356" authorId="0" shapeId="0" xr:uid="{00000000-0006-0000-0B00-0000AA000000}">
      <text>
        <r>
          <rPr>
            <sz val="11"/>
            <rFont val="Calibri"/>
          </rPr>
          <t>VMware Tools must enable VMware Tools logging</t>
        </r>
      </text>
    </comment>
    <comment ref="S356" authorId="0" shapeId="0" xr:uid="{00000000-0006-0000-0B00-0000AB000000}">
      <text>
        <r>
          <rPr>
            <sz val="11"/>
            <rFont val="Calibri"/>
          </rPr>
          <t>VMware Tools must send VMware Tools logs to the system log service</t>
        </r>
      </text>
    </comment>
    <comment ref="H360" authorId="0" shapeId="0" xr:uid="{00000000-0006-0000-0B00-0000AC000000}">
      <text>
        <r>
          <rPr>
            <sz val="11"/>
            <rFont val="Calibri"/>
          </rPr>
          <t>Host integrated hardware management controller must enable remote logging of events</t>
        </r>
      </text>
    </comment>
    <comment ref="I360" authorId="0" shapeId="0" xr:uid="{00000000-0006-0000-0B00-0000AD000000}">
      <text>
        <r>
          <rPr>
            <sz val="11"/>
            <rFont val="Calibri"/>
          </rPr>
          <t>Host must configure a persistent log location for all locally stored system logs</t>
        </r>
      </text>
    </comment>
    <comment ref="J360" authorId="0" shapeId="0" xr:uid="{00000000-0006-0000-0B00-0000AE000000}">
      <text>
        <r>
          <rPr>
            <sz val="11"/>
            <rFont val="Calibri"/>
          </rPr>
          <t>Host must transmit system logs to a remote log collector</t>
        </r>
      </text>
    </comment>
    <comment ref="K360" authorId="0" shapeId="0" xr:uid="{00000000-0006-0000-0B00-0000AF000000}">
      <text>
        <r>
          <rPr>
            <sz val="11"/>
            <rFont val="Calibri"/>
          </rPr>
          <t>Host must enable audit record logging</t>
        </r>
      </text>
    </comment>
    <comment ref="L360" authorId="0" shapeId="0" xr:uid="{00000000-0006-0000-0B00-0000B0000000}">
      <text>
        <r>
          <rPr>
            <sz val="11"/>
            <rFont val="Calibri"/>
          </rPr>
          <t>Host must configure a persistent log location for all locally stored audit records</t>
        </r>
      </text>
    </comment>
    <comment ref="M360" authorId="0" shapeId="0" xr:uid="{00000000-0006-0000-0B00-0000B1000000}">
      <text>
        <r>
          <rPr>
            <sz val="11"/>
            <rFont val="Calibri"/>
          </rPr>
          <t>Host must store one week of audit records</t>
        </r>
      </text>
    </comment>
    <comment ref="N360" authorId="0" shapeId="0" xr:uid="{00000000-0006-0000-0B00-0000B2000000}">
      <text>
        <r>
          <rPr>
            <sz val="11"/>
            <rFont val="Calibri"/>
          </rPr>
          <t>Host must transmit audit records to a remote log collector</t>
        </r>
      </text>
    </comment>
    <comment ref="O360" authorId="0" shapeId="0" xr:uid="{00000000-0006-0000-0B00-0000B3000000}">
      <text>
        <r>
          <rPr>
            <sz val="11"/>
            <rFont val="Calibri"/>
          </rPr>
          <t>VMware Tools must send VMware Tools logs to the system log service</t>
        </r>
      </text>
    </comment>
    <comment ref="H363" authorId="0" shapeId="0" xr:uid="{00000000-0006-0000-0B00-0000B4000000}">
      <text>
        <r>
          <rPr>
            <sz val="11"/>
            <rFont val="Calibri"/>
          </rPr>
          <t>Host must deactivate log filtering</t>
        </r>
      </text>
    </comment>
    <comment ref="H368" authorId="0" shapeId="0" xr:uid="{00000000-0006-0000-0B00-0000B5000000}">
      <text>
        <r>
          <rPr>
            <sz val="11"/>
            <rFont val="Calibri"/>
          </rPr>
          <t>Host must store one week of audit records</t>
        </r>
      </text>
    </comment>
    <comment ref="I368" authorId="0" shapeId="0" xr:uid="{00000000-0006-0000-0B00-0000B6000000}">
      <text>
        <r>
          <rPr>
            <sz val="11"/>
            <rFont val="Calibri"/>
          </rPr>
          <t>Virtual machines must limit the number of retained diagnostic logs</t>
        </r>
      </text>
    </comment>
    <comment ref="J368" authorId="0" shapeId="0" xr:uid="{00000000-0006-0000-0B00-0000B7000000}">
      <text>
        <r>
          <rPr>
            <sz val="11"/>
            <rFont val="Calibri"/>
          </rPr>
          <t>Virtual machines must limit the size of diagnostic logs</t>
        </r>
      </text>
    </comment>
    <comment ref="H373" authorId="0" shapeId="0" xr:uid="{00000000-0006-0000-0B00-0000B8000000}">
      <text>
        <r>
          <rPr>
            <sz val="11"/>
            <rFont val="Calibri"/>
          </rPr>
          <t>Host integrated hardware management controller must be secure</t>
        </r>
      </text>
    </comment>
    <comment ref="I373" authorId="0" shapeId="0" xr:uid="{00000000-0006-0000-0B00-0000B9000000}">
      <text>
        <r>
          <rPr>
            <sz val="11"/>
            <rFont val="Calibri"/>
          </rPr>
          <t>Host integrated hardware management controller must deactivate internal networking</t>
        </r>
      </text>
    </comment>
    <comment ref="J373" authorId="0" shapeId="0" xr:uid="{00000000-0006-0000-0B00-0000BA000000}">
      <text>
        <r>
          <rPr>
            <sz val="11"/>
            <rFont val="Calibri"/>
          </rPr>
          <t>Host should deactivate SNMP</t>
        </r>
      </text>
    </comment>
    <comment ref="K373" authorId="0" shapeId="0" xr:uid="{00000000-0006-0000-0B00-0000BB000000}">
      <text>
        <r>
          <rPr>
            <sz val="11"/>
            <rFont val="Calibri"/>
          </rPr>
          <t>Host must filter Bridge Protocol Data Unit (BPDU) packets</t>
        </r>
      </text>
    </comment>
    <comment ref="L373" authorId="0" shapeId="0" xr:uid="{00000000-0006-0000-0B00-0000BC000000}">
      <text>
        <r>
          <rPr>
            <sz val="11"/>
            <rFont val="Calibri"/>
          </rPr>
          <t>Host should deactivate virtual hardware management network interfaces</t>
        </r>
      </text>
    </comment>
    <comment ref="M373" authorId="0" shapeId="0" xr:uid="{00000000-0006-0000-0B00-0000BD000000}">
      <text>
        <r>
          <rPr>
            <sz val="11"/>
            <rFont val="Calibri"/>
          </rPr>
          <t>Host should reject forged transmits on standard virtual switches and port groups</t>
        </r>
      </text>
    </comment>
    <comment ref="N373" authorId="0" shapeId="0" xr:uid="{00000000-0006-0000-0B00-0000BE000000}">
      <text>
        <r>
          <rPr>
            <sz val="11"/>
            <rFont val="Calibri"/>
          </rPr>
          <t>Host should reject MAC address changes on standard virtual switches and port groups</t>
        </r>
      </text>
    </comment>
    <comment ref="O373" authorId="0" shapeId="0" xr:uid="{00000000-0006-0000-0B00-0000BF000000}">
      <text>
        <r>
          <rPr>
            <sz val="11"/>
            <rFont val="Calibri"/>
          </rPr>
          <t>Host should reject promiscuous mode requests on standard virtual switches and port groups</t>
        </r>
      </text>
    </comment>
    <comment ref="P373" authorId="0" shapeId="0" xr:uid="{00000000-0006-0000-0B00-0000C0000000}">
      <text>
        <r>
          <rPr>
            <sz val="11"/>
            <rFont val="Calibri"/>
          </rPr>
          <t>Host must restrict access to a default or native VLAN on standard virtual switches</t>
        </r>
      </text>
    </comment>
    <comment ref="Q373" authorId="0" shapeId="0" xr:uid="{00000000-0006-0000-0B00-0000C1000000}">
      <text>
        <r>
          <rPr>
            <sz val="11"/>
            <rFont val="Calibri"/>
          </rPr>
          <t>Host must restrict the use of Virtual Guest Tagging (VGT) on standard virtual switches</t>
        </r>
      </text>
    </comment>
    <comment ref="R373" authorId="0" shapeId="0" xr:uid="{00000000-0006-0000-0B00-0000C2000000}">
      <text>
        <r>
          <rPr>
            <sz val="11"/>
            <rFont val="Calibri"/>
          </rPr>
          <t>Host must isolate management communications</t>
        </r>
      </text>
    </comment>
    <comment ref="S373" authorId="0" shapeId="0" xr:uid="{00000000-0006-0000-0B00-0000C3000000}">
      <text>
        <r>
          <rPr>
            <sz val="11"/>
            <rFont val="Calibri"/>
          </rPr>
          <t>Host SNMP services, if enabled, must limit access</t>
        </r>
      </text>
    </comment>
    <comment ref="T373" authorId="0" shapeId="0" xr:uid="{00000000-0006-0000-0B00-0000C4000000}">
      <text>
        <r>
          <rPr>
            <sz val="11"/>
            <rFont val="Calibri"/>
          </rPr>
          <t>Host SSH daemon, if enabled, must not allow use of gateway ports</t>
        </r>
      </text>
    </comment>
    <comment ref="U373" authorId="0" shapeId="0" xr:uid="{00000000-0006-0000-0B00-0000C5000000}">
      <text>
        <r>
          <rPr>
            <sz val="11"/>
            <rFont val="Calibri"/>
          </rPr>
          <t>Host SSH daemon, if enabled, must disable stream local forwarding</t>
        </r>
      </text>
    </comment>
    <comment ref="V373" authorId="0" shapeId="0" xr:uid="{00000000-0006-0000-0B00-0000C6000000}">
      <text>
        <r>
          <rPr>
            <sz val="11"/>
            <rFont val="Calibri"/>
          </rPr>
          <t>Host SSH daemon, if enabled, must disable TCP forwarding</t>
        </r>
      </text>
    </comment>
    <comment ref="W373" authorId="0" shapeId="0" xr:uid="{00000000-0006-0000-0B00-0000C7000000}">
      <text>
        <r>
          <rPr>
            <sz val="11"/>
            <rFont val="Calibri"/>
          </rPr>
          <t>Host SSH daemon, if enabled, must not permit tunnels</t>
        </r>
      </text>
    </comment>
    <comment ref="H378" authorId="0" shapeId="0" xr:uid="{00000000-0006-0000-0B00-0000C8000000}">
      <text>
        <r>
          <rPr>
            <sz val="11"/>
            <rFont val="Calibri"/>
          </rPr>
          <t>Host must enable the highest version of TLS supported</t>
        </r>
      </text>
    </comment>
    <comment ref="I378" authorId="0" shapeId="0" xr:uid="{00000000-0006-0000-0B00-0000C9000000}">
      <text>
        <r>
          <rPr>
            <sz val="11"/>
            <rFont val="Calibri"/>
          </rPr>
          <t>Host must verify certificates for TLS remote logging endpoints</t>
        </r>
      </text>
    </comment>
    <comment ref="J378" authorId="0" shapeId="0" xr:uid="{00000000-0006-0000-0B00-0000CA000000}">
      <text>
        <r>
          <rPr>
            <sz val="11"/>
            <rFont val="Calibri"/>
          </rPr>
          <t>Host must use strict x509 verification for TLS-enabled remote logging endpoints</t>
        </r>
      </text>
    </comment>
    <comment ref="K378" authorId="0" shapeId="0" xr:uid="{00000000-0006-0000-0B00-0000CB000000}">
      <text>
        <r>
          <rPr>
            <sz val="11"/>
            <rFont val="Calibri"/>
          </rPr>
          <t>Host SSH daemon, if enabled, must use FIPS 140-2/140-3 validated ciphers</t>
        </r>
      </text>
    </comment>
    <comment ref="L378" authorId="0" shapeId="0" xr:uid="{00000000-0006-0000-0B00-0000CC000000}">
      <text>
        <r>
          <rPr>
            <sz val="11"/>
            <rFont val="Calibri"/>
          </rPr>
          <t>Host SSH daemon, if enabled, must use FIPS 140-2/140-3 validated cryptographic modules</t>
        </r>
      </text>
    </comment>
    <comment ref="H384" authorId="0" shapeId="0" xr:uid="{00000000-0006-0000-0B00-0000CD000000}">
      <text>
        <r>
          <rPr>
            <sz val="11"/>
            <rFont val="Calibri"/>
          </rPr>
          <t>Host should reject forged transmits on standard virtual switches and port groups</t>
        </r>
      </text>
    </comment>
    <comment ref="I384" authorId="0" shapeId="0" xr:uid="{00000000-0006-0000-0B00-0000CE000000}">
      <text>
        <r>
          <rPr>
            <sz val="11"/>
            <rFont val="Calibri"/>
          </rPr>
          <t>Host should reject MAC address changes on standard virtual switches and port groups</t>
        </r>
      </text>
    </comment>
    <comment ref="J384" authorId="0" shapeId="0" xr:uid="{00000000-0006-0000-0B00-0000CF000000}">
      <text>
        <r>
          <rPr>
            <sz val="11"/>
            <rFont val="Calibri"/>
          </rPr>
          <t>Host should reject promiscuous mode requests on standard virtual switches and port groups</t>
        </r>
      </text>
    </comment>
    <comment ref="H390" authorId="0" shapeId="0" xr:uid="{00000000-0006-0000-0B00-0000D0000000}">
      <text>
        <r>
          <rPr>
            <sz val="11"/>
            <rFont val="Calibri"/>
          </rPr>
          <t>Host firewall must only allow traffic from authorized networks</t>
        </r>
      </text>
    </comment>
    <comment ref="I390" authorId="0" shapeId="0" xr:uid="{00000000-0006-0000-0B00-0000D1000000}">
      <text>
        <r>
          <rPr>
            <sz val="11"/>
            <rFont val="Calibri"/>
          </rPr>
          <t>Host must block network traffic by default</t>
        </r>
      </text>
    </comment>
    <comment ref="H391" authorId="0" shapeId="0" xr:uid="{00000000-0006-0000-0B00-0000D2000000}">
      <text>
        <r>
          <rPr>
            <sz val="11"/>
            <rFont val="Calibri"/>
          </rPr>
          <t>Host must filter Bridge Protocol Data Unit (BPDU) packets</t>
        </r>
      </text>
    </comment>
    <comment ref="H411" authorId="0" shapeId="0" xr:uid="{00000000-0006-0000-0B00-0000D3000000}">
      <text>
        <r>
          <rPr>
            <sz val="11"/>
            <rFont val="Calibri"/>
          </rPr>
          <t>Host must restrict access to a default or native VLAN on standard virtual switches</t>
        </r>
      </text>
    </comment>
    <comment ref="I411" authorId="0" shapeId="0" xr:uid="{00000000-0006-0000-0B00-0000D4000000}">
      <text>
        <r>
          <rPr>
            <sz val="11"/>
            <rFont val="Calibri"/>
          </rPr>
          <t>Host must restrict the use of Virtual Guest Tagging (VGT) on standard virtual switches</t>
        </r>
      </text>
    </comment>
    <comment ref="J411" authorId="0" shapeId="0" xr:uid="{00000000-0006-0000-0B00-0000D5000000}">
      <text>
        <r>
          <rPr>
            <sz val="11"/>
            <rFont val="Calibri"/>
          </rPr>
          <t>Host must isolate storage communications</t>
        </r>
      </text>
    </comment>
    <comment ref="H412" authorId="0" shapeId="0" xr:uid="{00000000-0006-0000-0B00-0000D6000000}">
      <text>
        <r>
          <rPr>
            <sz val="11"/>
            <rFont val="Calibri"/>
          </rPr>
          <t>Host must isolate storage communications</t>
        </r>
      </text>
    </comment>
    <comment ref="H413" authorId="0" shapeId="0" xr:uid="{00000000-0006-0000-0B00-0000D7000000}">
      <text>
        <r>
          <rPr>
            <sz val="11"/>
            <rFont val="Calibri"/>
          </rPr>
          <t>Host must isolate management communications</t>
        </r>
      </text>
    </comment>
  </commentList>
</comments>
</file>

<file path=xl/sharedStrings.xml><?xml version="1.0" encoding="utf-8"?>
<sst xmlns="http://schemas.openxmlformats.org/spreadsheetml/2006/main" count="13351" uniqueCount="6302">
  <si>
    <t>Section</t>
  </si>
  <si>
    <t>Id</t>
  </si>
  <si>
    <t>Title</t>
  </si>
  <si>
    <t>Assessment</t>
  </si>
  <si>
    <t>Profile</t>
  </si>
  <si>
    <t>MoSCoW</t>
  </si>
  <si>
    <t>OpsImpact</t>
  </si>
  <si>
    <t>Phase</t>
  </si>
  <si>
    <t>ImplStatus</t>
  </si>
  <si>
    <t>Notes</t>
  </si>
  <si>
    <t>Remediation</t>
  </si>
  <si>
    <t>Description</t>
  </si>
  <si>
    <t>Impact</t>
  </si>
  <si>
    <t>Audit</t>
  </si>
  <si>
    <t>Default</t>
  </si>
  <si>
    <t>Status</t>
  </si>
  <si>
    <t>LogID</t>
  </si>
  <si>
    <t>Hardware</t>
  </si>
  <si>
    <t>1.1</t>
  </si>
  <si>
    <r>
      <rPr>
        <sz val="11"/>
        <rFont val="Calibri"/>
      </rPr>
      <t>Host hardware must have auditable, authentic, and up to date system &amp; device firmware</t>
    </r>
  </si>
  <si>
    <t>Manual</t>
  </si>
  <si>
    <t>Level 1</t>
  </si>
  <si>
    <t>Unassigned</t>
  </si>
  <si>
    <t>Unassessed</t>
  </si>
  <si>
    <t>Pending</t>
  </si>
  <si>
    <t/>
  </si>
  <si>
    <r>
      <rPr>
        <sz val="11"/>
        <color rgb="FF000000"/>
        <rFont val="Calibri"/>
      </rPr>
      <t>Hardware firmware is not immune to serious issues affecting confidentiality, integrity, or availability. Vulnerable system management controllers &amp; management engines can provide places for attackers to establish persistence, in order to re-infect and re-compromise hosts after reboots and updates.</t>
    </r>
    <r>
      <rPr>
        <sz val="11"/>
        <color rgb="FF000000"/>
        <rFont val="Calibri"/>
      </rPr>
      <t xml:space="preserve">
</t>
    </r>
    <r>
      <rPr>
        <sz val="11"/>
        <color rgb="FF000000"/>
        <rFont val="Calibri"/>
      </rPr>
      <t>Ensure that the latest firmware updates are applied to all components of your systems and that the firmware is authentic and supplied by your hardware manufacturer.</t>
    </r>
  </si>
  <si>
    <r>
      <rPr>
        <sz val="11"/>
        <color rgb="FF000000"/>
        <rFont val="Calibri"/>
      </rPr>
      <t>If you are a vSAN customer please ensure that storage device &amp; controller firmware versions are certified.</t>
    </r>
  </si>
  <si>
    <t>1.2</t>
  </si>
  <si>
    <r>
      <rPr>
        <sz val="11"/>
        <rFont val="Calibri"/>
      </rPr>
      <t>Host hardware must enable UEFI Secure Boot</t>
    </r>
  </si>
  <si>
    <r>
      <rPr>
        <sz val="11"/>
        <color rgb="FF000000"/>
        <rFont val="Calibri"/>
      </rPr>
      <t>UEFI Secure Boot is a security feature of the Unified Extensible Firmware Interface (UEFI) specification. Its primary purpose is to ensure that only signed and trusted boot loaders and operating system kernels are allowed to execute during the system startup. This helps protect systems from malware and unauthorized software that might try to run before the operating system loads. By verifying the digital signatures of bootable applications and drivers, Secure Boot prevents potentially harmful code from compromising the boot process.</t>
    </r>
  </si>
  <si>
    <r>
      <rPr>
        <sz val="11"/>
        <color rgb="FF000000"/>
        <rFont val="Calibri"/>
      </rPr>
      <t>Enabling this after installation may render the host unbootable. Refer to the vSphere documentation for more information about enabling Secure Boot.</t>
    </r>
  </si>
  <si>
    <t>1.3</t>
  </si>
  <si>
    <r>
      <rPr>
        <sz val="11"/>
        <rFont val="Calibri"/>
      </rPr>
      <t>Host hardware must enable Intel TXT, if available</t>
    </r>
  </si>
  <si>
    <r>
      <rPr>
        <sz val="11"/>
        <color rgb="FF000000"/>
        <rFont val="Calibri"/>
      </rPr>
      <t>Intel Xeon Scalable Processor platforms have Trusted Execution Technology, or TXT, that help harden systems against malware, rootkits, BIOS &amp; firmware attacks, and more. When enabled, ESXi will take advantage of security benefits offered by this technology.</t>
    </r>
  </si>
  <si>
    <r>
      <rPr>
        <sz val="11"/>
        <color rgb="FF000000"/>
        <rFont val="Calibri"/>
      </rPr>
      <t>In early implementations, operations such as firmware updates and abrupt system shutdowns may activate attestation alarms in vCenter Server or cause boot failures. Typically, a cold system restart offers a temporary fix, while a system firmware update provides a permanent solution. Refer to KB 78243.</t>
    </r>
  </si>
  <si>
    <t>1.4</t>
  </si>
  <si>
    <r>
      <rPr>
        <sz val="11"/>
        <rFont val="Calibri"/>
      </rPr>
      <t>Host hardware must enable and configure a TPM 2.0</t>
    </r>
  </si>
  <si>
    <r>
      <rPr>
        <sz val="11"/>
        <color rgb="FF000000"/>
        <rFont val="Calibri"/>
      </rPr>
      <t>ESXi can use Trusted Platform Modules (TPM) 2.0 to enable advanced security features that prevent malware, remove dependencies, and secure hardware lifecycle operations.</t>
    </r>
  </si>
  <si>
    <r>
      <rPr>
        <sz val="11"/>
        <color rgb="FF000000"/>
        <rFont val="Calibri"/>
      </rPr>
      <t>No impact noted.</t>
    </r>
  </si>
  <si>
    <t>1.5</t>
  </si>
  <si>
    <r>
      <rPr>
        <sz val="11"/>
        <rFont val="Calibri"/>
      </rPr>
      <t>Host integrated hardware management controller must be secure</t>
    </r>
  </si>
  <si>
    <r>
      <rPr>
        <sz val="11"/>
        <color rgb="FF000000"/>
        <rFont val="Calibri"/>
      </rPr>
      <t>Many servers have integrated hardware management controllers that can be extremely helpful when monitoring and updating hardware, settings, and firmware. These controllers should be checked to ensure that ALL unused functionality is disabled, ALL unused access methods are disabled, passwords and password controls are set, and firewalling and access control is in place so that the only access is from authorized access workstations for the virtualization administration team.</t>
    </r>
    <r>
      <rPr>
        <sz val="11"/>
        <color rgb="FF000000"/>
        <rFont val="Calibri"/>
      </rPr>
      <t xml:space="preserve">
</t>
    </r>
    <r>
      <rPr>
        <sz val="11"/>
        <color rgb="FF000000"/>
        <rFont val="Calibri"/>
      </rPr>
      <t>All "first boot" configuration options should be disabled, especially ones that reconfigure the system from USB devices that are inserted. Disable or protect USB ports attached to the management controllers. Where possible, USB ports should be set to only permit keyboards.</t>
    </r>
    <r>
      <rPr>
        <sz val="11"/>
        <color rgb="FF000000"/>
        <rFont val="Calibri"/>
      </rPr>
      <t xml:space="preserve">
</t>
    </r>
    <r>
      <rPr>
        <sz val="11"/>
        <color rgb="FF000000"/>
        <rFont val="Calibri"/>
      </rPr>
      <t>Default passwords for accounts should be changed.</t>
    </r>
    <r>
      <rPr>
        <sz val="11"/>
        <color rgb="FF000000"/>
        <rFont val="Calibri"/>
      </rPr>
      <t xml:space="preserve">
</t>
    </r>
    <r>
      <rPr>
        <sz val="11"/>
        <color rgb="FF000000"/>
        <rFont val="Calibri"/>
      </rPr>
      <t>External information displays should be secured to prevent information leakage. Power and information buttons should be secured against unauthorized use.</t>
    </r>
    <r>
      <rPr>
        <sz val="11"/>
        <color rgb="FF000000"/>
        <rFont val="Calibri"/>
      </rPr>
      <t xml:space="preserve">
</t>
    </r>
    <r>
      <rPr>
        <sz val="11"/>
        <color rgb="FF000000"/>
        <rFont val="Calibri"/>
      </rPr>
      <t>Many hardware management controllers provide mechanisms for alerting when hardware faults &amp; configuration changes occur. You should consider those if you are not using another method for hardware monitoring.</t>
    </r>
  </si>
  <si>
    <r>
      <rPr>
        <sz val="11"/>
        <color rgb="FF000000"/>
        <rFont val="Calibri"/>
      </rPr>
      <t>Disablement of connection methods may mean that future monitoring and management efforts require changes to the hardware management controller configurations across your fleet of servers.</t>
    </r>
    <r>
      <rPr>
        <sz val="11"/>
        <color rgb="FF000000"/>
        <rFont val="Calibri"/>
      </rPr>
      <t xml:space="preserve">
</t>
    </r>
    <r>
      <rPr>
        <sz val="11"/>
        <color rgb="FF000000"/>
        <rFont val="Calibri"/>
      </rPr>
      <t>Most hardware management controllers have CLI and API management methods that can be scripted and used from a management workstation, in lieu of additional management software or applications. Learning these techniques saves time, avoids the additional effort of installing and maintaining additional tools, and allows for timely changes to configurations.</t>
    </r>
  </si>
  <si>
    <t>1.6</t>
  </si>
  <si>
    <r>
      <rPr>
        <sz val="11"/>
        <rFont val="Calibri"/>
      </rPr>
      <t>Host integrated hardware management controller must enable time synchronization</t>
    </r>
  </si>
  <si>
    <r>
      <rPr>
        <sz val="11"/>
        <color rgb="FF000000"/>
        <rFont val="Calibri"/>
      </rPr>
      <t>Cryptography, audit logging, cluster operations, and incident response/forensics depend deeply on synchronized time. This recommendation extends to all devices in infrastructure. The recommendation for NTP is to have at least four sources.</t>
    </r>
  </si>
  <si>
    <t>1.7</t>
  </si>
  <si>
    <r>
      <rPr>
        <sz val="11"/>
        <rFont val="Calibri"/>
      </rPr>
      <t>Host integrated hardware management controller must enable remote logging of events</t>
    </r>
  </si>
  <si>
    <r>
      <rPr>
        <sz val="11"/>
        <color rgb="FF000000"/>
        <rFont val="Calibri"/>
      </rPr>
      <t>The host's integrated hardware management controller provides critical out-of-band server oversight. For enhanced security, it is essential to configure this controller to log events remotely. This practice ensures that hardware-related logs are sent to an off-site location, protecting them from potential tampering and offering a centralized record of server health and activities.</t>
    </r>
  </si>
  <si>
    <t>1.8</t>
  </si>
  <si>
    <r>
      <rPr>
        <sz val="11"/>
        <rFont val="Calibri"/>
      </rPr>
      <t>Host integrated hardware management controller must secure authentication</t>
    </r>
  </si>
  <si>
    <t>Level 2</t>
  </si>
  <si>
    <r>
      <rPr>
        <sz val="11"/>
        <color rgb="FF000000"/>
        <rFont val="Calibri"/>
      </rPr>
      <t>Connections to centralized authentication sources, like Active Directory, should be disabled or carefully considered as attack vectors and dependency loops (for authentication, authorization, DNS, DHCP, and time). Consider managing local accounts on these devices through the APIs and CLI interfaces provided. If Active Directory must be used for authentication do authorization locally so that an attacker with access to Active Directory cannot promote themselves through group membership.</t>
    </r>
  </si>
  <si>
    <r>
      <rPr>
        <sz val="11"/>
        <color rgb="FF000000"/>
        <rFont val="Calibri"/>
      </rPr>
      <t>Not connecting hardware management controllers to centralized authentication &amp; authorization sources entails additional management. Most hardware management controllers have CLI toolkits or APIs to automate management of user accounts and/or authorization levels.</t>
    </r>
  </si>
  <si>
    <t>1.9</t>
  </si>
  <si>
    <r>
      <rPr>
        <sz val="11"/>
        <rFont val="Calibri"/>
      </rPr>
      <t>Host hardware must enable AMD SEV-ES, if available</t>
    </r>
  </si>
  <si>
    <r>
      <rPr>
        <sz val="11"/>
        <color rgb="FF000000"/>
        <rFont val="Calibri"/>
      </rPr>
      <t>AMD EPYC platforms support SEV-ES, a technology to encrypt memory and CPU register state, and limit visibility to the hypervisor, in order to increase workload security and decrease exposure to certain types of attacks. When configured properly, vSphere supports the use of SEV-ES inside guest virtual machines and containers under vSphere and vSphere with Tanzu. Enabling SEV-ES in system firmware eases future enablement inside virtual machines, containers, and guest OSes.</t>
    </r>
  </si>
  <si>
    <r>
      <rPr>
        <sz val="11"/>
        <color rgb="FF000000"/>
        <rFont val="Calibri"/>
      </rPr>
      <t>Use of SEV-ES in a particular VM requires the guest OS to support it, and will limit some operational features such as vMotion, snapshots, and so on. Consult the documentation for more information about these tradeoffs.</t>
    </r>
  </si>
  <si>
    <t>1.10</t>
  </si>
  <si>
    <r>
      <rPr>
        <sz val="11"/>
        <rFont val="Calibri"/>
      </rPr>
      <t>Host hardware must enable Intel SGX, if available</t>
    </r>
  </si>
  <si>
    <r>
      <rPr>
        <sz val="11"/>
        <color rgb="FF000000"/>
        <rFont val="Calibri"/>
      </rPr>
      <t>Intel Xeon Scalable Processor platforms have Software Guard Extensions, or SGX, a technology that helps applications protect data in system memory. When configured properly, vSphere supports the use of SGX inside guest virtual machines. Enabling SGX in system firmware eases future enablement inside virtual machines and guest OSes.</t>
    </r>
  </si>
  <si>
    <r>
      <rPr>
        <sz val="11"/>
        <color rgb="FF000000"/>
        <rFont val="Calibri"/>
      </rPr>
      <t>Use of SGX requires guest OS support, and will limit some operational features inside vSphere, such as vMotion, snapshots, fault tolerance, and suspend/resume.</t>
    </r>
  </si>
  <si>
    <t>1.11</t>
  </si>
  <si>
    <r>
      <rPr>
        <sz val="11"/>
        <rFont val="Calibri"/>
      </rPr>
      <t>Host hardware must secure unused external hardware ports</t>
    </r>
  </si>
  <si>
    <r>
      <rPr>
        <sz val="11"/>
        <color rgb="FF000000"/>
        <rFont val="Calibri"/>
      </rPr>
      <t>Unused ports, especially USB, can be used by attackers to attach storage, networking, and keyboards. Take reasonable steps to control access to these ports through disablement, access control, and/or with other means such as solid rack doors, rack side panels, and flooring that makes the ports inaccessible from outside the rack when the rack door is closed. Cables fit easily through many gaps in and around racks and rack doors, and stiff wires can be used to push them into sockets from outside the rack, as well as to dislodge cables to create a service disruption.</t>
    </r>
    <r>
      <rPr>
        <sz val="11"/>
        <color rgb="FF000000"/>
        <rFont val="Calibri"/>
      </rPr>
      <t xml:space="preserve">
</t>
    </r>
    <r>
      <rPr>
        <sz val="11"/>
        <color rgb="FF000000"/>
        <rFont val="Calibri"/>
      </rPr>
      <t>Where possible, USB ports should also be set to only permit keyboards.</t>
    </r>
    <r>
      <rPr>
        <sz val="11"/>
        <color rgb="FF000000"/>
        <rFont val="Calibri"/>
      </rPr>
      <t xml:space="preserve">
</t>
    </r>
    <r>
      <rPr>
        <sz val="11"/>
        <color rgb="FF000000"/>
        <rFont val="Calibri"/>
      </rPr>
      <t>When disabling functionality like this please consider that you may need to access the server using a USB keyboard during an outage or as part of lifecycle operations, and plan accordingly.</t>
    </r>
  </si>
  <si>
    <r>
      <rPr>
        <sz val="11"/>
        <color rgb="FF000000"/>
        <rFont val="Calibri"/>
      </rPr>
      <t>Security involves balancing risks, including ease of recovery from outages. Disabling external ports can hinder emergency use of the ESXi console. Servers can often toggle USB port access; ensure your choice aligns with organizational needs and is tested prior to incidents.</t>
    </r>
  </si>
  <si>
    <t>1.12</t>
  </si>
  <si>
    <r>
      <rPr>
        <sz val="11"/>
        <rFont val="Calibri"/>
      </rPr>
      <t>Host integrated hardware management controller must deactivate internal networking</t>
    </r>
  </si>
  <si>
    <r>
      <rPr>
        <sz val="11"/>
        <color rgb="FF000000"/>
        <rFont val="Calibri"/>
      </rPr>
      <t>Many servers have integrated hardware management controllers with the ability to present virtual network interfaces to ESXi as a management interface. These approaches create potential backdoors for access and are used by adversaries to circumvent network-based/perimeter firewalls, in either direction, and avoid observation by IDS/IPS/threat analysis tools. In many cases this functionality is not strictly necessary to manage hosts.</t>
    </r>
  </si>
  <si>
    <r>
      <rPr>
        <sz val="11"/>
        <color rgb="FF000000"/>
        <rFont val="Calibri"/>
      </rPr>
      <t>Disablement of internal networking may limit vendor management tool effectiveness.</t>
    </r>
  </si>
  <si>
    <t>Base</t>
  </si>
  <si>
    <t>2.1</t>
  </si>
  <si>
    <r>
      <rPr>
        <sz val="11"/>
        <rFont val="Calibri"/>
      </rPr>
      <t>Host must run software that has not reached End of General Support status</t>
    </r>
  </si>
  <si>
    <r>
      <rPr>
        <sz val="11"/>
        <color rgb="FF000000"/>
        <rFont val="Calibri"/>
      </rPr>
      <t>The "End of General Support" (EOGS) status indicates that the software version has exceeded its primary support lifecycle, during which VMware provides new security patches, bug fixes, and technical assistance. When a product reaches this status, VMware no longer releases security updates for that version for customers outside of an extended support contract. Thus, systems still running software past its EOGS are potentially exposed to unpatched vulnerabilities and other security risks.</t>
    </r>
  </si>
  <si>
    <r>
      <rPr>
        <sz val="11"/>
        <color rgb="FF000000"/>
        <rFont val="Calibri"/>
      </rPr>
      <t>Failing to update and maintain software versions within the support period can lead to potential security breaches, data losses, and reduced operational efficiency, as the software might become incompatible with newer technologies and lack support for emerging security threats.</t>
    </r>
  </si>
  <si>
    <t>2.2</t>
  </si>
  <si>
    <r>
      <rPr>
        <sz val="11"/>
        <rFont val="Calibri"/>
      </rPr>
      <t>Host must have all software updates installed</t>
    </r>
  </si>
  <si>
    <r>
      <rPr>
        <sz val="11"/>
        <color rgb="FF000000"/>
        <rFont val="Calibri"/>
      </rPr>
      <t>Use VMware Lifecycle Manager to update and upgrade hosts when ESXi is managed through VMware vCenter. For standalone hosts use esxcli or API-driven methods for applying updates.</t>
    </r>
    <r>
      <rPr>
        <sz val="11"/>
        <color rgb="FF000000"/>
        <rFont val="Calibri"/>
      </rPr>
      <t xml:space="preserve">
</t>
    </r>
    <r>
      <rPr>
        <sz val="11"/>
        <color rgb="FF000000"/>
        <rFont val="Calibri"/>
      </rPr>
      <t>Employ a process to keep ESXi hosts up to date with patches in accordance with industry standards and internal guidelines. Leverage the VMware Lifecycle Manager to test and apply patches as they become available.</t>
    </r>
  </si>
  <si>
    <r>
      <rPr>
        <sz val="11"/>
        <color rgb="FF000000"/>
        <rFont val="Calibri"/>
      </rPr>
      <t>Applying updates in a timely manner according to the severity of issues contributes greatly to the resilience of an environment. When applying updates, it is recommended to update vCenter Server first, if an update is available, and then proceed with updating ESXi. This sequence ensures that the management layer is updated before updating the ESXi hosts.</t>
    </r>
    <r>
      <rPr>
        <sz val="11"/>
        <color rgb="FF000000"/>
        <rFont val="Calibri"/>
      </rPr>
      <t xml:space="preserve">
</t>
    </r>
    <r>
      <rPr>
        <sz val="11"/>
        <color rgb="FF000000"/>
        <rFont val="Calibri"/>
      </rPr>
      <t>VMware publishes advisories on security vulnerabilities; for proactive notifications please subscribe to the mailing list at https://www.vmware.com/security/advisories.html</t>
    </r>
  </si>
  <si>
    <r>
      <rPr>
        <sz val="11"/>
        <color rgb="FF000000"/>
        <rFont val="Calibri"/>
      </rPr>
      <t>ESXi servers must be in Maintenance Mode to apply patches. This implies all VMs must be moved or powered off on the ESXi server, so the patching process may necessitate brief outages. ESXi hosts that are compatible with Quick Boot may be able to greatly minimize the host restart time.</t>
    </r>
    <r>
      <rPr>
        <sz val="11"/>
        <color rgb="FF000000"/>
        <rFont val="Calibri"/>
      </rPr>
      <t xml:space="preserve">
</t>
    </r>
    <r>
      <rPr>
        <sz val="11"/>
        <color rgb="FF000000"/>
        <rFont val="Calibri"/>
      </rPr>
      <t>VMware vSphere Update releases add and change system functionality, whereas Patch releases only resolve issues.</t>
    </r>
  </si>
  <si>
    <r>
      <rPr>
        <sz val="11"/>
        <color rgb="FF000000"/>
        <rFont val="Calibri"/>
      </rPr>
      <t>Verify that the patches are up to date. The following PowerCLI snippet will provide a list of all installed patches:</t>
    </r>
    <r>
      <rPr>
        <sz val="11"/>
        <color rgb="FF000000"/>
        <rFont val="Calibri"/>
      </rPr>
      <t xml:space="preserve">
</t>
    </r>
    <r>
      <rPr>
        <sz val="11"/>
        <color rgb="FF006096"/>
        <rFont val="Roboto Condensed"/>
      </rPr>
      <t>Foreach ($VMHost in Get-VMHost ) {</t>
    </r>
    <r>
      <rPr>
        <sz val="11"/>
        <color rgb="FF006096"/>
        <rFont val="Roboto Condensed"/>
      </rPr>
      <t xml:space="preserve">
</t>
    </r>
    <r>
      <rPr>
        <sz val="11"/>
        <color rgb="FF006096"/>
        <rFont val="Roboto Condensed"/>
      </rPr>
      <t xml:space="preserve">    $EsxCli = Get-EsxCli -VMHost $VMHost -V2</t>
    </r>
    <r>
      <rPr>
        <sz val="11"/>
        <color rgb="FF006096"/>
        <rFont val="Roboto Condensed"/>
      </rPr>
      <t xml:space="preserve">
</t>
    </r>
    <r>
      <rPr>
        <sz val="11"/>
        <color rgb="FF006096"/>
        <rFont val="Roboto Condensed"/>
      </rPr>
      <t xml:space="preserve">    $EsxCli.software.vib.list.invoke() | Select-Object @{N="VMHost";E={$VMHost}},*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You may also manage updates via VMware Lifecycle Manager located under </t>
    </r>
    <r>
      <rPr>
        <b/>
        <sz val="11"/>
        <color rgb="FF000000"/>
        <rFont val="Calibri"/>
      </rPr>
      <t>Menu</t>
    </r>
    <r>
      <rPr>
        <sz val="11"/>
        <color rgb="FF000000"/>
        <rFont val="Calibri"/>
      </rPr>
      <t xml:space="preserve">, </t>
    </r>
    <r>
      <rPr>
        <b/>
        <sz val="11"/>
        <color rgb="FF000000"/>
        <rFont val="Calibri"/>
      </rPr>
      <t>Lifecycle Manager</t>
    </r>
    <r>
      <rPr>
        <sz val="11"/>
        <color rgb="FF000000"/>
        <rFont val="Calibri"/>
      </rPr>
      <t>.</t>
    </r>
  </si>
  <si>
    <r>
      <rPr>
        <sz val="11"/>
        <color rgb="FF000000"/>
        <rFont val="Calibri"/>
      </rPr>
      <t>N/A</t>
    </r>
  </si>
  <si>
    <t>2.3</t>
  </si>
  <si>
    <r>
      <rPr>
        <sz val="11"/>
        <rFont val="Calibri"/>
      </rPr>
      <t>Host must enable Secure Boot enforcement</t>
    </r>
  </si>
  <si>
    <r>
      <rPr>
        <sz val="11"/>
        <color rgb="FF000000"/>
        <rFont val="Calibri"/>
      </rPr>
      <t>Enabling Secure Boot enforcement ensures that the host only loads UEFI drivers and applications with valid digital signatures, as part of the UEFI firmware standard. It requires support from the server's BIOS and hypervisor boot loader, and mandates that all ESXi kernel modules, drivers, and VIBs be signed by VMware or a trusted partner subordinate.</t>
    </r>
  </si>
  <si>
    <r>
      <rPr>
        <sz val="11"/>
        <color rgb="FF000000"/>
        <rFont val="Calibri"/>
      </rPr>
      <t>Failing to enable Secure Boot enforcement exposes the ESXi host to potential security breaches. Without this control, an attacker could compromise the ESXi host by booting it on a non-Secure Boot host, bypassing ESXi's protections. This could lead to unauthorized access, data breaches, and compromise of the virtual environment's integrity. Enabling Secure Boot enforcement is crucial for maintaining a secure and trusted ESXi host, mitigating potential negative impacts, and safeguarding the virtual infrastructure.</t>
    </r>
  </si>
  <si>
    <t>2.4</t>
  </si>
  <si>
    <r>
      <rPr>
        <sz val="11"/>
        <rFont val="Calibri"/>
      </rPr>
      <t>Host image profile acceptance level must be PartnerSupported or higher</t>
    </r>
  </si>
  <si>
    <t>Automated</t>
  </si>
  <si>
    <r>
      <rPr>
        <sz val="11"/>
        <color rgb="FF000000"/>
        <rFont val="Calibri"/>
      </rPr>
      <t>To verify the host image profile acceptance level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under </t>
    </r>
    <r>
      <rPr>
        <b/>
        <sz val="11"/>
        <color rgb="FF000000"/>
        <rFont val="Calibri"/>
      </rPr>
      <t>System</t>
    </r>
    <r>
      <rPr>
        <sz val="11"/>
        <color rgb="FF000000"/>
        <rFont val="Calibri"/>
      </rPr>
      <t xml:space="preserve"> select </t>
    </r>
    <r>
      <rPr>
        <b/>
        <sz val="11"/>
        <color rgb="FF000000"/>
        <rFont val="Calibri"/>
      </rPr>
      <t>Security Profile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Host Image Profile Acceptance Level</t>
    </r>
    <r>
      <rPr>
        <sz val="11"/>
        <color rgb="FF000000"/>
        <rFont val="Calibri"/>
      </rPr>
      <t xml:space="preserve"> select </t>
    </r>
    <r>
      <rPr>
        <b/>
        <sz val="11"/>
        <color rgb="FF000000"/>
        <rFont val="Calibri"/>
      </rPr>
      <t>Edit</t>
    </r>
    <r>
      <rPr>
        <sz val="11"/>
        <color rgb="FF000000"/>
        <rFont val="Calibri"/>
      </rPr>
      <t xml:space="preserve">
</t>
    </r>
    <r>
      <rPr>
        <sz val="11"/>
        <color rgb="FF000000"/>
        <rFont val="Calibri"/>
      </rPr>
      <t xml:space="preserve">- In the dropdown select one of the following - </t>
    </r>
    <r>
      <rPr>
        <b/>
        <sz val="11"/>
        <color rgb="FF000000"/>
        <rFont val="Calibri"/>
      </rPr>
      <t>VMware Certified</t>
    </r>
    <r>
      <rPr>
        <sz val="11"/>
        <color rgb="FF000000"/>
        <rFont val="Calibri"/>
      </rPr>
      <t xml:space="preserve">, </t>
    </r>
    <r>
      <rPr>
        <b/>
        <sz val="11"/>
        <color rgb="FF000000"/>
        <rFont val="Calibri"/>
      </rPr>
      <t>VMware Accepted</t>
    </r>
    <r>
      <rPr>
        <sz val="11"/>
        <color rgb="FF000000"/>
        <rFont val="Calibri"/>
      </rPr>
      <t xml:space="preserve">, or </t>
    </r>
    <r>
      <rPr>
        <b/>
        <sz val="11"/>
        <color rgb="FF000000"/>
        <rFont val="Calibri"/>
      </rPr>
      <t>Partner Supported</t>
    </r>
    <r>
      <rPr>
        <sz val="11"/>
        <color rgb="FF000000"/>
        <rFont val="Calibri"/>
      </rPr>
      <t>.</t>
    </r>
    <r>
      <rPr>
        <sz val="11"/>
        <color rgb="FF000000"/>
        <rFont val="Calibri"/>
      </rPr>
      <t xml:space="preserve">
</t>
    </r>
    <r>
      <rPr>
        <sz val="11"/>
        <color rgb="FF000000"/>
        <rFont val="Calibri"/>
      </rPr>
      <t>To implement the recommended configuration state, run the following PowerCLI command (in the example code, the level is Partner Supported):</t>
    </r>
    <r>
      <rPr>
        <sz val="11"/>
        <color rgb="FF000000"/>
        <rFont val="Calibri"/>
      </rPr>
      <t xml:space="preserve">
</t>
    </r>
    <r>
      <rPr>
        <sz val="11"/>
        <color rgb="FF006096"/>
        <rFont val="Roboto Condensed"/>
      </rPr>
      <t># Set the Software AcceptanceLevel for each host&lt;span&gt;</t>
    </r>
    <r>
      <rPr>
        <sz val="11"/>
        <color rgb="FF006096"/>
        <rFont val="Roboto Condensed"/>
      </rPr>
      <t xml:space="preserve">
</t>
    </r>
    <r>
      <rPr>
        <sz val="11"/>
        <color rgb="FF006096"/>
        <rFont val="Roboto Condensed"/>
      </rPr>
      <t>Foreach ($VMHost in Get-VMHost ) {</t>
    </r>
    <r>
      <rPr>
        <sz val="11"/>
        <color rgb="FF006096"/>
        <rFont val="Roboto Condensed"/>
      </rPr>
      <t xml:space="preserve">
</t>
    </r>
    <r>
      <rPr>
        <sz val="11"/>
        <color rgb="FF006096"/>
        <rFont val="Roboto Condensed"/>
      </rPr>
      <t xml:space="preserve"> $ESXCli = Get-EsxCli -VMHost $VMHost</t>
    </r>
    <r>
      <rPr>
        <sz val="11"/>
        <color rgb="FF006096"/>
        <rFont val="Roboto Condensed"/>
      </rPr>
      <t xml:space="preserve">
</t>
    </r>
    <r>
      <rPr>
        <sz val="11"/>
        <color rgb="FF006096"/>
        <rFont val="Roboto Condensed"/>
      </rPr>
      <t xml:space="preserve"> $ESXCli.software.acceptance.Set("PartnerSupported")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</si>
  <si>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acceptance level on ESXi regulates the type of software that can be installed on the system, with four distinct levels: VMwareCertified, VMwareAccepted, PartnerSupported, and CommunitySupported. It's advised to set the acceptance level to PartnerSupported or higher to ensure that only tested and digitally signed vSphere Installation Bundles (VIBs) are allowed for installation.</t>
    </r>
  </si>
  <si>
    <r>
      <rPr>
        <sz val="11"/>
        <color rgb="FF000000"/>
        <rFont val="Calibri"/>
      </rPr>
      <t>Restricting the acceptance level to PartnerSupported or higher prevents the installation of CommunitySupported packages, which are unsigned and hence, potentially unreliable or insecure. This restriction, while enhancing security, might limit the range of software that can be installed on the ESXi host.</t>
    </r>
  </si>
  <si>
    <r>
      <rPr>
        <sz val="11"/>
        <color rgb="FF000000"/>
        <rFont val="Calibri"/>
      </rPr>
      <t>To verify the host image profile acceptance level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under </t>
    </r>
    <r>
      <rPr>
        <b/>
        <sz val="11"/>
        <color rgb="FF000000"/>
        <rFont val="Calibri"/>
      </rPr>
      <t>System</t>
    </r>
    <r>
      <rPr>
        <sz val="11"/>
        <color rgb="FF000000"/>
        <rFont val="Calibri"/>
      </rPr>
      <t xml:space="preserve"> select </t>
    </r>
    <r>
      <rPr>
        <b/>
        <sz val="11"/>
        <color rgb="FF000000"/>
        <rFont val="Calibri"/>
      </rPr>
      <t>Security Profile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Host Image Profile Acceptance Level</t>
    </r>
    <r>
      <rPr>
        <sz val="11"/>
        <color rgb="FF000000"/>
        <rFont val="Calibri"/>
      </rPr>
      <t xml:space="preserve"> ensure it is set to one of the following - "VMware Certified", "VMware Accepted", or "Partner Supported".</t>
    </r>
    <r>
      <rPr>
        <sz val="11"/>
        <color rgb="FF000000"/>
        <rFont val="Calibri"/>
      </rPr>
      <t xml:space="preserve">
</t>
    </r>
    <r>
      <rPr>
        <sz val="11"/>
        <color rgb="FF000000"/>
        <rFont val="Calibri"/>
      </rPr>
      <t>This may also be performed as follows:</t>
    </r>
    <r>
      <rPr>
        <sz val="11"/>
        <color rgb="FF000000"/>
        <rFont val="Calibri"/>
      </rPr>
      <t xml:space="preserve">
</t>
    </r>
    <r>
      <rPr>
        <sz val="11"/>
        <color rgb="FF000000"/>
        <rFont val="Calibri"/>
      </rPr>
      <t xml:space="preserve">- Connect to each ESX/ESXi host using the ESXi Shell or vCLI, and execute the command </t>
    </r>
    <r>
      <rPr>
        <b/>
        <sz val="11"/>
        <color rgb="FF000000"/>
        <rFont val="Calibri"/>
      </rPr>
      <t>esxcli software acceptance get</t>
    </r>
    <r>
      <rPr>
        <sz val="11"/>
        <color rgb="FF000000"/>
        <rFont val="Calibri"/>
      </rPr>
      <t xml:space="preserve"> to verify the acceptance level is at either "VMware Certified", "VMware Accepted", or "Partner Supported".</t>
    </r>
    <r>
      <rPr>
        <sz val="11"/>
        <color rgb="FF000000"/>
        <rFont val="Calibri"/>
      </rPr>
      <t xml:space="preserve">
</t>
    </r>
    <r>
      <rPr>
        <sz val="11"/>
        <color rgb="FF000000"/>
        <rFont val="Calibri"/>
      </rPr>
      <t xml:space="preserve">- Connect to each ESX/ESXi host using the vCLI, and execute the command </t>
    </r>
    <r>
      <rPr>
        <b/>
        <sz val="11"/>
        <color rgb="FF000000"/>
        <rFont val="Calibri"/>
      </rPr>
      <t>esxcli software vib list</t>
    </r>
    <r>
      <rPr>
        <sz val="11"/>
        <color rgb="FF000000"/>
        <rFont val="Calibri"/>
      </rPr>
      <t xml:space="preserve"> to verify the acceptance level for each VIB is either "VMware Certified", "VMware Accepted", or "Partner Supported".</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 List the Software AcceptanceLevel for each host</t>
    </r>
    <r>
      <rPr>
        <sz val="11"/>
        <color rgb="FF006096"/>
        <rFont val="Roboto Condensed"/>
      </rPr>
      <t xml:space="preserve">
</t>
    </r>
    <r>
      <rPr>
        <sz val="11"/>
        <color rgb="FF006096"/>
        <rFont val="Roboto Condensed"/>
      </rPr>
      <t>Foreach ($VMHost in Get-VMHost ) {</t>
    </r>
    <r>
      <rPr>
        <sz val="11"/>
        <color rgb="FF006096"/>
        <rFont val="Roboto Condensed"/>
      </rPr>
      <t xml:space="preserve">
</t>
    </r>
    <r>
      <rPr>
        <sz val="11"/>
        <color rgb="FF006096"/>
        <rFont val="Roboto Condensed"/>
      </rPr>
      <t xml:space="preserve"> $ESXCli = Get-EsxCli -VMHost $VMHost</t>
    </r>
    <r>
      <rPr>
        <sz val="11"/>
        <color rgb="FF006096"/>
        <rFont val="Roboto Condensed"/>
      </rPr>
      <t xml:space="preserve">
</t>
    </r>
    <r>
      <rPr>
        <sz val="11"/>
        <color rgb="FF006096"/>
        <rFont val="Roboto Condensed"/>
      </rPr>
      <t xml:space="preserve"> $VMHost | Select Name, @{N="AcceptanceLevel";E={$ESXCli.software.acceptance.get()}}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List only the vibs which are not at "VMwareCertified" or "VMwareAccepted" or "PartnerSupported" acceptance level </t>
    </r>
    <r>
      <rPr>
        <sz val="11"/>
        <color rgb="FF006096"/>
        <rFont val="Roboto Condensed"/>
      </rPr>
      <t xml:space="preserve">
</t>
    </r>
    <r>
      <rPr>
        <sz val="11"/>
        <color rgb="FF006096"/>
        <rFont val="Roboto Condensed"/>
      </rPr>
      <t>Foreach ($VMHost in Get-VMHost ) {</t>
    </r>
    <r>
      <rPr>
        <sz val="11"/>
        <color rgb="FF006096"/>
        <rFont val="Roboto Condensed"/>
      </rPr>
      <t xml:space="preserve">
</t>
    </r>
    <r>
      <rPr>
        <sz val="11"/>
        <color rgb="FF006096"/>
        <rFont val="Roboto Condensed"/>
      </rPr>
      <t xml:space="preserve"> $ESXCli = Get-EsxCli -VMHost $VMHost</t>
    </r>
    <r>
      <rPr>
        <sz val="11"/>
        <color rgb="FF006096"/>
        <rFont val="Roboto Condensed"/>
      </rPr>
      <t xml:space="preserve">
</t>
    </r>
    <r>
      <rPr>
        <sz val="11"/>
        <color rgb="FF006096"/>
        <rFont val="Roboto Condensed"/>
      </rPr>
      <t xml:space="preserve"> $ESXCli.software.vib.list() | Where { ($_.AcceptanceLevel -ne "VMwareCertified") -and ($_.AcceptanceLevel -ne "VMwareAccepted") -and ($_.AcceptanceLevel -ne "PartnerSupported")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</si>
  <si>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Partner Supported</t>
    </r>
  </si>
  <si>
    <t>2.5</t>
  </si>
  <si>
    <r>
      <rPr>
        <sz val="11"/>
        <rFont val="Calibri"/>
      </rPr>
      <t>Host must only run binaries delivered via signed VIB</t>
    </r>
  </si>
  <si>
    <r>
      <rPr>
        <sz val="11"/>
        <color rgb="FF000000"/>
        <rFont val="Calibri"/>
      </rPr>
      <t>The ESXi host is configured to only execute binaries originating from a valid, signed vSphere Installable Bundle (VIB) to enhance the integrity of the system. This measure thwarts attackers' attempts to use prebuilt toolkits on the host. The parameter governing this behavior is VMkernel.Boot.execInstalledOnly with a recommended setting of True.</t>
    </r>
  </si>
  <si>
    <r>
      <rPr>
        <sz val="11"/>
        <color rgb="FF000000"/>
        <rFont val="Calibri"/>
      </rPr>
      <t>This security control may hinder the installation or execution of third-party unsigned software, potentially impacting the flexibility and extensibility of the ESXi host environment.</t>
    </r>
  </si>
  <si>
    <t>2.6</t>
  </si>
  <si>
    <r>
      <rPr>
        <sz val="11"/>
        <rFont val="Calibri"/>
      </rPr>
      <t>Host must have reliable time synchronization sources</t>
    </r>
  </si>
  <si>
    <r>
      <rPr>
        <sz val="11"/>
        <color rgb="FF000000"/>
        <rFont val="Calibri"/>
      </rPr>
      <t>To enable and properly configure NTP synchronization, perform the following from the vSphere web client:</t>
    </r>
    <r>
      <rPr>
        <sz val="11"/>
        <color rgb="FF000000"/>
        <rFont val="Calibri"/>
      </rPr>
      <t xml:space="preserve">
</t>
    </r>
    <r>
      <rPr>
        <sz val="11"/>
        <color rgb="FF000000"/>
        <rFont val="Calibri"/>
      </rPr>
      <t>- Select a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then select </t>
    </r>
    <r>
      <rPr>
        <b/>
        <sz val="11"/>
        <color rgb="FF000000"/>
        <rFont val="Calibri"/>
      </rPr>
      <t>Time Configuration</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next to Network Time Protocol</t>
    </r>
    <r>
      <rPr>
        <sz val="11"/>
        <color rgb="FF000000"/>
        <rFont val="Calibri"/>
      </rPr>
      <t xml:space="preserve">
</t>
    </r>
    <r>
      <rPr>
        <sz val="11"/>
        <color rgb="FF000000"/>
        <rFont val="Calibri"/>
      </rPr>
      <t xml:space="preserve">- Select the </t>
    </r>
    <r>
      <rPr>
        <b/>
        <sz val="11"/>
        <color rgb="FF000000"/>
        <rFont val="Calibri"/>
      </rPr>
      <t>Enable</t>
    </r>
    <r>
      <rPr>
        <sz val="11"/>
        <color rgb="FF000000"/>
        <rFont val="Calibri"/>
      </rPr>
      <t xml:space="preserve"> box, then fill in the appropriate NTP Servers.</t>
    </r>
    <r>
      <rPr>
        <sz val="11"/>
        <color rgb="FF000000"/>
        <rFont val="Calibri"/>
      </rPr>
      <t xml:space="preserve">
</t>
    </r>
    <r>
      <rPr>
        <sz val="11"/>
        <color rgb="FF000000"/>
        <rFont val="Calibri"/>
      </rPr>
      <t xml:space="preserve">- in the </t>
    </r>
    <r>
      <rPr>
        <b/>
        <sz val="11"/>
        <color rgb="FF000000"/>
        <rFont val="Calibri"/>
      </rPr>
      <t>NTP Service Startup Policy</t>
    </r>
    <r>
      <rPr>
        <sz val="11"/>
        <color rgb="FF000000"/>
        <rFont val="Calibri"/>
      </rPr>
      <t xml:space="preserve"> drop down select </t>
    </r>
    <r>
      <rPr>
        <b/>
        <sz val="11"/>
        <color rgb="FF000000"/>
        <rFont val="Calibri"/>
      </rPr>
      <t>Start and stop with host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To implement the recommended configuration state, run the following PowerCLI command:</t>
    </r>
    <r>
      <rPr>
        <sz val="11"/>
        <color rgb="FF000000"/>
        <rFont val="Calibri"/>
      </rPr>
      <t xml:space="preserve">
</t>
    </r>
    <r>
      <rPr>
        <sz val="11"/>
        <color rgb="FF006096"/>
        <rFont val="Roboto Condensed"/>
      </rPr>
      <t># Set the NTP Settings for all hosts</t>
    </r>
    <r>
      <rPr>
        <sz val="11"/>
        <color rgb="FF006096"/>
        <rFont val="Roboto Condensed"/>
      </rPr>
      <t xml:space="preserve">
</t>
    </r>
    <r>
      <rPr>
        <sz val="11"/>
        <color rgb="FF006096"/>
        <rFont val="Roboto Condensed"/>
      </rPr>
      <t xml:space="preserve"># If an internal NTP server is used, replace pool.ntp.org with </t>
    </r>
    <r>
      <rPr>
        <sz val="11"/>
        <color rgb="FF006096"/>
        <rFont val="Roboto Condensed"/>
      </rPr>
      <t xml:space="preserve">
</t>
    </r>
    <r>
      <rPr>
        <sz val="11"/>
        <color rgb="FF006096"/>
        <rFont val="Roboto Condensed"/>
      </rPr>
      <t># the IP address or the Fully Qualified Domain Name (FQDN) of the internal NTP server</t>
    </r>
    <r>
      <rPr>
        <sz val="11"/>
        <color rgb="FF006096"/>
        <rFont val="Roboto Condensed"/>
      </rPr>
      <t xml:space="preserve">
</t>
    </r>
    <r>
      <rPr>
        <sz val="11"/>
        <color rgb="FF006096"/>
        <rFont val="Roboto Condensed"/>
      </rPr>
      <t>$NTPServers = "pool.ntp.org", "pool2.ntp.org"</t>
    </r>
    <r>
      <rPr>
        <sz val="11"/>
        <color rgb="FF006096"/>
        <rFont val="Roboto Condensed"/>
      </rPr>
      <t xml:space="preserve">
</t>
    </r>
    <r>
      <rPr>
        <sz val="11"/>
        <color rgb="FF006096"/>
        <rFont val="Roboto Condensed"/>
      </rPr>
      <t>Get-VMHost | Add-VmHostNtpServer $NTPServers</t>
    </r>
    <r>
      <rPr>
        <sz val="11"/>
        <color rgb="FF006096"/>
        <rFont val="Roboto Condensed"/>
      </rPr>
      <t xml:space="preserve">
</t>
    </r>
  </si>
  <si>
    <r>
      <rPr>
        <sz val="11"/>
        <color rgb="FF000000"/>
        <rFont val="Calibri"/>
      </rPr>
      <t>Ensuring reliable time synchronization is crucial as various functions like cryptography, audit logging, cluster operations, and incident response/forensics are heavily dependent on synchronized time. Utilizing at least four NTP sources is recommended for achieving reliable time synchronization. Alternatively, PTP can be employed for sub-millisecond time accuracy, with NTP configured as a backup to maintain time synchronization resilience in case of primary server failure.</t>
    </r>
  </si>
  <si>
    <r>
      <rPr>
        <sz val="11"/>
        <color rgb="FF000000"/>
        <rFont val="Calibri"/>
      </rPr>
      <t>Inadequate time synchronization may lead to erroneous system logs, compromised cryptographic operations, inefficient cluster operations, and hindered incident response efforts. The resilience and accuracy of time synchronization are vital for maintaining operational integrity and security posture.</t>
    </r>
  </si>
  <si>
    <r>
      <rPr>
        <sz val="11"/>
        <color rgb="FF000000"/>
        <rFont val="Calibri"/>
      </rPr>
      <t>To confirm NTP synchronization is enabled and properly configured, perform the following from the vSphere Web Client:</t>
    </r>
    <r>
      <rPr>
        <sz val="11"/>
        <color rgb="FF000000"/>
        <rFont val="Calibri"/>
      </rPr>
      <t xml:space="preserve">
</t>
    </r>
    <r>
      <rPr>
        <sz val="11"/>
        <color rgb="FF000000"/>
        <rFont val="Calibri"/>
      </rPr>
      <t>- Select a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then select </t>
    </r>
    <r>
      <rPr>
        <b/>
        <sz val="11"/>
        <color rgb="FF000000"/>
        <rFont val="Calibri"/>
      </rPr>
      <t>Time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Time Synchronization</t>
    </r>
    <r>
      <rPr>
        <sz val="11"/>
        <color rgb="FF000000"/>
        <rFont val="Calibri"/>
      </rPr>
      <t xml:space="preserve"> is set to Automatic</t>
    </r>
    <r>
      <rPr>
        <sz val="11"/>
        <color rgb="FF000000"/>
        <rFont val="Calibri"/>
      </rPr>
      <t xml:space="preserve">
</t>
    </r>
    <r>
      <rPr>
        <sz val="11"/>
        <color rgb="FF000000"/>
        <rFont val="Calibri"/>
      </rPr>
      <t xml:space="preserve">- Verify that the NTP Client is set to </t>
    </r>
    <r>
      <rPr>
        <b/>
        <sz val="11"/>
        <color rgb="FF000000"/>
        <rFont val="Calibri"/>
      </rPr>
      <t>Enabled</t>
    </r>
    <r>
      <rPr>
        <sz val="11"/>
        <color rgb="FF000000"/>
        <rFont val="Calibri"/>
      </rPr>
      <t xml:space="preserve">
</t>
    </r>
    <r>
      <rPr>
        <sz val="11"/>
        <color rgb="FF000000"/>
        <rFont val="Calibri"/>
      </rPr>
      <t xml:space="preserve">- Verify that the NTP Service Status is </t>
    </r>
    <r>
      <rPr>
        <b/>
        <sz val="11"/>
        <color rgb="FF000000"/>
        <rFont val="Calibri"/>
      </rPr>
      <t>Running</t>
    </r>
    <r>
      <rPr>
        <sz val="11"/>
        <color rgb="FF000000"/>
        <rFont val="Calibri"/>
      </rPr>
      <t xml:space="preserve">
</t>
    </r>
    <r>
      <rPr>
        <sz val="11"/>
        <color rgb="FF000000"/>
        <rFont val="Calibri"/>
      </rPr>
      <t>- Verify that appropriate NTP servers are set.</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 List the NTP Settings for all hosts</t>
    </r>
    <r>
      <rPr>
        <sz val="11"/>
        <color rgb="FF006096"/>
        <rFont val="Roboto Condensed"/>
      </rPr>
      <t xml:space="preserve">
</t>
    </r>
    <r>
      <rPr>
        <sz val="11"/>
        <color rgb="FF006096"/>
        <rFont val="Roboto Condensed"/>
      </rPr>
      <t>Get-VMHost | Select Name, @{N="NTPSetting";E={$_ | Get-VMHostNtpServer}}</t>
    </r>
    <r>
      <rPr>
        <sz val="11"/>
        <color rgb="FF006096"/>
        <rFont val="Roboto Condensed"/>
      </rPr>
      <t xml:space="preserve">
</t>
    </r>
  </si>
  <si>
    <t>2.7</t>
  </si>
  <si>
    <r>
      <rPr>
        <sz val="11"/>
        <rFont val="Calibri"/>
      </rPr>
      <t>Host must have time synchronization services enabled and running</t>
    </r>
  </si>
  <si>
    <r>
      <rPr>
        <sz val="11"/>
        <color rgb="FF000000"/>
        <rFont val="Calibri"/>
      </rPr>
      <t>Ensure the host has time synchronization services enabled and operational as many functions such as cryptography, audit logging, cluster operations, and incident response/forensics depend on synchronized time. Services like NTP or PTP should be configured to start with the host and remain running to maintain time synchronization.</t>
    </r>
  </si>
  <si>
    <r>
      <rPr>
        <sz val="11"/>
        <color rgb="FF000000"/>
        <rFont val="Calibri"/>
      </rPr>
      <t>Failure to maintain time synchronization can lead to inaccurate logging, which could complicate incident response and forensic analysis. It may also affect the functioning of cluster operations and cryptographic protocols.</t>
    </r>
  </si>
  <si>
    <t>2.8</t>
  </si>
  <si>
    <r>
      <rPr>
        <sz val="11"/>
        <rFont val="Calibri"/>
      </rPr>
      <t>Host must require TPM-based configuration encryption</t>
    </r>
  </si>
  <si>
    <r>
      <rPr>
        <sz val="11"/>
        <color rgb="FF000000"/>
        <rFont val="Calibri"/>
      </rPr>
      <t>The host should enforce TPM-based configuration encryption to secure its configuration files, notably within the /etc/ directory or other namespaces. From vSphere 7.0 Update 2 onwards, configuration files archived are encrypted, leveraging a Trusted Platform Module (TPM) to "seal" the configuration to the host, thereby enhancing security against offline attacks. This encryption, once enabled, is irreversible and utilizes the physical TPM present during installation or upgrade.</t>
    </r>
  </si>
  <si>
    <r>
      <rPr>
        <sz val="11"/>
        <color rgb="FF000000"/>
        <rFont val="Calibri"/>
      </rPr>
      <t>Enabling TPM-based configuration encryption alongside Secure Boot renders traditional root password recovery methods ineffective. It's imperative to ensure continued access to administrator accounts on ESXi to avoid access issues.</t>
    </r>
  </si>
  <si>
    <t>2.9</t>
  </si>
  <si>
    <r>
      <rPr>
        <sz val="11"/>
        <rFont val="Calibri"/>
      </rPr>
      <t>Host must not suppress warnings about unmitigated hyperthreading vulnerabilities</t>
    </r>
  </si>
  <si>
    <r>
      <rPr>
        <sz val="11"/>
        <color rgb="FF000000"/>
        <rFont val="Calibri"/>
      </rPr>
      <t>It is imperative to retain hyperthreading security warnings as they indicate unmitigated CPU vulnerabilities. The parameter governing this behavior is UserVars.SuppressHyperthreadWarning, with a recommended setting of 0.</t>
    </r>
  </si>
  <si>
    <r>
      <rPr>
        <sz val="11"/>
        <color rgb="FF000000"/>
        <rFont val="Calibri"/>
      </rPr>
      <t>No functional impact is associated with this security control, however, ignoring hyperthreading warnings could obscure existing CPU vulnerabilities, potentially jeopardizing system security.</t>
    </r>
  </si>
  <si>
    <t>2.10</t>
  </si>
  <si>
    <r>
      <rPr>
        <sz val="11"/>
        <rFont val="Calibri"/>
      </rPr>
      <t>Host must restrict inter-VM transparent page sharing</t>
    </r>
  </si>
  <si>
    <r>
      <rPr>
        <sz val="11"/>
        <color rgb="FF000000"/>
        <rFont val="Calibri"/>
      </rPr>
      <t>From the vSphere Web Client:</t>
    </r>
    <r>
      <rPr>
        <sz val="11"/>
        <color rgb="FF000000"/>
        <rFont val="Calibri"/>
      </rPr>
      <t xml:space="preserve">
</t>
    </r>
    <r>
      <rPr>
        <sz val="11"/>
        <color rgb="FF000000"/>
        <rFont val="Calibri"/>
      </rPr>
      <t>- Select a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then select </t>
    </r>
    <r>
      <rPr>
        <b/>
        <sz val="11"/>
        <color rgb="FF000000"/>
        <rFont val="Calibri"/>
      </rPr>
      <t>Advanced System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then Filter for </t>
    </r>
    <r>
      <rPr>
        <b/>
        <sz val="11"/>
        <color rgb="FF000000"/>
        <rFont val="Calibri"/>
      </rPr>
      <t>Mem.ShareForceSalting</t>
    </r>
    <r>
      <rPr>
        <sz val="11"/>
        <color rgb="FF000000"/>
        <rFont val="Calibri"/>
      </rPr>
      <t>.</t>
    </r>
    <r>
      <rPr>
        <sz val="11"/>
        <color rgb="FF000000"/>
        <rFont val="Calibri"/>
      </rPr>
      <t xml:space="preserve">
</t>
    </r>
    <r>
      <rPr>
        <sz val="11"/>
        <color rgb="FF000000"/>
        <rFont val="Calibri"/>
      </rPr>
      <t xml:space="preserve">- Set the value to </t>
    </r>
    <r>
      <rPr>
        <b/>
        <sz val="11"/>
        <color rgb="FF000000"/>
        <rFont val="Calibri"/>
      </rPr>
      <t>2</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Additionally, the following PowerCLI command can be used:</t>
    </r>
    <r>
      <rPr>
        <sz val="11"/>
        <color rgb="FF000000"/>
        <rFont val="Calibri"/>
      </rPr>
      <t xml:space="preserve">
</t>
    </r>
    <r>
      <rPr>
        <sz val="11"/>
        <color rgb="FF006096"/>
        <rFont val="Roboto Condensed"/>
      </rPr>
      <t>Get-VMHost | Get-AdvancedSetting -Name Mem.ShareForceSalting | Set-AdvancedSetting -Value 2</t>
    </r>
    <r>
      <rPr>
        <sz val="11"/>
        <color rgb="FF006096"/>
        <rFont val="Roboto Condensed"/>
      </rPr>
      <t xml:space="preserve">
</t>
    </r>
  </si>
  <si>
    <r>
      <rPr>
        <sz val="11"/>
        <color rgb="FF000000"/>
        <rFont val="Calibri"/>
      </rPr>
      <t>Transparent Page Sharing (TPS) aids in optimizing memory usage among virtual machines but under certain circumstances can be exploited to access data on adjacent virtual machines unauthorizedly. By configuring the Mem.ShareForceSalting parameter, inter-VM TPS is restricted, enhancing isolation and security. The parameter governing this behavior is Mem.ShareForceSalting with a recommended setting of 2.</t>
    </r>
  </si>
  <si>
    <r>
      <rPr>
        <sz val="11"/>
        <color rgb="FF000000"/>
        <rFont val="Calibri"/>
      </rPr>
      <t>There is no noted functional impact, indicating that restricting inter-VM TPS does not adversely affect the system’s performance or operations while bolstering security against potential data access exploits.</t>
    </r>
  </si>
  <si>
    <r>
      <rPr>
        <sz val="11"/>
        <color rgb="FF000000"/>
        <rFont val="Calibri"/>
      </rPr>
      <t>From the vSphere Web Client:</t>
    </r>
    <r>
      <rPr>
        <sz val="11"/>
        <color rgb="FF000000"/>
        <rFont val="Calibri"/>
      </rPr>
      <t xml:space="preserve">
</t>
    </r>
    <r>
      <rPr>
        <sz val="11"/>
        <color rgb="FF000000"/>
        <rFont val="Calibri"/>
      </rPr>
      <t>- Select a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then select </t>
    </r>
    <r>
      <rPr>
        <b/>
        <sz val="11"/>
        <color rgb="FF000000"/>
        <rFont val="Calibri"/>
      </rPr>
      <t>Advanced System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then Filter for </t>
    </r>
    <r>
      <rPr>
        <b/>
        <sz val="11"/>
        <color rgb="FF000000"/>
        <rFont val="Calibri"/>
      </rPr>
      <t>Mem.ShareForceSalting</t>
    </r>
    <r>
      <rPr>
        <sz val="11"/>
        <color rgb="FF000000"/>
        <rFont val="Calibri"/>
      </rPr>
      <t>.</t>
    </r>
    <r>
      <rPr>
        <sz val="11"/>
        <color rgb="FF000000"/>
        <rFont val="Calibri"/>
      </rPr>
      <t xml:space="preserve">
</t>
    </r>
    <r>
      <rPr>
        <sz val="11"/>
        <color rgb="FF000000"/>
        <rFont val="Calibri"/>
      </rPr>
      <t>- Verify that it is set to 2.</t>
    </r>
    <r>
      <rPr>
        <sz val="11"/>
        <color rgb="FF000000"/>
        <rFont val="Calibri"/>
      </rPr>
      <t xml:space="preserve">
</t>
    </r>
    <r>
      <rPr>
        <sz val="11"/>
        <color rgb="FF000000"/>
        <rFont val="Calibri"/>
      </rPr>
      <t>Additionally the following PowerCLI command can be used:</t>
    </r>
    <r>
      <rPr>
        <sz val="11"/>
        <color rgb="FF000000"/>
        <rFont val="Calibri"/>
      </rPr>
      <t xml:space="preserve">
</t>
    </r>
    <r>
      <rPr>
        <sz val="11"/>
        <color rgb="FF006096"/>
        <rFont val="Roboto Condensed"/>
      </rPr>
      <t>Get-VMHost | Get-AdvancedSetting -Name Mem.ShareForceSalting</t>
    </r>
    <r>
      <rPr>
        <sz val="11"/>
        <color rgb="FF006096"/>
        <rFont val="Roboto Condensed"/>
      </rPr>
      <t xml:space="preserve">
</t>
    </r>
  </si>
  <si>
    <t>2.11</t>
  </si>
  <si>
    <r>
      <rPr>
        <sz val="11"/>
        <rFont val="Calibri"/>
      </rPr>
      <t>Host must use sufficient entropy for cryptographic operations</t>
    </r>
  </si>
  <si>
    <r>
      <rPr>
        <sz val="11"/>
        <color rgb="FF000000"/>
        <rFont val="Calibri"/>
      </rPr>
      <t>Starting with vSphere 8.0, ESXi has enhanced its entropy implementation to align with FIPS 140-3 and EAL4 certifications, ensuring a robust foundation for cryptographic operations. Kernel boot options dictate the activation of entropy sources on an ESXi host. The parameter governing this behavior is disableHwrng = FALSE and entropySources = 0.</t>
    </r>
  </si>
  <si>
    <r>
      <rPr>
        <sz val="11"/>
        <color rgb="FF000000"/>
        <rFont val="Calibri"/>
      </rPr>
      <t>There is no functional impact noted.</t>
    </r>
  </si>
  <si>
    <t>2.12</t>
  </si>
  <si>
    <r>
      <rPr>
        <sz val="11"/>
        <rFont val="Calibri"/>
      </rPr>
      <t>Host must enable volatile key destruction</t>
    </r>
  </si>
  <si>
    <r>
      <rPr>
        <sz val="11"/>
        <color rgb="FF000000"/>
        <rFont val="Calibri"/>
      </rPr>
      <t>By default, ESXi ensures that pages allocated for virtual machines (VMs), userspace applications, and kernel threads are zeroed out at the time of allocation, to prevent the exposure of sensitive data like cryptographic keys to other clients. However, these keys can remain in host memory for an extended period if the memory is not reused. The Mem.MemEagerZero parameter can be configured to enforce the zeroing out of userworld and guest memory pages when a userworld process or guest exits, and for kernel threads, memory spaces holding keys are zeroed out as soon as the secret is no longer needed. This practice adheres to the NIAP Virtualization Protection Profile and Server Virtualization Extended Package requirements of zeroing memory that may contain cryptographic keys upon process exit. The parameter governing this behavior is Mem.MemEagerZero with a recommended setting of 1​.</t>
    </r>
  </si>
  <si>
    <r>
      <rPr>
        <sz val="11"/>
        <color rgb="FF000000"/>
        <rFont val="Calibri"/>
      </rPr>
      <t>Activating volatile key destruction through the Mem.MemEagerZero parameter results in additional shutdown time required for virtual machines, corresponding to the amount of allocated memory. While this may extend the downtime during reboots or migrations, the trade-off ensures a higher level of security by preventing the potential exposure of sensitive data, fulfilling compliance requirements, and aiding in the effective management of cryptographic materials within the virtualized environment.</t>
    </r>
  </si>
  <si>
    <t>Management</t>
  </si>
  <si>
    <t>3.1</t>
  </si>
  <si>
    <r>
      <rPr>
        <sz val="11"/>
        <rFont val="Calibri"/>
      </rPr>
      <t>Host should deactivate SSH</t>
    </r>
  </si>
  <si>
    <r>
      <rPr>
        <sz val="11"/>
        <color rgb="FF000000"/>
        <rFont val="Calibri"/>
      </rPr>
      <t>To disable SSH,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and select </t>
    </r>
    <r>
      <rPr>
        <b/>
        <sz val="11"/>
        <color rgb="FF000000"/>
        <rFont val="Calibri"/>
      </rPr>
      <t>Services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SSH</t>
    </r>
    <r>
      <rPr>
        <sz val="11"/>
        <color rgb="FF000000"/>
        <rFont val="Calibri"/>
      </rPr>
      <t xml:space="preserve"> then click </t>
    </r>
    <r>
      <rPr>
        <b/>
        <sz val="11"/>
        <color rgb="FF000000"/>
        <rFont val="Calibri"/>
      </rPr>
      <t>Edit Startup Policy</t>
    </r>
    <r>
      <rPr>
        <sz val="11"/>
        <color rgb="FF000000"/>
        <rFont val="Calibri"/>
      </rPr>
      <t>.</t>
    </r>
    <r>
      <rPr>
        <sz val="11"/>
        <color rgb="FF000000"/>
        <rFont val="Calibri"/>
      </rPr>
      <t xml:space="preserve">
</t>
    </r>
    <r>
      <rPr>
        <sz val="11"/>
        <color rgb="FF000000"/>
        <rFont val="Calibri"/>
      </rPr>
      <t xml:space="preserve">- Set the Startup Policy is set to </t>
    </r>
    <r>
      <rPr>
        <b/>
        <sz val="11"/>
        <color rgb="FF000000"/>
        <rFont val="Calibri"/>
      </rPr>
      <t>Start and Stop Manually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 xml:space="preserve">- While </t>
    </r>
    <r>
      <rPr>
        <b/>
        <sz val="11"/>
        <color rgb="FF000000"/>
        <rFont val="Calibri"/>
      </rPr>
      <t>ESXi Shell</t>
    </r>
    <r>
      <rPr>
        <sz val="11"/>
        <color rgb="FF000000"/>
        <rFont val="Calibri"/>
      </rPr>
      <t xml:space="preserve"> is still selected click </t>
    </r>
    <r>
      <rPr>
        <b/>
        <sz val="11"/>
        <color rgb="FF000000"/>
        <rFont val="Calibri"/>
      </rPr>
      <t>Stop</t>
    </r>
    <r>
      <rPr>
        <sz val="11"/>
        <color rgb="FF000000"/>
        <rFont val="Calibri"/>
      </rPr>
      <t>.</t>
    </r>
    <r>
      <rPr>
        <sz val="11"/>
        <color rgb="FF000000"/>
        <rFont val="Calibri"/>
      </rPr>
      <t xml:space="preserve">
</t>
    </r>
    <r>
      <rPr>
        <sz val="11"/>
        <color rgb="FF000000"/>
        <rFont val="Calibri"/>
      </rPr>
      <t>Alternately, use the following PowerCLI command:</t>
    </r>
    <r>
      <rPr>
        <sz val="11"/>
        <color rgb="FF000000"/>
        <rFont val="Calibri"/>
      </rPr>
      <t xml:space="preserve">
</t>
    </r>
    <r>
      <rPr>
        <sz val="11"/>
        <color rgb="FF006096"/>
        <rFont val="Roboto Condensed"/>
      </rPr>
      <t># Set SSH to start manually rather than automatically for all hosts</t>
    </r>
    <r>
      <rPr>
        <sz val="11"/>
        <color rgb="FF006096"/>
        <rFont val="Roboto Condensed"/>
      </rPr>
      <t xml:space="preserve">
</t>
    </r>
    <r>
      <rPr>
        <sz val="11"/>
        <color rgb="FF006096"/>
        <rFont val="Roboto Condensed"/>
      </rPr>
      <t>Get-VMHost | Get-VMHostService | Where { $_.key -eq "TSM-SSH" } | Set-VMHostService -Policy Off</t>
    </r>
    <r>
      <rPr>
        <sz val="11"/>
        <color rgb="FF006096"/>
        <rFont val="Roboto Condensed"/>
      </rPr>
      <t xml:space="preserve">
</t>
    </r>
  </si>
  <si>
    <r>
      <rPr>
        <sz val="11"/>
        <color rgb="FF000000"/>
        <rFont val="Calibri"/>
      </rPr>
      <t>Secure Shell (SSH) provides remote access to the ESXi shell, enabling direct host console access or remote connectivity. Deactivating SSH is a security measure aimed at minimizing remote access channels to the ESXi host, restricting it to essential connections only through vSphere Client, vCLI/PowerCLI, or published APIs. The service status should be set to "Stopped", allowing manual start and stop for troubleshooting or diagnostic activities when necessary.</t>
    </r>
  </si>
  <si>
    <r>
      <rPr>
        <sz val="11"/>
        <color rgb="FF000000"/>
        <rFont val="Calibri"/>
      </rPr>
      <t>There is no functional impact noted; however, the measure requires alternative methods for remote management, such as vSphere Client or command-line tools, which may demand additional configurations or toolset proficiency.</t>
    </r>
  </si>
  <si>
    <r>
      <rPr>
        <sz val="11"/>
        <color rgb="FF000000"/>
        <rFont val="Calibri"/>
      </rPr>
      <t>To verify SSH is disabled,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and select </t>
    </r>
    <r>
      <rPr>
        <b/>
        <sz val="11"/>
        <color rgb="FF000000"/>
        <rFont val="Calibri"/>
      </rPr>
      <t>Services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SSH</t>
    </r>
    <r>
      <rPr>
        <sz val="11"/>
        <color rgb="FF000000"/>
        <rFont val="Calibri"/>
      </rPr>
      <t xml:space="preserve"> then click </t>
    </r>
    <r>
      <rPr>
        <b/>
        <sz val="11"/>
        <color rgb="FF000000"/>
        <rFont val="Calibri"/>
      </rPr>
      <t>Edit Startup Policy</t>
    </r>
    <r>
      <rPr>
        <sz val="11"/>
        <color rgb="FF000000"/>
        <rFont val="Calibri"/>
      </rPr>
      <t>.</t>
    </r>
    <r>
      <rPr>
        <sz val="11"/>
        <color rgb="FF000000"/>
        <rFont val="Calibri"/>
      </rPr>
      <t xml:space="preserve">
</t>
    </r>
    <r>
      <rPr>
        <sz val="11"/>
        <color rgb="FF000000"/>
        <rFont val="Calibri"/>
      </rPr>
      <t xml:space="preserve">- Verify the Startup Policy is set to </t>
    </r>
    <r>
      <rPr>
        <b/>
        <sz val="11"/>
        <color rgb="FF000000"/>
        <rFont val="Calibri"/>
      </rPr>
      <t>Start and Stop Manually</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Check if SSH is running and set to start</t>
    </r>
    <r>
      <rPr>
        <sz val="11"/>
        <color rgb="FF006096"/>
        <rFont val="Roboto Condensed"/>
      </rPr>
      <t xml:space="preserve">
</t>
    </r>
    <r>
      <rPr>
        <sz val="11"/>
        <color rgb="FF006096"/>
        <rFont val="Roboto Condensed"/>
      </rPr>
      <t>Get-VMHost | Get-VMHostService | Where { $_.key -eq "TSM-SSH" } | Select VMHost, Key, Label, Policy, Running, Required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host warning is displayed in the web client whenever SSH is enabled on a host.</t>
    </r>
  </si>
  <si>
    <t>3.2</t>
  </si>
  <si>
    <r>
      <rPr>
        <sz val="11"/>
        <rFont val="Calibri"/>
      </rPr>
      <t>Host must deactivate the ESXi shell</t>
    </r>
  </si>
  <si>
    <r>
      <rPr>
        <sz val="11"/>
        <color rgb="FF000000"/>
        <rFont val="Calibri"/>
      </rPr>
      <t>To disable the ESXi shell,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and select </t>
    </r>
    <r>
      <rPr>
        <b/>
        <sz val="11"/>
        <color rgb="FF000000"/>
        <rFont val="Calibri"/>
      </rPr>
      <t>Services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ESXi Shell</t>
    </r>
    <r>
      <rPr>
        <sz val="11"/>
        <color rgb="FF000000"/>
        <rFont val="Calibri"/>
      </rPr>
      <t xml:space="preserve"> then click </t>
    </r>
    <r>
      <rPr>
        <b/>
        <sz val="11"/>
        <color rgb="FF000000"/>
        <rFont val="Calibri"/>
      </rPr>
      <t>Edit Startup Policy</t>
    </r>
    <r>
      <rPr>
        <sz val="11"/>
        <color rgb="FF000000"/>
        <rFont val="Calibri"/>
      </rPr>
      <t>.</t>
    </r>
    <r>
      <rPr>
        <sz val="11"/>
        <color rgb="FF000000"/>
        <rFont val="Calibri"/>
      </rPr>
      <t xml:space="preserve">
</t>
    </r>
    <r>
      <rPr>
        <sz val="11"/>
        <color rgb="FF000000"/>
        <rFont val="Calibri"/>
      </rPr>
      <t xml:space="preserve">- Set the Startup Policy is set to </t>
    </r>
    <r>
      <rPr>
        <b/>
        <sz val="11"/>
        <color rgb="FF000000"/>
        <rFont val="Calibri"/>
      </rPr>
      <t>Start and Stop Manually</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OK</t>
    </r>
    <r>
      <rPr>
        <sz val="11"/>
        <color rgb="FF000000"/>
        <rFont val="Calibri"/>
      </rPr>
      <t>.</t>
    </r>
    <r>
      <rPr>
        <sz val="11"/>
        <color rgb="FF000000"/>
        <rFont val="Calibri"/>
      </rPr>
      <t xml:space="preserve">
</t>
    </r>
    <r>
      <rPr>
        <sz val="11"/>
        <color rgb="FF000000"/>
        <rFont val="Calibri"/>
      </rPr>
      <t>Alternately, use the following PowerCLI command:</t>
    </r>
    <r>
      <rPr>
        <sz val="11"/>
        <color rgb="FF000000"/>
        <rFont val="Calibri"/>
      </rPr>
      <t xml:space="preserve">
</t>
    </r>
    <r>
      <rPr>
        <sz val="11"/>
        <color rgb="FF006096"/>
        <rFont val="Roboto Condensed"/>
      </rPr>
      <t># Set the ESXi shell to start manually rather than automatically for all hosts</t>
    </r>
    <r>
      <rPr>
        <sz val="11"/>
        <color rgb="FF006096"/>
        <rFont val="Roboto Condensed"/>
      </rPr>
      <t xml:space="preserve">
</t>
    </r>
    <r>
      <rPr>
        <sz val="11"/>
        <color rgb="FF006096"/>
        <rFont val="Roboto Condensed"/>
      </rPr>
      <t>Get-VMHost | Get-VMHostService | Where { $_.key -eq "TSM" } | Set-VMHostService -Policy Off</t>
    </r>
    <r>
      <rPr>
        <sz val="11"/>
        <color rgb="FF006096"/>
        <rFont val="Roboto Condensed"/>
      </rPr>
      <t xml:space="preserve">
</t>
    </r>
  </si>
  <si>
    <r>
      <rPr>
        <sz val="11"/>
        <color rgb="FF000000"/>
        <rFont val="Calibri"/>
      </rPr>
      <t>The ESXi shell is an interactive command line environment available from the Direct Console User Interface (DCUI) or remotely via SSH. Activities performed from the ESXi Shell bypass all access controls, but are logged. The recommended setting for the ESXi shell is to be stopped and only started manually when needed, such as when running diagnostics or troubleshooting.</t>
    </r>
  </si>
  <si>
    <r>
      <rPr>
        <sz val="11"/>
        <color rgb="FF000000"/>
        <rFont val="Calibri"/>
      </rPr>
      <t>No functional impact is recorded. However, if ESXi shell functionalities are needed, manual activation is required.</t>
    </r>
  </si>
  <si>
    <r>
      <rPr>
        <sz val="11"/>
        <color rgb="FF000000"/>
        <rFont val="Calibri"/>
      </rPr>
      <t>To verify the ESXi shell is disabled,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and select </t>
    </r>
    <r>
      <rPr>
        <b/>
        <sz val="11"/>
        <color rgb="FF000000"/>
        <rFont val="Calibri"/>
      </rPr>
      <t>Services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ESXi Shell</t>
    </r>
    <r>
      <rPr>
        <sz val="11"/>
        <color rgb="FF000000"/>
        <rFont val="Calibri"/>
      </rPr>
      <t xml:space="preserve"> then click </t>
    </r>
    <r>
      <rPr>
        <b/>
        <sz val="11"/>
        <color rgb="FF000000"/>
        <rFont val="Calibri"/>
      </rPr>
      <t>Edit Startup Policy</t>
    </r>
    <r>
      <rPr>
        <sz val="11"/>
        <color rgb="FF000000"/>
        <rFont val="Calibri"/>
      </rPr>
      <t>.</t>
    </r>
    <r>
      <rPr>
        <sz val="11"/>
        <color rgb="FF000000"/>
        <rFont val="Calibri"/>
      </rPr>
      <t xml:space="preserve">
</t>
    </r>
    <r>
      <rPr>
        <sz val="11"/>
        <color rgb="FF000000"/>
        <rFont val="Calibri"/>
      </rPr>
      <t xml:space="preserve">- Verify the Startup Policy is set to </t>
    </r>
    <r>
      <rPr>
        <b/>
        <sz val="11"/>
        <color rgb="FF000000"/>
        <rFont val="Calibri"/>
      </rPr>
      <t>Start and Stop Manually</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Check if the ESXi shell is running and set to start</t>
    </r>
    <r>
      <rPr>
        <sz val="11"/>
        <color rgb="FF006096"/>
        <rFont val="Roboto Condensed"/>
      </rPr>
      <t xml:space="preserve">
</t>
    </r>
    <r>
      <rPr>
        <sz val="11"/>
        <color rgb="FF006096"/>
        <rFont val="Roboto Condensed"/>
      </rPr>
      <t>Get-VMHost | Get-VMHostService | Where { $_.key -eq "TSM" } | Select VMHost, Key, Label, Policy, Running, Required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host warning is displayed in the web client whenever the ESXi shell is enabled on a host.</t>
    </r>
  </si>
  <si>
    <t>3.3</t>
  </si>
  <si>
    <r>
      <rPr>
        <sz val="11"/>
        <rFont val="Calibri"/>
      </rPr>
      <t>Host must deactivate the ESXi Managed Object Browser (MOB)</t>
    </r>
  </si>
  <si>
    <r>
      <rPr>
        <sz val="11"/>
        <color rgb="FF000000"/>
        <rFont val="Calibri"/>
      </rPr>
      <t>To disabled MOB, perform the following from the vSphere Web Client:</t>
    </r>
    <r>
      <rPr>
        <sz val="11"/>
        <color rgb="FF000000"/>
        <rFont val="Calibri"/>
      </rPr>
      <t xml:space="preserve">
</t>
    </r>
    <r>
      <rPr>
        <sz val="11"/>
        <color rgb="FF000000"/>
        <rFont val="Calibri"/>
      </rPr>
      <t>- Select a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then select </t>
    </r>
    <r>
      <rPr>
        <b/>
        <sz val="11"/>
        <color rgb="FF000000"/>
        <rFont val="Calibri"/>
      </rPr>
      <t>Advanced System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then search for </t>
    </r>
    <r>
      <rPr>
        <b/>
        <sz val="11"/>
        <color rgb="FF000000"/>
        <rFont val="Calibri"/>
      </rPr>
      <t>Config.HostAgent.plugins.solo.enableMob</t>
    </r>
    <r>
      <rPr>
        <sz val="11"/>
        <color rgb="FF000000"/>
        <rFont val="Calibri"/>
      </rPr>
      <t xml:space="preserve">
</t>
    </r>
    <r>
      <rPr>
        <sz val="11"/>
        <color rgb="FF000000"/>
        <rFont val="Calibri"/>
      </rPr>
      <t xml:space="preserve">- Set the value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b/>
        <sz val="11"/>
        <color rgb="FF000000"/>
        <rFont val="Calibri"/>
      </rPr>
      <t>Note:</t>
    </r>
    <r>
      <rPr>
        <sz val="11"/>
        <color rgb="FF000000"/>
        <rFont val="Calibri"/>
      </rPr>
      <t xml:space="preserve"> You cannot disable the MOB while a host is in lockdown mode.</t>
    </r>
    <r>
      <rPr>
        <sz val="11"/>
        <color rgb="FF000000"/>
        <rFont val="Calibri"/>
      </rPr>
      <t xml:space="preserve">
</t>
    </r>
    <r>
      <rPr>
        <b/>
        <sz val="11"/>
        <color rgb="FF000000"/>
        <rFont val="Calibri"/>
      </rPr>
      <t>Note 2:</t>
    </r>
    <r>
      <rPr>
        <sz val="11"/>
        <color rgb="FF000000"/>
        <rFont val="Calibri"/>
      </rPr>
      <t xml:space="preserve"> You must disable MOB from the vSphere interface not via the </t>
    </r>
    <r>
      <rPr>
        <b/>
        <sz val="11"/>
        <color rgb="FF000000"/>
        <rFont val="Calibri"/>
      </rPr>
      <t>vim-cmd</t>
    </r>
    <r>
      <rPr>
        <sz val="11"/>
        <color rgb="FF000000"/>
        <rFont val="Calibri"/>
      </rPr>
      <t xml:space="preserve"> command.</t>
    </r>
  </si>
  <si>
    <r>
      <rPr>
        <sz val="11"/>
        <color rgb="FF000000"/>
        <rFont val="Calibri"/>
      </rPr>
      <t>The Managed Object Browser (MOB) is a web-based server application that lets you examine and change system objects and configurations. It is a prudent security measure to deactivate the MOB unless it's essential for operations. The parameter governing this behavior is Config.HostAgent.plugins.solo.enableMob with a recommended setting of False.</t>
    </r>
  </si>
  <si>
    <r>
      <rPr>
        <sz val="11"/>
        <color rgb="FF000000"/>
        <rFont val="Calibri"/>
      </rPr>
      <t>There is no specified functional impact; however, if MOB functionalities are needed later, manual reactivation is required.</t>
    </r>
  </si>
  <si>
    <r>
      <rPr>
        <sz val="11"/>
        <color rgb="FF000000"/>
        <rFont val="Calibri"/>
      </rPr>
      <t>To confirm whether MOB is enabled, perform the following from the vSphere Web Client:</t>
    </r>
    <r>
      <rPr>
        <sz val="11"/>
        <color rgb="FF000000"/>
        <rFont val="Calibri"/>
      </rPr>
      <t xml:space="preserve">
</t>
    </r>
    <r>
      <rPr>
        <sz val="11"/>
        <color rgb="FF000000"/>
        <rFont val="Calibri"/>
      </rPr>
      <t>- Select a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then select </t>
    </r>
    <r>
      <rPr>
        <b/>
        <sz val="11"/>
        <color rgb="FF000000"/>
        <rFont val="Calibri"/>
      </rPr>
      <t>Advanced System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then search for </t>
    </r>
    <r>
      <rPr>
        <b/>
        <sz val="11"/>
        <color rgb="FF000000"/>
        <rFont val="Calibri"/>
      </rPr>
      <t>Config.HostAgent.plugins.solo.enableMob</t>
    </r>
    <r>
      <rPr>
        <sz val="11"/>
        <color rgb="FF000000"/>
        <rFont val="Calibri"/>
      </rPr>
      <t xml:space="preserve">
</t>
    </r>
    <r>
      <rPr>
        <sz val="11"/>
        <color rgb="FF000000"/>
        <rFont val="Calibri"/>
      </rPr>
      <t xml:space="preserve">- Verify the value is set to </t>
    </r>
    <r>
      <rPr>
        <b/>
        <sz val="11"/>
        <color rgb="FF000000"/>
        <rFont val="Calibri"/>
      </rPr>
      <t>false</t>
    </r>
    <r>
      <rPr>
        <sz val="11"/>
        <color rgb="FF000000"/>
        <rFont val="Calibri"/>
      </rPr>
      <t>.</t>
    </r>
    <r>
      <rPr>
        <sz val="11"/>
        <color rgb="FF000000"/>
        <rFont val="Calibri"/>
      </rPr>
      <t xml:space="preserve">
</t>
    </r>
    <r>
      <rPr>
        <sz val="11"/>
        <color rgb="FF000000"/>
        <rFont val="Calibri"/>
      </rPr>
      <t>To determine if the MOB is enabled, run the following command from the ESXi shell:</t>
    </r>
    <r>
      <rPr>
        <sz val="11"/>
        <color rgb="FF000000"/>
        <rFont val="Calibri"/>
      </rPr>
      <t xml:space="preserve">
</t>
    </r>
    <r>
      <rPr>
        <sz val="11"/>
        <color rgb="FF006096"/>
        <rFont val="Roboto Condensed"/>
      </rPr>
      <t xml:space="preserve">vim-cmd proxysvc/service_list </t>
    </r>
    <r>
      <rPr>
        <sz val="11"/>
        <color rgb="FF006096"/>
        <rFont val="Roboto Condensed"/>
      </rPr>
      <t xml:space="preserve">
</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Get-VMHost | Get-AdvancedSetting -Name Config.HostAgent.plugins.solo.enableMob</t>
    </r>
    <r>
      <rPr>
        <sz val="11"/>
        <color rgb="FF006096"/>
        <rFont val="Roboto Condensed"/>
      </rPr>
      <t xml:space="preserve">
</t>
    </r>
  </si>
  <si>
    <t>3.4</t>
  </si>
  <si>
    <r>
      <rPr>
        <sz val="11"/>
        <rFont val="Calibri"/>
      </rPr>
      <t>Host must deactivate SLP</t>
    </r>
  </si>
  <si>
    <r>
      <rPr>
        <sz val="11"/>
        <color rgb="FF000000"/>
        <rFont val="Calibri"/>
      </rPr>
      <t>The Service Location Protocol (SLP) is used for the discovery and selection of network services in local area networks, which simplifies configuration by allowing computers to find necessary services automatically. The practice of deactivating SLP when not in use aligns with the principle of minimizing the attack surface by shutting down non-essential services. The recommended setting is to have the SLP service stopped, with the ability to start and stop it manually as required.</t>
    </r>
  </si>
  <si>
    <r>
      <rPr>
        <sz val="11"/>
        <color rgb="FF000000"/>
        <rFont val="Calibri"/>
      </rPr>
      <t>There is no functional impact noted, however, manual intervention is required to start the SLP service when needed.</t>
    </r>
  </si>
  <si>
    <t>3.5</t>
  </si>
  <si>
    <r>
      <rPr>
        <sz val="11"/>
        <rFont val="Calibri"/>
      </rPr>
      <t>Host must deactivate CIM</t>
    </r>
  </si>
  <si>
    <r>
      <rPr>
        <sz val="11"/>
        <color rgb="FF000000"/>
        <rFont val="Calibri"/>
      </rPr>
      <t>Deactivating the Common Information Model (CIM) service, when not in use, aligns with the principle of minimizing the attack surface by disabling non-essential services. This action helps in reducing the potential vectors of attack, thus bolstering the host's security posture.</t>
    </r>
  </si>
  <si>
    <r>
      <rPr>
        <sz val="11"/>
        <color rgb="FF000000"/>
        <rFont val="Calibri"/>
      </rPr>
      <t>No functional impact has been specified. However, the deactivation of CIM might require administrators to manually start or stop the service when needed, potentially affecting operational workflows if CIM is required at a later stage.</t>
    </r>
  </si>
  <si>
    <t>3.6</t>
  </si>
  <si>
    <r>
      <rPr>
        <sz val="11"/>
        <rFont val="Calibri"/>
      </rPr>
      <t>Host should deactivate SNMP</t>
    </r>
  </si>
  <si>
    <r>
      <rPr>
        <sz val="11"/>
        <color rgb="FF000000"/>
        <rFont val="Calibri"/>
      </rPr>
      <t>Simple Network Management Protocol (SNMP) facilitates the management of networked devices. Minimize attack surface by disabling non-essential services. The recommended setting is to have the SNMP service stopped unless required and configured securely.</t>
    </r>
  </si>
  <si>
    <r>
      <rPr>
        <sz val="11"/>
        <color rgb="FF000000"/>
        <rFont val="Calibri"/>
      </rPr>
      <t>While there isn't a direct functional impact, the absence of SNMP may require alternative methods for network management and monitoring.</t>
    </r>
  </si>
  <si>
    <t>3.7</t>
  </si>
  <si>
    <r>
      <rPr>
        <sz val="11"/>
        <rFont val="Calibri"/>
      </rPr>
      <t>Host must automatically terminate idle DCUI sessions</t>
    </r>
  </si>
  <si>
    <r>
      <rPr>
        <sz val="11"/>
        <color rgb="FF000000"/>
        <rFont val="Calibri"/>
      </rPr>
      <t>To correct the DCUI timeout setting, perform the following steps:</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under </t>
    </r>
    <r>
      <rPr>
        <b/>
        <sz val="11"/>
        <color rgb="FF000000"/>
        <rFont val="Calibri"/>
      </rPr>
      <t>System</t>
    </r>
    <r>
      <rPr>
        <sz val="11"/>
        <color rgb="FF000000"/>
        <rFont val="Calibri"/>
      </rPr>
      <t xml:space="preserve"> select </t>
    </r>
    <r>
      <rPr>
        <b/>
        <sz val="11"/>
        <color rgb="FF000000"/>
        <rFont val="Calibri"/>
      </rPr>
      <t>Advanced System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then enter </t>
    </r>
    <r>
      <rPr>
        <b/>
        <sz val="11"/>
        <color rgb="FF000000"/>
        <rFont val="Calibri"/>
      </rPr>
      <t>UserVars.DcuiTimeOut</t>
    </r>
    <r>
      <rPr>
        <sz val="11"/>
        <color rgb="FF000000"/>
        <rFont val="Calibri"/>
      </rPr>
      <t xml:space="preserve"> in the filter.</t>
    </r>
    <r>
      <rPr>
        <sz val="11"/>
        <color rgb="FF000000"/>
        <rFont val="Calibri"/>
      </rPr>
      <t xml:space="preserve">
</t>
    </r>
    <r>
      <rPr>
        <sz val="11"/>
        <color rgb="FF000000"/>
        <rFont val="Calibri"/>
      </rPr>
      <t>- Click in the box for the current value, then set the value to 600 seconds or less.</t>
    </r>
    <r>
      <rPr>
        <sz val="11"/>
        <color rgb="FF000000"/>
        <rFont val="Calibri"/>
      </rPr>
      <t xml:space="preserve">
</t>
    </r>
    <r>
      <rPr>
        <sz val="11"/>
        <color rgb="FF000000"/>
        <rFont val="Calibri"/>
      </rPr>
      <t>Alternately, use the following PowerCLI command:</t>
    </r>
    <r>
      <rPr>
        <sz val="11"/>
        <color rgb="FF000000"/>
        <rFont val="Calibri"/>
      </rPr>
      <t xml:space="preserve">
</t>
    </r>
    <r>
      <rPr>
        <sz val="11"/>
        <color rgb="FF006096"/>
        <rFont val="Roboto Condensed"/>
      </rPr>
      <t>Get-VMHost | Get-AdvancedSetting -Name UserVars.DcuiTimeOut | Set-AdvancedSetting -Value 600</t>
    </r>
    <r>
      <rPr>
        <sz val="11"/>
        <color rgb="FF006096"/>
        <rFont val="Roboto Condensed"/>
      </rPr>
      <t xml:space="preserve">
</t>
    </r>
  </si>
  <si>
    <r>
      <rPr>
        <sz val="11"/>
        <color rgb="FF000000"/>
        <rFont val="Calibri"/>
      </rPr>
      <t>By configuring a session timeout, unattended console sessions are automatically terminated, thereby reducing the potential security risks associated with lingering active sessions. The parameter governing this behavior is UserVars.DcuiTimeOut, with a recommended setting of 600 (10 minutes).</t>
    </r>
  </si>
  <si>
    <r>
      <rPr>
        <sz val="11"/>
        <color rgb="FF000000"/>
        <rFont val="Calibri"/>
      </rPr>
      <t>While there's no functional impact specified, setting a timeout value that's too short may inconvenience users by terminating sessions prematurely, possibly interrupting workflow. Conversely, a timeout value that's too long may not adequately mitigate the risks associated with idle sessions. Hence, a balanced approach in configuring the session timeout value, aligned with the organizational security policy and user workflow, is crucial.</t>
    </r>
  </si>
  <si>
    <r>
      <rPr>
        <sz val="11"/>
        <color rgb="FF000000"/>
        <rFont val="Calibri"/>
      </rPr>
      <t>To verify the DCUI timeout setting, perform the following steps:</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under </t>
    </r>
    <r>
      <rPr>
        <b/>
        <sz val="11"/>
        <color rgb="FF000000"/>
        <rFont val="Calibri"/>
      </rPr>
      <t>System</t>
    </r>
    <r>
      <rPr>
        <sz val="11"/>
        <color rgb="FF000000"/>
        <rFont val="Calibri"/>
      </rPr>
      <t xml:space="preserve"> select </t>
    </r>
    <r>
      <rPr>
        <b/>
        <sz val="11"/>
        <color rgb="FF000000"/>
        <rFont val="Calibri"/>
      </rPr>
      <t>Advanced System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then enter </t>
    </r>
    <r>
      <rPr>
        <b/>
        <sz val="11"/>
        <color rgb="FF000000"/>
        <rFont val="Calibri"/>
      </rPr>
      <t>UserVars.DcuiTimeOut</t>
    </r>
    <r>
      <rPr>
        <sz val="11"/>
        <color rgb="FF000000"/>
        <rFont val="Calibri"/>
      </rPr>
      <t xml:space="preserve"> in the filter.</t>
    </r>
    <r>
      <rPr>
        <sz val="11"/>
        <color rgb="FF000000"/>
        <rFont val="Calibri"/>
      </rPr>
      <t xml:space="preserve">
</t>
    </r>
    <r>
      <rPr>
        <sz val="11"/>
        <color rgb="FF000000"/>
        <rFont val="Calibri"/>
      </rPr>
      <t>- Verify that the value for this parameter is 600 seconds or less.</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Get-VMHost | Get-AdvancedSetting -Name UserVars.DcuiTimeOut</t>
    </r>
    <r>
      <rPr>
        <sz val="11"/>
        <color rgb="FF006096"/>
        <rFont val="Roboto Condensed"/>
      </rPr>
      <t xml:space="preserve">
</t>
    </r>
  </si>
  <si>
    <t>3.8</t>
  </si>
  <si>
    <r>
      <rPr>
        <sz val="11"/>
        <rFont val="Calibri"/>
      </rPr>
      <t>Host must automatically terminate idle shells</t>
    </r>
  </si>
  <si>
    <r>
      <rPr>
        <sz val="11"/>
        <color rgb="FF000000"/>
        <rFont val="Calibri"/>
      </rPr>
      <t>To set the timeout to the desired value, perform the following from the vSphere web client:</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System Settings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ESXiShellInteractiveTimeOut</t>
    </r>
    <r>
      <rPr>
        <sz val="11"/>
        <color rgb="FF000000"/>
        <rFont val="Calibri"/>
      </rPr>
      <t xml:space="preserve"> in the filter.</t>
    </r>
    <r>
      <rPr>
        <sz val="11"/>
        <color rgb="FF000000"/>
        <rFont val="Calibri"/>
      </rPr>
      <t xml:space="preserve">
</t>
    </r>
    <r>
      <rPr>
        <sz val="11"/>
        <color rgb="FF000000"/>
        <rFont val="Calibri"/>
      </rPr>
      <t>- Set the value for this parameter is set to the appropriate value (</t>
    </r>
    <r>
      <rPr>
        <b/>
        <sz val="11"/>
        <color rgb="FF000000"/>
        <rFont val="Calibri"/>
      </rPr>
      <t>300</t>
    </r>
    <r>
      <rPr>
        <sz val="11"/>
        <color rgb="FF000000"/>
        <rFont val="Calibri"/>
      </rPr>
      <t xml:space="preserve"> seconds or less).</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0 disables the ESXi ShellInteractiveTimeOut.</t>
    </r>
    <r>
      <rPr>
        <sz val="11"/>
        <color rgb="FF000000"/>
        <rFont val="Calibri"/>
      </rPr>
      <t xml:space="preserve">
</t>
    </r>
    <r>
      <rPr>
        <sz val="11"/>
        <color rgb="FF000000"/>
        <rFont val="Calibri"/>
      </rPr>
      <t>Alternately, use the following PowerCLI command:</t>
    </r>
    <r>
      <rPr>
        <sz val="11"/>
        <color rgb="FF000000"/>
        <rFont val="Calibri"/>
      </rPr>
      <t xml:space="preserve">
</t>
    </r>
    <r>
      <rPr>
        <sz val="11"/>
        <color rgb="FF006096"/>
        <rFont val="Roboto Condensed"/>
      </rPr>
      <t># Set Remove UserVars.ESXiShellInteractiveTimeOut to 300 on all hosts</t>
    </r>
    <r>
      <rPr>
        <sz val="11"/>
        <color rgb="FF006096"/>
        <rFont val="Roboto Condensed"/>
      </rPr>
      <t xml:space="preserve">
</t>
    </r>
    <r>
      <rPr>
        <sz val="11"/>
        <color rgb="FF006096"/>
        <rFont val="Roboto Condensed"/>
      </rPr>
      <t>Get-VMHost | Get-AdvancedSetting -Name 'UserVars.ESXiShellInteractiveTimeOut' | Set-AdvancedSetting -Value "300"</t>
    </r>
    <r>
      <rPr>
        <sz val="11"/>
        <color rgb="FF006096"/>
        <rFont val="Roboto Condensed"/>
      </rPr>
      <t xml:space="preserve">
</t>
    </r>
  </si>
  <si>
    <r>
      <rPr>
        <sz val="11"/>
        <color rgb="FF000000"/>
        <rFont val="Calibri"/>
      </rPr>
      <t>The host should be configured to automatically terminate idle shell sessions to prevent potential unauthorized access due to forgotten logouts. Setting a timeout for idle SSH connections ensures that any unattended sessions are closed, thereby reducing the security risk. The parameter governing this behavior is UserVars.</t>
    </r>
  </si>
  <si>
    <r>
      <rPr>
        <sz val="11"/>
        <color rgb="FF000000"/>
        <rFont val="Calibri"/>
      </rPr>
      <t>There is no identified negative impact associated with enforcing this control as it serves to bolster the host's security posture.</t>
    </r>
  </si>
  <si>
    <r>
      <rPr>
        <sz val="11"/>
        <color rgb="FF000000"/>
        <rFont val="Calibri"/>
      </rPr>
      <t>To verify the timeout is set correctly, perform the following from the vSphere web client:</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System Settings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ESXiShellInteractiveTimeOut</t>
    </r>
    <r>
      <rPr>
        <sz val="11"/>
        <color rgb="FF000000"/>
        <rFont val="Calibri"/>
      </rPr>
      <t xml:space="preserve"> in the filter.</t>
    </r>
    <r>
      <rPr>
        <sz val="11"/>
        <color rgb="FF000000"/>
        <rFont val="Calibri"/>
      </rPr>
      <t xml:space="preserve">
</t>
    </r>
    <r>
      <rPr>
        <sz val="11"/>
        <color rgb="FF000000"/>
        <rFont val="Calibri"/>
      </rPr>
      <t xml:space="preserve">- Verify that the value for this parameter is set to </t>
    </r>
    <r>
      <rPr>
        <b/>
        <sz val="11"/>
        <color rgb="FF000000"/>
        <rFont val="Calibri"/>
      </rPr>
      <t>300</t>
    </r>
    <r>
      <rPr>
        <sz val="11"/>
        <color rgb="FF000000"/>
        <rFont val="Calibri"/>
      </rPr>
      <t xml:space="preserve"> or less.</t>
    </r>
    <r>
      <rPr>
        <sz val="11"/>
        <color rgb="FF000000"/>
        <rFont val="Calibri"/>
      </rPr>
      <t xml:space="preserve">
</t>
    </r>
    <r>
      <rPr>
        <b/>
        <sz val="11"/>
        <color rgb="FF000000"/>
        <rFont val="Calibri"/>
      </rPr>
      <t>Note:</t>
    </r>
    <r>
      <rPr>
        <sz val="11"/>
        <color rgb="FF000000"/>
        <rFont val="Calibri"/>
      </rPr>
      <t xml:space="preserve"> A value of 0 disables the ESXiShellInteractiveTimeOut.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UserVars.ESXiShellInteractiveTimeOut for each host</t>
    </r>
    <r>
      <rPr>
        <sz val="11"/>
        <color rgb="FF006096"/>
        <rFont val="Roboto Condensed"/>
      </rPr>
      <t xml:space="preserve">
</t>
    </r>
    <r>
      <rPr>
        <sz val="11"/>
        <color rgb="FF006096"/>
        <rFont val="Roboto Condensed"/>
      </rPr>
      <t>Get-VMHost | Select Name, @{N="UserVars.ESXiShellInteractiveTimeOut";E={$_ | Get-AdvancedSetting UserVars.ESXiShellInteractiveTimeOut | Select -ExpandProperty Values}}</t>
    </r>
    <r>
      <rPr>
        <sz val="11"/>
        <color rgb="FF006096"/>
        <rFont val="Roboto Condensed"/>
      </rPr>
      <t xml:space="preserve">
</t>
    </r>
  </si>
  <si>
    <t>3.9</t>
  </si>
  <si>
    <r>
      <rPr>
        <sz val="11"/>
        <rFont val="Calibri"/>
      </rPr>
      <t>Host must automatically deactivate shell services</t>
    </r>
  </si>
  <si>
    <r>
      <rPr>
        <sz val="11"/>
        <color rgb="FF000000"/>
        <rFont val="Calibri"/>
      </rPr>
      <t>To set the timeout to the desired value, perform the following from the vSphere web client:</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System Settings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ESXiShellTimeOut</t>
    </r>
    <r>
      <rPr>
        <sz val="11"/>
        <color rgb="FF000000"/>
        <rFont val="Calibri"/>
      </rPr>
      <t xml:space="preserve"> in the filter.</t>
    </r>
    <r>
      <rPr>
        <sz val="11"/>
        <color rgb="FF000000"/>
        <rFont val="Calibri"/>
      </rPr>
      <t xml:space="preserve">
</t>
    </r>
    <r>
      <rPr>
        <sz val="11"/>
        <color rgb="FF000000"/>
        <rFont val="Calibri"/>
      </rPr>
      <t xml:space="preserve">- Set the value for this parameter is set to </t>
    </r>
    <r>
      <rPr>
        <b/>
        <sz val="11"/>
        <color rgb="FF000000"/>
        <rFont val="Calibri"/>
      </rPr>
      <t>3600</t>
    </r>
    <r>
      <rPr>
        <sz val="11"/>
        <color rgb="FF000000"/>
        <rFont val="Calibri"/>
      </rPr>
      <t xml:space="preserve"> (1 hour) or less</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0 disables the ESXiShellTimeOut.</t>
    </r>
    <r>
      <rPr>
        <sz val="11"/>
        <color rgb="FF000000"/>
        <rFont val="Calibri"/>
      </rPr>
      <t xml:space="preserve">
</t>
    </r>
    <r>
      <rPr>
        <sz val="11"/>
        <color rgb="FF000000"/>
        <rFont val="Calibri"/>
      </rPr>
      <t>Alternately, run the following PowerCLI command:</t>
    </r>
    <r>
      <rPr>
        <sz val="11"/>
        <color rgb="FF000000"/>
        <rFont val="Calibri"/>
      </rPr>
      <t xml:space="preserve">
</t>
    </r>
    <r>
      <rPr>
        <sz val="11"/>
        <color rgb="FF006096"/>
        <rFont val="Roboto Condensed"/>
      </rPr>
      <t># Set UserVars.ESXiShellTimeOut to 3600 on all hosts</t>
    </r>
    <r>
      <rPr>
        <sz val="11"/>
        <color rgb="FF006096"/>
        <rFont val="Roboto Condensed"/>
      </rPr>
      <t xml:space="preserve">
</t>
    </r>
    <r>
      <rPr>
        <sz val="11"/>
        <color rgb="FF006096"/>
        <rFont val="Roboto Condensed"/>
      </rPr>
      <t>Get-VMHost | Get-AdvancedSetting -Name 'UserVars.ESXiShellTimeOut' | Set-AdvancedSetting -Value "3600"</t>
    </r>
    <r>
      <rPr>
        <sz val="11"/>
        <color rgb="FF006096"/>
        <rFont val="Roboto Condensed"/>
      </rPr>
      <t xml:space="preserve">
</t>
    </r>
  </si>
  <si>
    <r>
      <rPr>
        <sz val="11"/>
        <color rgb="FF000000"/>
        <rFont val="Calibri"/>
      </rPr>
      <t>Enabling the automatic deactivation of shell services minimizes the attack surface on the host. The time window for the ESXi Shell and SSH services' availability is defined by UserVars.ESXiShellTimeOut, after which these services are terminated. The recommended setting for this parameter is 3600.</t>
    </r>
  </si>
  <si>
    <r>
      <rPr>
        <sz val="11"/>
        <color rgb="FF000000"/>
        <rFont val="Calibri"/>
      </rPr>
      <t>There's no negative functional impact identified with this control; it contributes towards enhancing the host's security posture by limiting the availability of shell services.</t>
    </r>
  </si>
  <si>
    <r>
      <rPr>
        <sz val="11"/>
        <color rgb="FF000000"/>
        <rFont val="Calibri"/>
      </rPr>
      <t>To verify the timeout is set to one hour or less, perform the following from the vSphere web client:</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System Settings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ESXiShellTimeOut</t>
    </r>
    <r>
      <rPr>
        <sz val="11"/>
        <color rgb="FF000000"/>
        <rFont val="Calibri"/>
      </rPr>
      <t xml:space="preserve"> in the filter.</t>
    </r>
    <r>
      <rPr>
        <sz val="11"/>
        <color rgb="FF000000"/>
        <rFont val="Calibri"/>
      </rPr>
      <t xml:space="preserve">
</t>
    </r>
    <r>
      <rPr>
        <sz val="11"/>
        <color rgb="FF000000"/>
        <rFont val="Calibri"/>
      </rPr>
      <t xml:space="preserve">- Verify that the value for this parameter is set to </t>
    </r>
    <r>
      <rPr>
        <b/>
        <sz val="11"/>
        <color rgb="FF000000"/>
        <rFont val="Calibri"/>
      </rPr>
      <t>3600</t>
    </r>
    <r>
      <rPr>
        <sz val="11"/>
        <color rgb="FF000000"/>
        <rFont val="Calibri"/>
      </rPr>
      <t xml:space="preserve"> (1 hour) or less.</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UserVars.ESXiShellTimeOut in minutes for each host</t>
    </r>
    <r>
      <rPr>
        <sz val="11"/>
        <color rgb="FF006096"/>
        <rFont val="Roboto Condensed"/>
      </rPr>
      <t xml:space="preserve">
</t>
    </r>
    <r>
      <rPr>
        <sz val="11"/>
        <color rgb="FF006096"/>
        <rFont val="Roboto Condensed"/>
      </rPr>
      <t>Get-VMHost | Select Name, @{N="UserVars.ESXiShellTimeOut";E={$_ | Get-AdvancedSettings UserVars.ESXiShellTimeOut | Select -ExpandProperty Values}}</t>
    </r>
    <r>
      <rPr>
        <sz val="11"/>
        <color rgb="FF006096"/>
        <rFont val="Roboto Condensed"/>
      </rPr>
      <t xml:space="preserve">
</t>
    </r>
  </si>
  <si>
    <t>3.10</t>
  </si>
  <si>
    <r>
      <rPr>
        <sz val="11"/>
        <rFont val="Calibri"/>
      </rPr>
      <t>Host must not suppress warnings that the shell is enabled</t>
    </r>
  </si>
  <si>
    <r>
      <rPr>
        <sz val="11"/>
        <color rgb="FF000000"/>
        <rFont val="Calibri"/>
      </rPr>
      <t>Having warnings for enabled SSH or ESXi Shell provides insight into potential security risks. Disabling such warnings can mask ongoing attacks. The parameter governing this behavior is UserVars.SuppressShellWarning with a recommended value of 0.</t>
    </r>
  </si>
  <si>
    <r>
      <rPr>
        <sz val="11"/>
        <color rgb="FF000000"/>
        <rFont val="Calibri"/>
      </rPr>
      <t>No negative functional impact is associated with this control; it enhances monitoring and response to potential security threats by ensuring warnings are visible and not suppressed.</t>
    </r>
  </si>
  <si>
    <t>3.11</t>
  </si>
  <si>
    <r>
      <rPr>
        <sz val="11"/>
        <rFont val="Calibri"/>
      </rPr>
      <t>Host must enforce password complexity</t>
    </r>
  </si>
  <si>
    <r>
      <rPr>
        <sz val="11"/>
        <color rgb="FF000000"/>
        <rFont val="Calibri"/>
      </rPr>
      <t>To set the password complexity requirements, perform the following PowerCLI command:</t>
    </r>
    <r>
      <rPr>
        <sz val="11"/>
        <color rgb="FF000000"/>
        <rFont val="Calibri"/>
      </rPr>
      <t xml:space="preserve">
</t>
    </r>
    <r>
      <rPr>
        <sz val="11"/>
        <color rgb="FF006096"/>
        <rFont val="Roboto Condensed"/>
      </rPr>
      <t>Get-VMHOST | Get-AdvancedSetting -Name “Security.PasswordQualityControl" | Set-AdvancedSetting -Value "retry=3 min=disabled,disabled,disabled,disabled,15"</t>
    </r>
    <r>
      <rPr>
        <sz val="11"/>
        <color rgb="FF006096"/>
        <rFont val="Roboto Condensed"/>
      </rPr>
      <t xml:space="preserve">
</t>
    </r>
    <r>
      <rPr>
        <sz val="11"/>
        <color rgb="FF000000"/>
        <rFont val="Calibri"/>
      </rPr>
      <t xml:space="preserve">
</t>
    </r>
    <r>
      <rPr>
        <sz val="11"/>
        <color rgb="FF000000"/>
        <rFont val="Calibri"/>
      </rPr>
      <t>The above requires all passwords to be 15 or more characters long and comprised of at least one character from four distinct character sets.</t>
    </r>
  </si>
  <si>
    <r>
      <rPr>
        <sz val="11"/>
        <color rgb="FF000000"/>
        <rFont val="Calibri"/>
      </rPr>
      <t>The enforcement of password complexity is managed through the Security.PasswordQualityControl parameter, allowing configuration of password length, character set requirements, and failed logon attempt restrictions. The recommended setting is "retry=3 min=disabled,15,15,15,15 max=64 similar=deny passphrase=3".</t>
    </r>
  </si>
  <si>
    <r>
      <rPr>
        <sz val="11"/>
        <color rgb="FF000000"/>
        <rFont val="Calibri"/>
      </rPr>
      <t>Altering password complexity via Security.PasswordQualityControl may cause installation issues with other products and services within the VMware ecosystem not expecting such changes.</t>
    </r>
  </si>
  <si>
    <r>
      <rPr>
        <sz val="11"/>
        <color rgb="FF000000"/>
        <rFont val="Calibri"/>
      </rPr>
      <t>To confirm password complexity requirements are set run the following PowerCLI command:</t>
    </r>
    <r>
      <rPr>
        <sz val="11"/>
        <color rgb="FF000000"/>
        <rFont val="Calibri"/>
      </rPr>
      <t xml:space="preserve">
</t>
    </r>
    <r>
      <rPr>
        <sz val="11"/>
        <color rgb="FF006096"/>
        <rFont val="Roboto Condensed"/>
      </rPr>
      <t>Get-VMHOST | Get-AdvancedSetting -Name “Security.PasswordQualityControl" | Set-AdvancedSetting -Value "retry=3 min=disabled,disabled,disabled,disabled,20"</t>
    </r>
    <r>
      <rPr>
        <sz val="11"/>
        <color rgb="FF006096"/>
        <rFont val="Roboto Condensed"/>
      </rPr>
      <t xml:space="preserve">
</t>
    </r>
    <r>
      <rPr>
        <sz val="11"/>
        <color rgb="FF000000"/>
        <rFont val="Calibri"/>
      </rPr>
      <t xml:space="preserve">
</t>
    </r>
    <r>
      <rPr>
        <sz val="11"/>
        <color rgb="FF000000"/>
        <rFont val="Calibri"/>
      </rPr>
      <t xml:space="preserve">- Confirm N0 is set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Confirm N1 is set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Confirm N2 is set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Confirm N3 is set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Confirm N4 is set to </t>
    </r>
    <r>
      <rPr>
        <b/>
        <sz val="11"/>
        <color rgb="FF000000"/>
        <rFont val="Calibri"/>
      </rPr>
      <t>15</t>
    </r>
    <r>
      <rPr>
        <sz val="11"/>
        <color rgb="FF000000"/>
        <rFont val="Calibri"/>
      </rPr>
      <t xml:space="preserve"> or greater.</t>
    </r>
    <r>
      <rPr>
        <sz val="11"/>
        <color rgb="FF000000"/>
        <rFont val="Calibri"/>
      </rPr>
      <t xml:space="preserve">
</t>
    </r>
    <r>
      <rPr>
        <sz val="11"/>
        <color rgb="FF000000"/>
        <rFont val="Calibri"/>
      </rPr>
      <t>The above requires all passwords to be 15 or more characters long and comprised of at least one character from four distinct character sets.</t>
    </r>
  </si>
  <si>
    <t>3.12</t>
  </si>
  <si>
    <r>
      <rPr>
        <sz val="11"/>
        <rFont val="Calibri"/>
      </rPr>
      <t>Host must lock an account after a specified number of failed login attempts</t>
    </r>
  </si>
  <si>
    <r>
      <rPr>
        <sz val="11"/>
        <color rgb="FF000000"/>
        <rFont val="Calibri"/>
      </rPr>
      <t>To set the maximum failed login attempts correctly, perform the following steps:</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System Settings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Security.AccountLockFailures</t>
    </r>
    <r>
      <rPr>
        <sz val="11"/>
        <color rgb="FF000000"/>
        <rFont val="Calibri"/>
      </rPr>
      <t xml:space="preserve"> in the filter.</t>
    </r>
    <r>
      <rPr>
        <sz val="11"/>
        <color rgb="FF000000"/>
        <rFont val="Calibri"/>
      </rPr>
      <t xml:space="preserve">
</t>
    </r>
    <r>
      <rPr>
        <sz val="11"/>
        <color rgb="FF000000"/>
        <rFont val="Calibri"/>
      </rPr>
      <t xml:space="preserve">- Set the value for this parameter to </t>
    </r>
    <r>
      <rPr>
        <b/>
        <sz val="11"/>
        <color rgb="FF000000"/>
        <rFont val="Calibri"/>
      </rPr>
      <t>5</t>
    </r>
    <r>
      <rPr>
        <sz val="11"/>
        <color rgb="FF000000"/>
        <rFont val="Calibri"/>
      </rPr>
      <t>.</t>
    </r>
    <r>
      <rPr>
        <sz val="11"/>
        <color rgb="FF000000"/>
        <rFont val="Calibri"/>
      </rPr>
      <t xml:space="preserve">
</t>
    </r>
    <r>
      <rPr>
        <sz val="11"/>
        <color rgb="FF000000"/>
        <rFont val="Calibri"/>
      </rPr>
      <t>Alternately, use the following PowerCLI command:</t>
    </r>
    <r>
      <rPr>
        <sz val="11"/>
        <color rgb="FF000000"/>
        <rFont val="Calibri"/>
      </rPr>
      <t xml:space="preserve">
</t>
    </r>
    <r>
      <rPr>
        <sz val="11"/>
        <color rgb="FF006096"/>
        <rFont val="Roboto Condensed"/>
      </rPr>
      <t>Get-VMHost | Get-AdvancedSetting -Name Security.AccountLockFailures | Set-AdvancedSetting -Value 5</t>
    </r>
    <r>
      <rPr>
        <sz val="11"/>
        <color rgb="FF006096"/>
        <rFont val="Roboto Condensed"/>
      </rPr>
      <t xml:space="preserve">
</t>
    </r>
  </si>
  <si>
    <r>
      <rPr>
        <sz val="11"/>
        <color rgb="FF000000"/>
        <rFont val="Calibri"/>
      </rPr>
      <t>The security control involves restricting account access following a specified number of failed login attempts, acting as a deterrent against brute-force attacks. This control is applicable for SSH and vSphere Web Services SDK access, though not for the Direct Console Interface (DCUI) and the ESXi Shell. A default setting allows five failed attempts before account lockout, with automatic unlock after 15 minutes. The parameter governing this behavior is Security.AccountLockFailures with a recommended setting of 5.</t>
    </r>
  </si>
  <si>
    <r>
      <rPr>
        <sz val="11"/>
        <color rgb="FF000000"/>
        <rFont val="Calibri"/>
      </rPr>
      <t>A potential downside is the inadvertent denial-of-service scenario, especially with a low threshold for login failures. This could be exploited maliciously or trigger accidental lockouts, impacting system accessibility and possibly demanding additional administrative effort for account resets.</t>
    </r>
  </si>
  <si>
    <r>
      <rPr>
        <sz val="11"/>
        <color rgb="FF000000"/>
        <rFont val="Calibri"/>
      </rPr>
      <t>To verify the maximum failed login attempts is set properly, perform the following steps:</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System Settings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Security.AccountLockFailures</t>
    </r>
    <r>
      <rPr>
        <sz val="11"/>
        <color rgb="FF000000"/>
        <rFont val="Calibri"/>
      </rPr>
      <t xml:space="preserve"> in the filter.</t>
    </r>
    <r>
      <rPr>
        <sz val="11"/>
        <color rgb="FF000000"/>
        <rFont val="Calibri"/>
      </rPr>
      <t xml:space="preserve">
</t>
    </r>
    <r>
      <rPr>
        <sz val="11"/>
        <color rgb="FF000000"/>
        <rFont val="Calibri"/>
      </rPr>
      <t xml:space="preserve">- Verify that the value for this parameter is set to </t>
    </r>
    <r>
      <rPr>
        <b/>
        <sz val="11"/>
        <color rgb="FF000000"/>
        <rFont val="Calibri"/>
      </rPr>
      <t>5</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Get-VMHost | Get-AdvancedSetting -Name Security.AccountLockFailures</t>
    </r>
    <r>
      <rPr>
        <sz val="11"/>
        <color rgb="FF006096"/>
        <rFont val="Roboto Condensed"/>
      </rPr>
      <t xml:space="preserve">
</t>
    </r>
  </si>
  <si>
    <t>3.13</t>
  </si>
  <si>
    <r>
      <rPr>
        <sz val="11"/>
        <rFont val="Calibri"/>
      </rPr>
      <t>Host must unlock accounts after a specified timeout period</t>
    </r>
  </si>
  <si>
    <r>
      <rPr>
        <sz val="11"/>
        <color rgb="FF000000"/>
        <rFont val="Calibri"/>
      </rPr>
      <t>To set the account lockout to 15 minutes,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System Settings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Security.AccountUnlockTime</t>
    </r>
    <r>
      <rPr>
        <sz val="11"/>
        <color rgb="FF000000"/>
        <rFont val="Calibri"/>
      </rPr>
      <t xml:space="preserve"> in the filter.</t>
    </r>
    <r>
      <rPr>
        <sz val="11"/>
        <color rgb="FF000000"/>
        <rFont val="Calibri"/>
      </rPr>
      <t xml:space="preserve">
</t>
    </r>
    <r>
      <rPr>
        <sz val="11"/>
        <color rgb="FF000000"/>
        <rFont val="Calibri"/>
      </rPr>
      <t xml:space="preserve">- Set the value for this parameter to </t>
    </r>
    <r>
      <rPr>
        <b/>
        <sz val="11"/>
        <color rgb="FF000000"/>
        <rFont val="Calibri"/>
      </rPr>
      <t>900</t>
    </r>
    <r>
      <rPr>
        <sz val="11"/>
        <color rgb="FF000000"/>
        <rFont val="Calibri"/>
      </rPr>
      <t>.</t>
    </r>
    <r>
      <rPr>
        <sz val="11"/>
        <color rgb="FF000000"/>
        <rFont val="Calibri"/>
      </rPr>
      <t xml:space="preserve">
</t>
    </r>
    <r>
      <rPr>
        <sz val="11"/>
        <color rgb="FF000000"/>
        <rFont val="Calibri"/>
      </rPr>
      <t>Alternately, use the following PowerCLI command:</t>
    </r>
    <r>
      <rPr>
        <sz val="11"/>
        <color rgb="FF000000"/>
        <rFont val="Calibri"/>
      </rPr>
      <t xml:space="preserve">
</t>
    </r>
    <r>
      <rPr>
        <sz val="11"/>
        <color rgb="FF006096"/>
        <rFont val="Roboto Condensed"/>
      </rPr>
      <t>Get-VMHost | Get-AdvancedSetting -Name Security.AccountUnlockTime | Set-AdvancedSetting -Value 900</t>
    </r>
    <r>
      <rPr>
        <sz val="11"/>
        <color rgb="FF006096"/>
        <rFont val="Roboto Condensed"/>
      </rPr>
      <t xml:space="preserve">
</t>
    </r>
  </si>
  <si>
    <r>
      <rPr>
        <sz val="11"/>
        <color rgb="FF000000"/>
        <rFont val="Calibri"/>
      </rPr>
      <t>Ensuring that user accounts on the ESXi host are automatically unlocked after a specified period contributes to a balance between security and operational usability. This mechanism reactivates idle accounts promptly while mitigating potential unauthorized access risks. It's configured through a specific parameter which, when adjusted, defines the duration of the lockout period. The parameter governing this behavior is Security.AccountUnlockTime with a recommended setting of 900 seconds.</t>
    </r>
  </si>
  <si>
    <r>
      <rPr>
        <sz val="11"/>
        <color rgb="FF000000"/>
        <rFont val="Calibri"/>
      </rPr>
      <t>No functional impact noted. The parameter’s configuration ensures a security-usability balance, although misconfiguration could either expose the system to unauthorized access or disrupt user operations.</t>
    </r>
  </si>
  <si>
    <r>
      <rPr>
        <sz val="11"/>
        <color rgb="FF000000"/>
        <rFont val="Calibri"/>
      </rPr>
      <t>To verify the account lockout is set to 15 minutes,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System Settings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Security.AccountUnlockTime</t>
    </r>
    <r>
      <rPr>
        <sz val="11"/>
        <color rgb="FF000000"/>
        <rFont val="Calibri"/>
      </rPr>
      <t xml:space="preserve"> in the filter.</t>
    </r>
    <r>
      <rPr>
        <sz val="11"/>
        <color rgb="FF000000"/>
        <rFont val="Calibri"/>
      </rPr>
      <t xml:space="preserve">
</t>
    </r>
    <r>
      <rPr>
        <sz val="11"/>
        <color rgb="FF000000"/>
        <rFont val="Calibri"/>
      </rPr>
      <t>- Verify that the value for this parameter is set to 900.</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Get-VMHost | Get-AdvancedSetting -Name Security.AccountUnlockTime</t>
    </r>
    <r>
      <rPr>
        <sz val="11"/>
        <color rgb="FF006096"/>
        <rFont val="Roboto Condensed"/>
      </rPr>
      <t xml:space="preserve">
</t>
    </r>
  </si>
  <si>
    <t>3.14</t>
  </si>
  <si>
    <r>
      <rPr>
        <sz val="11"/>
        <rFont val="Calibri"/>
      </rPr>
      <t>Host must configure the password history setting to restrict the reuse of passwords</t>
    </r>
  </si>
  <si>
    <r>
      <rPr>
        <sz val="11"/>
        <color rgb="FF000000"/>
        <rFont val="Calibri"/>
      </rPr>
      <t>To set the password history 5,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System Settings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Security.PasswordHistory</t>
    </r>
    <r>
      <rPr>
        <sz val="11"/>
        <color rgb="FF000000"/>
        <rFont val="Calibri"/>
      </rPr>
      <t xml:space="preserve"> in the filter.</t>
    </r>
    <r>
      <rPr>
        <sz val="11"/>
        <color rgb="FF000000"/>
        <rFont val="Calibri"/>
      </rPr>
      <t xml:space="preserve">
</t>
    </r>
    <r>
      <rPr>
        <sz val="11"/>
        <color rgb="FF000000"/>
        <rFont val="Calibri"/>
      </rPr>
      <t xml:space="preserve">- Set the value for this parameter is set to </t>
    </r>
    <r>
      <rPr>
        <b/>
        <sz val="11"/>
        <color rgb="FF000000"/>
        <rFont val="Calibri"/>
      </rPr>
      <t>5</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Get-VMHost | Get-AdvancedSetting Security.PasswordHistory | Set-AdvancedSetting -Value 5</t>
    </r>
    <r>
      <rPr>
        <sz val="11"/>
        <color rgb="FF006096"/>
        <rFont val="Roboto Condensed"/>
      </rPr>
      <t xml:space="preserve">
</t>
    </r>
  </si>
  <si>
    <r>
      <rPr>
        <sz val="11"/>
        <color rgb="FF000000"/>
        <rFont val="Calibri"/>
      </rPr>
      <t>The goal is to inhibit the reuse of past passwords, acting as a deterrent against potential security breaches stemming from the exploitation of old, compromised credentials. This is achieved by configuring the Security.PasswordHistory parameter, which specifies the number of unique passwords a user must cycle through before a previous password can be reused. The recommended setting for this parameter is 5.</t>
    </r>
  </si>
  <si>
    <r>
      <rPr>
        <sz val="11"/>
        <color rgb="FF000000"/>
        <rFont val="Calibri"/>
      </rPr>
      <t>The impact of altering the Security.PasswordHistory parameter is dependent on the chosen value. A lower value might diminish security by allowing password reuse sooner, while a higher value increases security but may also increase the likelihood of user frustration.</t>
    </r>
  </si>
  <si>
    <r>
      <rPr>
        <sz val="11"/>
        <color rgb="FF000000"/>
        <rFont val="Calibri"/>
      </rPr>
      <t>To verify the password history is set to 5,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System Settings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Security.PasswordHistory</t>
    </r>
    <r>
      <rPr>
        <sz val="11"/>
        <color rgb="FF000000"/>
        <rFont val="Calibri"/>
      </rPr>
      <t xml:space="preserve"> in the filter.</t>
    </r>
    <r>
      <rPr>
        <sz val="11"/>
        <color rgb="FF000000"/>
        <rFont val="Calibri"/>
      </rPr>
      <t xml:space="preserve">
</t>
    </r>
    <r>
      <rPr>
        <sz val="11"/>
        <color rgb="FF000000"/>
        <rFont val="Calibri"/>
      </rPr>
      <t xml:space="preserve">- Verify that the value for this parameter is set to </t>
    </r>
    <r>
      <rPr>
        <b/>
        <sz val="11"/>
        <color rgb="FF000000"/>
        <rFont val="Calibri"/>
      </rPr>
      <t>5</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Get-VMHost | Get-AdvancedSetting Security.PasswordHistory</t>
    </r>
    <r>
      <rPr>
        <sz val="11"/>
        <color rgb="FF006096"/>
        <rFont val="Roboto Condensed"/>
      </rPr>
      <t xml:space="preserve">
</t>
    </r>
  </si>
  <si>
    <r>
      <rPr>
        <sz val="11"/>
        <color rgb="FF000000"/>
        <rFont val="Calibri"/>
      </rPr>
      <t>None</t>
    </r>
  </si>
  <si>
    <t>3.15</t>
  </si>
  <si>
    <r>
      <rPr>
        <sz val="11"/>
        <rFont val="Calibri"/>
      </rPr>
      <t>Host must be configured with an appropriate maximum password age</t>
    </r>
  </si>
  <si>
    <r>
      <rPr>
        <sz val="11"/>
        <color rgb="FF000000"/>
        <rFont val="Calibri"/>
      </rPr>
      <t>Implementing a maximum password age, as determined by the Security.PasswordMaxDays parameter, is aligned with modern password policies outlined in NIST 800-63B Section 5.1.1.2, which argue against forced periodic password changes provided that passwords have sufficient complexity. The parameter governing this behavior is Security.PasswordMaxDays with a recommended setting of 99999.</t>
    </r>
  </si>
  <si>
    <r>
      <rPr>
        <sz val="11"/>
        <color rgb="FF000000"/>
        <rFont val="Calibri"/>
      </rPr>
      <t>Adjusting the Security.PasswordMaxDays parameter may affect vSphere UIs, requiring an email address for alert configurations. This necessitates either the provision of an email address or the use of PowerCLI for configuration, with the latter also requiring the configuration of an SMTP server in vCenter Server for email alerts. Various regulatory compliance frameworks have differing opinions of this practice.</t>
    </r>
  </si>
  <si>
    <t>3.16</t>
  </si>
  <si>
    <r>
      <rPr>
        <sz val="11"/>
        <rFont val="Calibri"/>
      </rPr>
      <t>Host must configure a session timeout for the API</t>
    </r>
  </si>
  <si>
    <r>
      <rPr>
        <sz val="11"/>
        <color rgb="FF000000"/>
        <rFont val="Calibri"/>
      </rPr>
      <t>A designated timeout ensures that sessions are not left open indefinitely, thereby reducing the exposure window for potential security threats. The parameter governing this behavior is Config.HostAgent.vmacore.soap.sessionTimeout with a recommended setting of 30 seconds.</t>
    </r>
  </si>
  <si>
    <r>
      <rPr>
        <sz val="11"/>
        <color rgb="FF000000"/>
        <rFont val="Calibri"/>
      </rPr>
      <t>There is no functional impact noted when configuring this security control, making it a low-risk enhancement towards securing the ESXi environment.</t>
    </r>
  </si>
  <si>
    <t>3.17</t>
  </si>
  <si>
    <r>
      <rPr>
        <sz val="11"/>
        <rFont val="Calibri"/>
      </rPr>
      <t>Host must automatically terminate idle host client sessions</t>
    </r>
  </si>
  <si>
    <r>
      <rPr>
        <sz val="11"/>
        <color rgb="FF000000"/>
        <rFont val="Calibri"/>
      </rPr>
      <t>Configuring the host to automatically terminate idle host client sessions helps mitigate security risks associated with unattended sessions, which could potentially be exploited. The recommended setting for this control is a timeout value of 900. The parameter governing this behavior is UserVars.HostClientSessionTimeout.</t>
    </r>
  </si>
  <si>
    <r>
      <rPr>
        <sz val="11"/>
        <color rgb="FF000000"/>
        <rFont val="Calibri"/>
      </rPr>
      <t>There is no functional impact mentioned, but ensuring a balanced timeout value is essential to prevent inadvertent session terminations while maintaining security.</t>
    </r>
  </si>
  <si>
    <t>3.18</t>
  </si>
  <si>
    <r>
      <rPr>
        <sz val="11"/>
        <rFont val="Calibri"/>
      </rPr>
      <t>Host must have an accurate DCUI.Access list</t>
    </r>
  </si>
  <si>
    <r>
      <rPr>
        <sz val="11"/>
        <color rgb="FF000000"/>
        <rFont val="Calibri"/>
      </rPr>
      <t>To set a trusted users list for DCUI, perform the following from the vSphere web client:</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System Settings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DCUI.Access</t>
    </r>
    <r>
      <rPr>
        <sz val="11"/>
        <color rgb="FF000000"/>
        <rFont val="Calibri"/>
      </rPr>
      <t xml:space="preserve"> in the filter.</t>
    </r>
    <r>
      <rPr>
        <sz val="11"/>
        <color rgb="FF000000"/>
        <rFont val="Calibri"/>
      </rPr>
      <t xml:space="preserve">
</t>
    </r>
    <r>
      <rPr>
        <sz val="11"/>
        <color rgb="FF000000"/>
        <rFont val="Calibri"/>
      </rPr>
      <t xml:space="preserve">- Set the </t>
    </r>
    <r>
      <rPr>
        <b/>
        <sz val="11"/>
        <color rgb="FF000000"/>
        <rFont val="Calibri"/>
      </rPr>
      <t>DCUI.Access</t>
    </r>
    <r>
      <rPr>
        <sz val="11"/>
        <color rgb="FF000000"/>
        <rFont val="Calibri"/>
      </rPr>
      <t xml:space="preserve"> attribute is set to a comma-separated list of the users who are allowed to override lockdown mode.</t>
    </r>
  </si>
  <si>
    <r>
      <rPr>
        <sz val="11"/>
        <color rgb="FF000000"/>
        <rFont val="Calibri"/>
      </rPr>
      <t>The DCUI.Access parameter in VMware ESXi is used to specify a list of users who are permitted to access the Direct Console User Interface (DCUI) of the ESXi host, especially when Lockdown Mode is enabled. This parameter helps in controlling and securing access to the ESXi host by allowing only authorized users to override Lockdown Mode and access the DCUI, particularly in scenarios where the host becomes isolated from vCenter. The parameter governing this behavior is DCUI.Access.</t>
    </r>
  </si>
  <si>
    <r>
      <rPr>
        <sz val="11"/>
        <color rgb="FF000000"/>
        <rFont val="Calibri"/>
      </rPr>
      <t>Misconfiguration could lead to unauthorized access or potential lockout scenarios, making it crucial to validate the list and ensure the host's attachment to vCenter alongside correctly configured access and exception lists prior to Lockdown Mode activation.</t>
    </r>
  </si>
  <si>
    <r>
      <rPr>
        <sz val="11"/>
        <color rgb="FF000000"/>
        <rFont val="Calibri"/>
      </rPr>
      <t>To verify a proper trusted users list is set for DCUI, perform the following from the vSphere web client:</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System Settings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DCUI.Access</t>
    </r>
    <r>
      <rPr>
        <sz val="11"/>
        <color rgb="FF000000"/>
        <rFont val="Calibri"/>
      </rPr>
      <t xml:space="preserve"> in the filter.</t>
    </r>
    <r>
      <rPr>
        <sz val="11"/>
        <color rgb="FF000000"/>
        <rFont val="Calibri"/>
      </rPr>
      <t xml:space="preserve">
</t>
    </r>
    <r>
      <rPr>
        <sz val="11"/>
        <color rgb="FF000000"/>
        <rFont val="Calibri"/>
      </rPr>
      <t xml:space="preserve">- Verify that the </t>
    </r>
    <r>
      <rPr>
        <b/>
        <sz val="11"/>
        <color rgb="FF000000"/>
        <rFont val="Calibri"/>
      </rPr>
      <t>DCUI.Access</t>
    </r>
    <r>
      <rPr>
        <sz val="11"/>
        <color rgb="FF000000"/>
        <rFont val="Calibri"/>
      </rPr>
      <t xml:space="preserve"> attribute is set to a comma-separated list of the users who are allowed to override lockdown mode.</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Get-VMHost | Get-AdvancedSetting -Name DCUI.Access</t>
    </r>
    <r>
      <rPr>
        <sz val="11"/>
        <color rgb="FF006096"/>
        <rFont val="Roboto Condensed"/>
      </rPr>
      <t xml:space="preserve">
</t>
    </r>
  </si>
  <si>
    <t>3.19</t>
  </si>
  <si>
    <r>
      <rPr>
        <sz val="11"/>
        <rFont val="Calibri"/>
      </rPr>
      <t>Host must have an accurate Exception Users list</t>
    </r>
  </si>
  <si>
    <r>
      <rPr>
        <sz val="11"/>
        <color rgb="FF000000"/>
        <rFont val="Calibri"/>
      </rPr>
      <t xml:space="preserve">To correct the membership of the </t>
    </r>
    <r>
      <rPr>
        <b/>
        <sz val="11"/>
        <color rgb="FF000000"/>
        <rFont val="Calibri"/>
      </rPr>
      <t>Exception Users</t>
    </r>
    <r>
      <rPr>
        <sz val="11"/>
        <color rgb="FF000000"/>
        <rFont val="Calibri"/>
      </rPr>
      <t xml:space="preserve"> list, perform the following in the vSphere Web Client:</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xml:space="preserve">- Click on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and select </t>
    </r>
    <r>
      <rPr>
        <b/>
        <sz val="11"/>
        <color rgb="FF000000"/>
        <rFont val="Calibri"/>
      </rPr>
      <t>Security Profile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next to </t>
    </r>
    <r>
      <rPr>
        <b/>
        <sz val="11"/>
        <color rgb="FF000000"/>
        <rFont val="Calibri"/>
      </rPr>
      <t>Lockdown Mode</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Exception Users</t>
    </r>
    <r>
      <rPr>
        <sz val="11"/>
        <color rgb="FF000000"/>
        <rFont val="Calibri"/>
      </rPr>
      <t>.</t>
    </r>
    <r>
      <rPr>
        <sz val="11"/>
        <color rgb="FF000000"/>
        <rFont val="Calibri"/>
      </rPr>
      <t xml:space="preserve">
</t>
    </r>
    <r>
      <rPr>
        <sz val="11"/>
        <color rgb="FF000000"/>
        <rFont val="Calibri"/>
      </rPr>
      <t>- Add or delete users as appropriate.</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</si>
  <si>
    <r>
      <rPr>
        <sz val="11"/>
        <color rgb="FF000000"/>
        <rFont val="Calibri"/>
      </rPr>
      <t>Establishing an accurate Exception Users list is essential for managing user privileges during lockdown mode. Users on this list retain their privileges, making it imperative to include only those necessary for direct host access like service accounts for third-party solutions. Ensuring a well-maintained list mitigates the risk associated with unauthorized actions, especially during host isolation scenarios in lockdown mode.</t>
    </r>
  </si>
  <si>
    <r>
      <rPr>
        <sz val="11"/>
        <color rgb="FF000000"/>
        <rFont val="Calibri"/>
      </rPr>
      <t>An improperly managed Exception Users list could potentially undermine the security posture by allowing unauthorized access, increasing the risk of malicious actions. It's vital to review and update this list regularly to align with the current operational and security requirements.</t>
    </r>
  </si>
  <si>
    <r>
      <rPr>
        <sz val="11"/>
        <color rgb="FF000000"/>
        <rFont val="Calibri"/>
      </rPr>
      <t>To verify the membership of the "Exception Users" list, perform the following in the vSphere Web Client:</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xml:space="preserve">- Click on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and select </t>
    </r>
    <r>
      <rPr>
        <b/>
        <sz val="11"/>
        <color rgb="FF000000"/>
        <rFont val="Calibri"/>
      </rPr>
      <t>Security Profile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Lockdown Mode</t>
    </r>
    <r>
      <rPr>
        <sz val="11"/>
        <color rgb="FF000000"/>
        <rFont val="Calibri"/>
      </rPr>
      <t xml:space="preserve"> view and verify the list of </t>
    </r>
    <r>
      <rPr>
        <b/>
        <sz val="11"/>
        <color rgb="FF000000"/>
        <rFont val="Calibri"/>
      </rPr>
      <t>Exception Users</t>
    </r>
    <r>
      <rPr>
        <sz val="11"/>
        <color rgb="FF000000"/>
        <rFont val="Calibri"/>
      </rPr>
      <t xml:space="preserve"> for accuracy.</t>
    </r>
  </si>
  <si>
    <t>3.20</t>
  </si>
  <si>
    <r>
      <rPr>
        <sz val="11"/>
        <rFont val="Calibri"/>
      </rPr>
      <t>Host must enable lockdown mode</t>
    </r>
  </si>
  <si>
    <r>
      <rPr>
        <sz val="11"/>
        <color rgb="FF000000"/>
        <rFont val="Calibri"/>
      </rPr>
      <t>To enable lockdown mode, perform the following from the vSphere web client:</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and select </t>
    </r>
    <r>
      <rPr>
        <b/>
        <sz val="11"/>
        <color rgb="FF000000"/>
        <rFont val="Calibri"/>
      </rPr>
      <t>Security Profile</t>
    </r>
    <r>
      <rPr>
        <sz val="11"/>
        <color rgb="FF000000"/>
        <rFont val="Calibri"/>
      </rPr>
      <t>.</t>
    </r>
    <r>
      <rPr>
        <sz val="11"/>
        <color rgb="FF000000"/>
        <rFont val="Calibri"/>
      </rPr>
      <t xml:space="preserve">
</t>
    </r>
    <r>
      <rPr>
        <sz val="11"/>
        <color rgb="FF000000"/>
        <rFont val="Calibri"/>
      </rPr>
      <t xml:space="preserve">- Across from </t>
    </r>
    <r>
      <rPr>
        <b/>
        <sz val="11"/>
        <color rgb="FF000000"/>
        <rFont val="Calibri"/>
      </rPr>
      <t>Lockdown Mode</t>
    </r>
    <r>
      <rPr>
        <sz val="11"/>
        <color rgb="FF000000"/>
        <rFont val="Calibri"/>
      </rPr>
      <t xml:space="preserve"> click on </t>
    </r>
    <r>
      <rPr>
        <b/>
        <sz val="11"/>
        <color rgb="FF000000"/>
        <rFont val="Calibri"/>
      </rPr>
      <t>Edit</t>
    </r>
    <r>
      <rPr>
        <sz val="11"/>
        <color rgb="FF000000"/>
        <rFont val="Calibri"/>
      </rPr>
      <t>.</t>
    </r>
    <r>
      <rPr>
        <sz val="11"/>
        <color rgb="FF000000"/>
        <rFont val="Calibri"/>
      </rPr>
      <t xml:space="preserve">
</t>
    </r>
    <r>
      <rPr>
        <sz val="11"/>
        <color rgb="FF000000"/>
        <rFont val="Calibri"/>
      </rPr>
      <t xml:space="preserve">- Click the radio button for </t>
    </r>
    <r>
      <rPr>
        <b/>
        <sz val="11"/>
        <color rgb="FF000000"/>
        <rFont val="Calibri"/>
      </rPr>
      <t>Normal</t>
    </r>
    <r>
      <rPr>
        <sz val="11"/>
        <color rgb="FF000000"/>
        <rFont val="Calibri"/>
      </rPr>
      <t xml:space="preserve"> or 'Strict'.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Alternately, run the following PowerCLI command:</t>
    </r>
    <r>
      <rPr>
        <sz val="11"/>
        <color rgb="FF000000"/>
        <rFont val="Calibri"/>
      </rPr>
      <t xml:space="preserve">
</t>
    </r>
    <r>
      <rPr>
        <sz val="11"/>
        <color rgb="FF006096"/>
        <rFont val="Roboto Condensed"/>
      </rPr>
      <t># Enable lockdown mode for each host</t>
    </r>
    <r>
      <rPr>
        <sz val="11"/>
        <color rgb="FF006096"/>
        <rFont val="Roboto Condensed"/>
      </rPr>
      <t xml:space="preserve">
</t>
    </r>
    <r>
      <rPr>
        <sz val="11"/>
        <color rgb="FF006096"/>
        <rFont val="Roboto Condensed"/>
      </rPr>
      <t>Get-VMHost | Foreach { $_.EnterLockdownMode() }</t>
    </r>
    <r>
      <rPr>
        <sz val="11"/>
        <color rgb="FF006096"/>
        <rFont val="Roboto Condensed"/>
      </rPr>
      <t xml:space="preserve">
</t>
    </r>
  </si>
  <si>
    <r>
      <rPr>
        <sz val="11"/>
        <color rgb="FF000000"/>
        <rFont val="Calibri"/>
      </rPr>
      <t>Implementing lockdown mode restricts direct access to ESXi hosts, mandating management via vCenter Server to uphold defined roles and access controls, mitigating risks associated with unauthorized or insufficiently audited activities. Exception Users list serves as an override mechanism, permitting specified users direct access even in lockdown mode. This mode offers a balanced approach between security and operational flexibility compared to the stricter lockdown mode which, if connectivity to vCenter Server is lost, necessitates host rebuilding.</t>
    </r>
  </si>
  <si>
    <r>
      <rPr>
        <sz val="11"/>
        <color rgb="FF000000"/>
        <rFont val="Calibri"/>
      </rPr>
      <t>The activation of lockdown mode may impede direct host access for certain operations like backup and troubleshooting. Although temporary deactivation is an option, ensuring proper reactivation post-operation is crucial to maintain the intended security posture.</t>
    </r>
  </si>
  <si>
    <r>
      <rPr>
        <sz val="11"/>
        <color rgb="FF000000"/>
        <rFont val="Calibri"/>
      </rPr>
      <t>To verify lockdown mode is enabled, perform the following from the vSphere web client:</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and select </t>
    </r>
    <r>
      <rPr>
        <b/>
        <sz val="11"/>
        <color rgb="FF000000"/>
        <rFont val="Calibri"/>
      </rPr>
      <t>Security Profile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Lockdown Mode</t>
    </r>
    <r>
      <rPr>
        <sz val="11"/>
        <color rgb="FF000000"/>
        <rFont val="Calibri"/>
      </rPr>
      <t xml:space="preserve"> is set to </t>
    </r>
    <r>
      <rPr>
        <b/>
        <sz val="11"/>
        <color rgb="FF000000"/>
        <rFont val="Calibri"/>
      </rPr>
      <t>Normal</t>
    </r>
    <r>
      <rPr>
        <sz val="11"/>
        <color rgb="FF000000"/>
        <rFont val="Calibri"/>
      </rPr>
      <t xml:space="preserve"> or 'Strict'.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To check if Lockdown mode is enabled</t>
    </r>
    <r>
      <rPr>
        <sz val="11"/>
        <color rgb="FF006096"/>
        <rFont val="Roboto Condensed"/>
      </rPr>
      <t xml:space="preserve">
</t>
    </r>
    <r>
      <rPr>
        <sz val="11"/>
        <color rgb="FF006096"/>
        <rFont val="Roboto Condensed"/>
      </rPr>
      <t>Get-VMHost | Select Name,@{N="Lockdown";E={$_.Extensiondata.Config.adminDisabled}}</t>
    </r>
    <r>
      <rPr>
        <sz val="11"/>
        <color rgb="FF006096"/>
        <rFont val="Roboto Condensed"/>
      </rPr>
      <t xml:space="preserve">
</t>
    </r>
  </si>
  <si>
    <t>3.21</t>
  </si>
  <si>
    <r>
      <rPr>
        <sz val="11"/>
        <rFont val="Calibri"/>
      </rPr>
      <t>Host should enable strict lockdown mode</t>
    </r>
  </si>
  <si>
    <r>
      <rPr>
        <sz val="11"/>
        <color rgb="FF000000"/>
        <rFont val="Calibri"/>
      </rPr>
      <t>To enable lockdown mode, perform the following from the vSphere web client:</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and select </t>
    </r>
    <r>
      <rPr>
        <b/>
        <sz val="11"/>
        <color rgb="FF000000"/>
        <rFont val="Calibri"/>
      </rPr>
      <t>Security Profile</t>
    </r>
    <r>
      <rPr>
        <sz val="11"/>
        <color rgb="FF000000"/>
        <rFont val="Calibri"/>
      </rPr>
      <t>.</t>
    </r>
    <r>
      <rPr>
        <sz val="11"/>
        <color rgb="FF000000"/>
        <rFont val="Calibri"/>
      </rPr>
      <t xml:space="preserve">
</t>
    </r>
    <r>
      <rPr>
        <sz val="11"/>
        <color rgb="FF000000"/>
        <rFont val="Calibri"/>
      </rPr>
      <t xml:space="preserve">- Across from </t>
    </r>
    <r>
      <rPr>
        <b/>
        <sz val="11"/>
        <color rgb="FF000000"/>
        <rFont val="Calibri"/>
      </rPr>
      <t>Lockdown Mode</t>
    </r>
    <r>
      <rPr>
        <sz val="11"/>
        <color rgb="FF000000"/>
        <rFont val="Calibri"/>
      </rPr>
      <t xml:space="preserve"> click on </t>
    </r>
    <r>
      <rPr>
        <b/>
        <sz val="11"/>
        <color rgb="FF000000"/>
        <rFont val="Calibri"/>
      </rPr>
      <t>Edit</t>
    </r>
    <r>
      <rPr>
        <sz val="11"/>
        <color rgb="FF000000"/>
        <rFont val="Calibri"/>
      </rPr>
      <t>.</t>
    </r>
    <r>
      <rPr>
        <sz val="11"/>
        <color rgb="FF000000"/>
        <rFont val="Calibri"/>
      </rPr>
      <t xml:space="preserve">
</t>
    </r>
    <r>
      <rPr>
        <sz val="11"/>
        <color rgb="FF000000"/>
        <rFont val="Calibri"/>
      </rPr>
      <t xml:space="preserve">- Click the radio button for </t>
    </r>
    <r>
      <rPr>
        <b/>
        <sz val="11"/>
        <color rgb="FF000000"/>
        <rFont val="Calibri"/>
      </rPr>
      <t>Strict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Alternately, run the following PowerCLI command:</t>
    </r>
    <r>
      <rPr>
        <sz val="11"/>
        <color rgb="FF000000"/>
        <rFont val="Calibri"/>
      </rPr>
      <t xml:space="preserve">
</t>
    </r>
    <r>
      <rPr>
        <sz val="11"/>
        <color rgb="FF006096"/>
        <rFont val="Roboto Condensed"/>
      </rPr>
      <t># Enable lockdown mode for each host</t>
    </r>
    <r>
      <rPr>
        <sz val="11"/>
        <color rgb="FF006096"/>
        <rFont val="Roboto Condensed"/>
      </rPr>
      <t xml:space="preserve">
</t>
    </r>
    <r>
      <rPr>
        <sz val="11"/>
        <color rgb="FF006096"/>
        <rFont val="Roboto Condensed"/>
      </rPr>
      <t>Get-VMHost | Foreach { $_.EnterLockdownMode() }</t>
    </r>
    <r>
      <rPr>
        <sz val="11"/>
        <color rgb="FF006096"/>
        <rFont val="Roboto Condensed"/>
      </rPr>
      <t xml:space="preserve">
</t>
    </r>
  </si>
  <si>
    <r>
      <rPr>
        <sz val="11"/>
        <color rgb="FF000000"/>
        <rFont val="Calibri"/>
      </rPr>
      <t>Enabling lockdown mode disables direct local access to an ESXi host, requiring the host be managed remotely from vCenter Server.</t>
    </r>
    <r>
      <rPr>
        <sz val="11"/>
        <color rgb="FF000000"/>
        <rFont val="Calibri"/>
      </rPr>
      <t xml:space="preserve">
</t>
    </r>
    <r>
      <rPr>
        <sz val="11"/>
        <color rgb="FF000000"/>
        <rFont val="Calibri"/>
      </rPr>
      <t>There are some operations, such as backup and troubleshooting, that require direct access to the host. In these cases, lockdown mode can be disabled on a temporary basis for specific hosts as needed, and then re-enabled when the task is completed.</t>
    </r>
    <r>
      <rPr>
        <sz val="11"/>
        <color rgb="FF000000"/>
        <rFont val="Calibri"/>
      </rPr>
      <t xml:space="preserve">
</t>
    </r>
    <r>
      <rPr>
        <sz val="11"/>
        <color rgb="FF000000"/>
        <rFont val="Calibri"/>
      </rPr>
      <t>Note: Lockdown mode does not apply to users who log in using authorized keys. Also, users in the DCUI.Access list for each host are allowed to override lockdown mode and log in to the DCUI. By default, the "root" user is the only user listed in the DCUI.Access list.</t>
    </r>
  </si>
  <si>
    <r>
      <rPr>
        <sz val="11"/>
        <color rgb="FF000000"/>
        <rFont val="Calibri"/>
      </rPr>
      <t>With lockdown mode enabled the host will only be accessible through vCenter preventing 'local' access.  Disabling the DCUI can create a potential "lockout" situation, should the host become isolated from vCenter Server. Recovering from a "lockout" scenario requires reinstalling ESXi. Consider leaving DCUI enabled, and instead enable lockdown mode and limit the users allowed to access the DCUI using the DCUI.Access list.</t>
    </r>
  </si>
  <si>
    <r>
      <rPr>
        <sz val="11"/>
        <color rgb="FF000000"/>
        <rFont val="Calibri"/>
      </rPr>
      <t>To verify lockdown mode is enabled, perform the following from the vSphere web client:</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and select </t>
    </r>
    <r>
      <rPr>
        <b/>
        <sz val="11"/>
        <color rgb="FF000000"/>
        <rFont val="Calibri"/>
      </rPr>
      <t>Security Profile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Lockdown Mode</t>
    </r>
    <r>
      <rPr>
        <sz val="11"/>
        <color rgb="FF000000"/>
        <rFont val="Calibri"/>
      </rPr>
      <t xml:space="preserve"> is set to </t>
    </r>
    <r>
      <rPr>
        <b/>
        <sz val="11"/>
        <color rgb="FF000000"/>
        <rFont val="Calibri"/>
      </rPr>
      <t>Strict</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To check if Lockdown mode is enabled</t>
    </r>
    <r>
      <rPr>
        <sz val="11"/>
        <color rgb="FF006096"/>
        <rFont val="Roboto Condensed"/>
      </rPr>
      <t xml:space="preserve">
</t>
    </r>
    <r>
      <rPr>
        <sz val="11"/>
        <color rgb="FF006096"/>
        <rFont val="Roboto Condensed"/>
      </rPr>
      <t>Get-VMHost | Select Name,@{N="Lockdown";E={$_.Extensiondata.Config.adminDisabled}}</t>
    </r>
    <r>
      <rPr>
        <sz val="11"/>
        <color rgb="FF006096"/>
        <rFont val="Roboto Condensed"/>
      </rPr>
      <t xml:space="preserve">
</t>
    </r>
  </si>
  <si>
    <t>3.22</t>
  </si>
  <si>
    <r>
      <rPr>
        <sz val="11"/>
        <rFont val="Calibri"/>
      </rPr>
      <t>Host must deny shell access for the dcui account</t>
    </r>
  </si>
  <si>
    <r>
      <rPr>
        <sz val="11"/>
        <color rgb="FF000000"/>
        <rFont val="Calibri"/>
      </rPr>
      <t>The dcui account, utilized for process isolation for the Direct Console User Interface (DCUI), possesses shell access which, when deactivated, minimizes the attack surface. This action is a proactive measure to enhance system security.</t>
    </r>
  </si>
  <si>
    <r>
      <rPr>
        <sz val="11"/>
        <color rgb="FF000000"/>
        <rFont val="Calibri"/>
      </rPr>
      <t>There is no functional impact noted from denying shell access for the dcui account, making it a low-risk yet effective security control.</t>
    </r>
  </si>
  <si>
    <t>3.23</t>
  </si>
  <si>
    <r>
      <rPr>
        <sz val="11"/>
        <rFont val="Calibri"/>
      </rPr>
      <t>Host must deny shell access for the vpxuser account</t>
    </r>
  </si>
  <si>
    <r>
      <rPr>
        <sz val="11"/>
        <color rgb="FF000000"/>
        <rFont val="Calibri"/>
      </rPr>
      <t>Deactivating shell access for the vpxuser account enhances security by enforcing an "API only" stance for predefined non-root ESXi users such as vpxuser and dcui.</t>
    </r>
  </si>
  <si>
    <r>
      <rPr>
        <sz val="11"/>
        <color rgb="FF000000"/>
        <rFont val="Calibri"/>
      </rPr>
      <t>Deactivating shell access prevents users from granting shell access to others or changing passwords of users who have shell access, necessitating host-by-host reconfiguration through an authorized account if changes are required. This could potentially impact third-party workflows and necessitates the retention of at least one fully privileged user for necessary configurations.</t>
    </r>
  </si>
  <si>
    <t>3.24</t>
  </si>
  <si>
    <r>
      <rPr>
        <sz val="11"/>
        <rFont val="Calibri"/>
      </rPr>
      <t>Host must display a login banner for the DCUI and Host Client</t>
    </r>
  </si>
  <si>
    <r>
      <rPr>
        <sz val="11"/>
        <color rgb="FF000000"/>
        <rFont val="Calibri"/>
      </rPr>
      <t>Enabling a login banner on the Direct Console User Interface (DCUI) and the Host Client interfaces provides a mechanism to display legal notices or organizational announcements at login. The parameter governing this behavior is Annotations.WelcomeMessage, with the recommended value being a text string aligned with organizational or legal advisories.</t>
    </r>
  </si>
  <si>
    <r>
      <rPr>
        <sz val="11"/>
        <color rgb="FF000000"/>
        <rFont val="Calibri"/>
      </rPr>
      <t>Implementation masks the "F2/F12" options and IP address information on the DCUI, potentially requiring additional documentation or training to ensure users are aware of these changes.</t>
    </r>
  </si>
  <si>
    <t>3.25</t>
  </si>
  <si>
    <r>
      <rPr>
        <sz val="11"/>
        <rFont val="Calibri"/>
      </rPr>
      <t>Host must display a login banner for SSH connections</t>
    </r>
  </si>
  <si>
    <r>
      <rPr>
        <sz val="11"/>
        <color rgb="FF000000"/>
        <rFont val="Calibri"/>
      </rPr>
      <t>ESXi facilitates the display of a login message, primarily aimed to deter unauthorized access and inform legitimate users regarding system usage obligations, particularly during SSH connections. The text for this display is defined by a specific parameter, which is advisable to be configured, especially when SSH is active, albeit it's recommended to keep SSH in a stopped state barring troubleshooting scenarios. The parameter governing this behavior is Config.Etc.Issue.</t>
    </r>
  </si>
  <si>
    <r>
      <rPr>
        <sz val="11"/>
        <color rgb="FF000000"/>
        <rFont val="Calibri"/>
      </rPr>
      <t>There is no functional impact associated with this security control; however, the absence of a login banner might pose a risk in terms of legal protection and compliance adherence, especially during SSH connections where potential misuse could occur. It's prudent to consult with legal advisors to craft a banner text that aligns with organizational and legal requisites.</t>
    </r>
  </si>
  <si>
    <t>3.26</t>
  </si>
  <si>
    <r>
      <rPr>
        <sz val="11"/>
        <rFont val="Calibri"/>
      </rPr>
      <t>Host must enable the highest version of TLS supported</t>
    </r>
  </si>
  <si>
    <r>
      <rPr>
        <sz val="11"/>
        <color rgb="FF000000"/>
        <rFont val="Calibri"/>
      </rPr>
      <t>The host should be configured to operate using the highest version of TLS supported to ensure secure communications. ESXi 8, by default, comes with TLS 1.2 enabled, although re-enabling other protocols is possible if required. Employing the highest version of TLS aids in protecting against known vulnerabilities present in older versions. The parameter governing this behavior is UserVars.ESXiVPsDisabledProtocols with the recommended setting of "sslv3,tlsv1,tlsv1.1".</t>
    </r>
  </si>
  <si>
    <r>
      <rPr>
        <sz val="11"/>
        <color rgb="FF000000"/>
        <rFont val="Calibri"/>
      </rPr>
      <t>Failure to enable the highest version of TLS supported may expose the host to vulnerabilities present in older versions, potentially compromising the confidentiality and integrity of communications.</t>
    </r>
  </si>
  <si>
    <t>Logging</t>
  </si>
  <si>
    <t>4.1</t>
  </si>
  <si>
    <r>
      <rPr>
        <sz val="11"/>
        <rFont val="Calibri"/>
      </rPr>
      <t>Host must configure a persistent log location for all locally stored system logs</t>
    </r>
  </si>
  <si>
    <r>
      <rPr>
        <sz val="11"/>
        <color rgb="FF000000"/>
        <rFont val="Calibri"/>
      </rPr>
      <t>To configure persistent logging properly, perform the following from the vSphere web client:</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then select </t>
    </r>
    <r>
      <rPr>
        <b/>
        <sz val="11"/>
        <color rgb="FF000000"/>
        <rFont val="Calibri"/>
      </rPr>
      <t>Advanced System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then enter </t>
    </r>
    <r>
      <rPr>
        <b/>
        <sz val="11"/>
        <color rgb="FF000000"/>
        <rFont val="Calibri"/>
      </rPr>
      <t>Syslog.global.LogDir</t>
    </r>
    <r>
      <rPr>
        <sz val="11"/>
        <color rgb="FF000000"/>
        <rFont val="Calibri"/>
      </rPr>
      <t xml:space="preserve"> in the filter.</t>
    </r>
    <r>
      <rPr>
        <sz val="11"/>
        <color rgb="FF000000"/>
        <rFont val="Calibri"/>
      </rPr>
      <t xml:space="preserve">
</t>
    </r>
    <r>
      <rPr>
        <sz val="11"/>
        <color rgb="FF000000"/>
        <rFont val="Calibri"/>
      </rPr>
      <t xml:space="preserve">- Set </t>
    </r>
    <r>
      <rPr>
        <b/>
        <sz val="11"/>
        <color rgb="FF000000"/>
        <rFont val="Calibri"/>
      </rPr>
      <t>Syslog.global.logDir</t>
    </r>
    <r>
      <rPr>
        <sz val="11"/>
        <color rgb="FF000000"/>
        <rFont val="Calibri"/>
      </rPr>
      <t xml:space="preserve"> to a persistent location specified as [datastorename] path_to_file where the path is relative to the datastore. For example, [datastore1] /systemlogs.</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Alternatively, run the following PowerCLI command:</t>
    </r>
    <r>
      <rPr>
        <sz val="11"/>
        <color rgb="FF000000"/>
        <rFont val="Calibri"/>
      </rPr>
      <t xml:space="preserve">
</t>
    </r>
    <r>
      <rPr>
        <sz val="11"/>
        <color rgb="FF006096"/>
        <rFont val="Roboto Condensed"/>
      </rPr>
      <t># Set Syslog.global.logDir for each host</t>
    </r>
    <r>
      <rPr>
        <sz val="11"/>
        <color rgb="FF006096"/>
        <rFont val="Roboto Condensed"/>
      </rPr>
      <t xml:space="preserve">
</t>
    </r>
    <r>
      <rPr>
        <sz val="11"/>
        <color rgb="FF006096"/>
        <rFont val="Roboto Condensed"/>
      </rPr>
      <t>Get-VMHost | Foreach { Set-AdvancedConfiguration -VMHost $_ -Name Syslog.global.logDir -Value "&lt;NewLocation&gt;" }</t>
    </r>
    <r>
      <rPr>
        <sz val="11"/>
        <color rgb="FF006096"/>
        <rFont val="Roboto Condensed"/>
      </rPr>
      <t xml:space="preserve">
</t>
    </r>
  </si>
  <si>
    <r>
      <rPr>
        <sz val="11"/>
        <color rgb="FF000000"/>
        <rFont val="Calibri"/>
      </rPr>
      <t>Configure the Syslog.global.logDir parameter to specify a persistent directory for system logs, ensuring they are retained across reboots. This can be set to a directory on mounted NFS or VMFS volumes, other than the default which is an in-memory filesystem that retains only a single day's worth of logs.</t>
    </r>
  </si>
  <si>
    <r>
      <rPr>
        <sz val="11"/>
        <color rgb="FF000000"/>
        <rFont val="Calibri"/>
      </rPr>
      <t>There is no specified functional impact, however, consideration should be given to storage capacity as increased log retention will require more storage space. If the only local, non-vSAN storage is unreliable SD or USB media, configuring a remote logging host is advised.</t>
    </r>
  </si>
  <si>
    <r>
      <rPr>
        <sz val="11"/>
        <color rgb="FF000000"/>
        <rFont val="Calibri"/>
      </rPr>
      <t>To verify persistent logging is configured properly, perform the following from the vSphere web client:</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then select </t>
    </r>
    <r>
      <rPr>
        <b/>
        <sz val="11"/>
        <color rgb="FF000000"/>
        <rFont val="Calibri"/>
      </rPr>
      <t>Advanced System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then enter </t>
    </r>
    <r>
      <rPr>
        <b/>
        <sz val="11"/>
        <color rgb="FF000000"/>
        <rFont val="Calibri"/>
      </rPr>
      <t>Syslog.global.LogDir</t>
    </r>
    <r>
      <rPr>
        <sz val="11"/>
        <color rgb="FF000000"/>
        <rFont val="Calibri"/>
      </rPr>
      <t xml:space="preserve"> in the filter.</t>
    </r>
    <r>
      <rPr>
        <sz val="11"/>
        <color rgb="FF000000"/>
        <rFont val="Calibri"/>
      </rPr>
      <t xml:space="preserve">
</t>
    </r>
    <r>
      <rPr>
        <sz val="11"/>
        <color rgb="FF000000"/>
        <rFont val="Calibri"/>
      </rPr>
      <t xml:space="preserve">- Ensure </t>
    </r>
    <r>
      <rPr>
        <b/>
        <sz val="11"/>
        <color rgb="FF000000"/>
        <rFont val="Calibri"/>
      </rPr>
      <t>Syslog.global.logDir</t>
    </r>
    <r>
      <rPr>
        <sz val="11"/>
        <color rgb="FF000000"/>
        <rFont val="Calibri"/>
      </rPr>
      <t xml:space="preserve"> field is not empty (null value) or is not set explicitly to a non-persistent datastore or a scratch partition.</t>
    </r>
    <r>
      <rPr>
        <sz val="11"/>
        <color rgb="FF000000"/>
        <rFont val="Calibri"/>
      </rPr>
      <t xml:space="preserve">
</t>
    </r>
    <r>
      <rPr>
        <sz val="11"/>
        <color rgb="FF000000"/>
        <rFont val="Calibri"/>
      </rPr>
      <t>If the Syslog.global.logDir parameter is pointing to 'Scratch' location (i.e. empty (null value) or is not set explicitly to a non-persistent datastore or a scratch partition), then ensure that the 'ScratchConfig.CurrentScratchLocation' parameter is also pointing to persistent storage.</t>
    </r>
    <r>
      <rPr>
        <sz val="11"/>
        <color rgb="FF000000"/>
        <rFont val="Calibri"/>
      </rPr>
      <t xml:space="preserve">
</t>
    </r>
    <r>
      <rPr>
        <sz val="11"/>
        <color rgb="FF000000"/>
        <rFont val="Calibri"/>
      </rPr>
      <t>Alternatively, the following PowerCLI command may be used:</t>
    </r>
    <r>
      <rPr>
        <sz val="11"/>
        <color rgb="FF000000"/>
        <rFont val="Calibri"/>
      </rPr>
      <t xml:space="preserve">
</t>
    </r>
    <r>
      <rPr>
        <sz val="11"/>
        <color rgb="FF006096"/>
        <rFont val="Roboto Condensed"/>
      </rPr>
      <t># List Syslog.global.logDir for each host</t>
    </r>
    <r>
      <rPr>
        <sz val="11"/>
        <color rgb="FF006096"/>
        <rFont val="Roboto Condensed"/>
      </rPr>
      <t xml:space="preserve">
</t>
    </r>
    <r>
      <rPr>
        <sz val="11"/>
        <color rgb="FF006096"/>
        <rFont val="Roboto Condensed"/>
      </rPr>
      <t>Get-VMHost | Select Name, @{N="Syslog.global.logDir";E={$_ | Get-AdvancedConfiguration Syslog.global.logDir | Select -ExpandProperty Values}}</t>
    </r>
    <r>
      <rPr>
        <sz val="11"/>
        <color rgb="FF006096"/>
        <rFont val="Roboto Condensed"/>
      </rPr>
      <t xml:space="preserve">
</t>
    </r>
  </si>
  <si>
    <t>4.2</t>
  </si>
  <si>
    <r>
      <rPr>
        <sz val="11"/>
        <rFont val="Calibri"/>
      </rPr>
      <t>Host must transmit system logs to a remote log collector</t>
    </r>
  </si>
  <si>
    <r>
      <rPr>
        <sz val="11"/>
        <color rgb="FF000000"/>
        <rFont val="Calibri"/>
      </rPr>
      <t>To configure remote logging properly, perform the following from the vSphere web client:</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then select </t>
    </r>
    <r>
      <rPr>
        <b/>
        <sz val="11"/>
        <color rgb="FF000000"/>
        <rFont val="Calibri"/>
      </rPr>
      <t>Advanced System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then enter </t>
    </r>
    <r>
      <rPr>
        <b/>
        <sz val="11"/>
        <color rgb="FF000000"/>
        <rFont val="Calibri"/>
      </rPr>
      <t>Syslog.global.logHost</t>
    </r>
    <r>
      <rPr>
        <sz val="11"/>
        <color rgb="FF000000"/>
        <rFont val="Calibri"/>
      </rPr>
      <t xml:space="preserve"> in the filter.</t>
    </r>
    <r>
      <rPr>
        <sz val="11"/>
        <color rgb="FF000000"/>
        <rFont val="Calibri"/>
      </rPr>
      <t xml:space="preserve">
</t>
    </r>
    <r>
      <rPr>
        <sz val="11"/>
        <color rgb="FF000000"/>
        <rFont val="Calibri"/>
      </rPr>
      <t xml:space="preserve">- Set the </t>
    </r>
    <r>
      <rPr>
        <b/>
        <sz val="11"/>
        <color rgb="FF000000"/>
        <rFont val="Calibri"/>
      </rPr>
      <t>Syslog.global.logHost</t>
    </r>
    <r>
      <rPr>
        <sz val="11"/>
        <color rgb="FF000000"/>
        <rFont val="Calibri"/>
      </rPr>
      <t xml:space="preserve"> to the hostname or IP address of the central log server.</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Alternately, run the following PowerCLI command:</t>
    </r>
    <r>
      <rPr>
        <sz val="11"/>
        <color rgb="FF000000"/>
        <rFont val="Calibri"/>
      </rPr>
      <t xml:space="preserve">
</t>
    </r>
    <r>
      <rPr>
        <sz val="11"/>
        <color rgb="FF006096"/>
        <rFont val="Roboto Condensed"/>
      </rPr>
      <t># Set Syslog.global.logHost for each host</t>
    </r>
    <r>
      <rPr>
        <sz val="11"/>
        <color rgb="FF006096"/>
        <rFont val="Roboto Condensed"/>
      </rPr>
      <t xml:space="preserve">
</t>
    </r>
    <r>
      <rPr>
        <sz val="11"/>
        <color rgb="FF006096"/>
        <rFont val="Roboto Condensed"/>
      </rPr>
      <t>Get-VMHost | Foreach { Set-AdvancedSetting -VMHost $_ -Name Syslog.global.logHost -Value "&lt;NewLocation&gt;"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setting a remote log host, it is also recommended to set the "Syslog.global.logDirUnique" to true. You must configure the syslog settings for each host.</t>
    </r>
  </si>
  <si>
    <r>
      <rPr>
        <sz val="11"/>
        <color rgb="FF000000"/>
        <rFont val="Calibri"/>
      </rPr>
      <t>Transmitting system logs to a remote log collector ensures that ESXi logs are stored in a secure and centralized manner. This centralization not only allows for the streamlined monitoring of all hosts through a single tool but also facilitates aggregate analysis and searching capabilities.</t>
    </r>
  </si>
  <si>
    <r>
      <rPr>
        <sz val="11"/>
        <color rgb="FF000000"/>
        <rFont val="Calibri"/>
      </rPr>
      <t>There is no immediate functional impact when transmitting logs to a remote log collector. However, it is essential to ensure that the remote log collector is adequately secured and has sufficient storage capacity.</t>
    </r>
  </si>
  <si>
    <r>
      <rPr>
        <sz val="11"/>
        <color rgb="FF000000"/>
        <rFont val="Calibri"/>
      </rPr>
      <t>To ensure remote logging is configured properly, perform the following from the vSphere web client:</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then select </t>
    </r>
    <r>
      <rPr>
        <b/>
        <sz val="11"/>
        <color rgb="FF000000"/>
        <rFont val="Calibri"/>
      </rPr>
      <t>Advanced System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then enter </t>
    </r>
    <r>
      <rPr>
        <b/>
        <sz val="11"/>
        <color rgb="FF000000"/>
        <rFont val="Calibri"/>
      </rPr>
      <t>Syslog.global.logHost</t>
    </r>
    <r>
      <rPr>
        <sz val="11"/>
        <color rgb="FF000000"/>
        <rFont val="Calibri"/>
      </rPr>
      <t xml:space="preserve"> in the filter.</t>
    </r>
    <r>
      <rPr>
        <sz val="11"/>
        <color rgb="FF000000"/>
        <rFont val="Calibri"/>
      </rPr>
      <t xml:space="preserve">
</t>
    </r>
    <r>
      <rPr>
        <sz val="11"/>
        <color rgb="FF000000"/>
        <rFont val="Calibri"/>
      </rPr>
      <t xml:space="preserve">- Verify the </t>
    </r>
    <r>
      <rPr>
        <b/>
        <sz val="11"/>
        <color rgb="FF000000"/>
        <rFont val="Calibri"/>
      </rPr>
      <t>Syslog.global.logHost</t>
    </r>
    <r>
      <rPr>
        <sz val="11"/>
        <color rgb="FF000000"/>
        <rFont val="Calibri"/>
      </rPr>
      <t xml:space="preserve"> is set to the hostname of the central log server.</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Syslog.global.logHost for each host</t>
    </r>
    <r>
      <rPr>
        <sz val="11"/>
        <color rgb="FF006096"/>
        <rFont val="Roboto Condensed"/>
      </rPr>
      <t xml:space="preserve">
</t>
    </r>
    <r>
      <rPr>
        <sz val="11"/>
        <color rgb="FF006096"/>
        <rFont val="Roboto Condensed"/>
      </rPr>
      <t>Get-VMHost | Select Name, @{N="Syslog.global.logHost";E={$_ | Get-AdvancedSetting Syslog.global.logHost}}</t>
    </r>
    <r>
      <rPr>
        <sz val="11"/>
        <color rgb="FF006096"/>
        <rFont val="Roboto Condensed"/>
      </rPr>
      <t xml:space="preserve">
</t>
    </r>
  </si>
  <si>
    <t>4.3</t>
  </si>
  <si>
    <r>
      <rPr>
        <sz val="11"/>
        <rFont val="Calibri"/>
      </rPr>
      <t>Host must log sufficient information for events</t>
    </r>
  </si>
  <si>
    <r>
      <rPr>
        <sz val="11"/>
        <color rgb="FF000000"/>
        <rFont val="Calibri"/>
      </rPr>
      <t>Set the Syslog.global.logLevel parameter to "info" to ensure that audit logs capture sufficient information for diagnosing issues and investigating security events. This setting strikes a balance between log verbosity and storage utilization. The parameter governing this behavior is Syslog.global.logLevel with a recommended setting of info.</t>
    </r>
  </si>
  <si>
    <r>
      <rPr>
        <sz val="11"/>
        <color rgb="FF000000"/>
        <rFont val="Calibri"/>
      </rPr>
      <t>More verbose logging levels will demand additional storage space while potentially burying critical entries under less significant data. Conversely, less verbose levels might miss capturing crucial information, hindering effective diagnostics and incident response.</t>
    </r>
  </si>
  <si>
    <t>4.4</t>
  </si>
  <si>
    <r>
      <rPr>
        <sz val="11"/>
        <rFont val="Calibri"/>
      </rPr>
      <t>Host must set the logging informational level to info</t>
    </r>
  </si>
  <si>
    <r>
      <rPr>
        <sz val="11"/>
        <color rgb="FF000000"/>
        <rFont val="Calibri"/>
      </rPr>
      <t>Set the logging informational level to "info" via the Config.HostAgent.log.level parameter to ensure audit logs contain adequate data for diagnostics and forensics. This level provides a balanced amount of detail, suitable for routine analysis and investigation. The parameter governing this behavior is Config.HostAgent.log.level with a recommended setting of info.</t>
    </r>
  </si>
  <si>
    <r>
      <rPr>
        <sz val="11"/>
        <color rgb="FF000000"/>
        <rFont val="Calibri"/>
      </rPr>
      <t>A more verbose log level increases data volume, demanding additional storage, while a less verbose level may lack crucial information for effective diagnostics and forensics.</t>
    </r>
  </si>
  <si>
    <t>4.5</t>
  </si>
  <si>
    <r>
      <rPr>
        <sz val="11"/>
        <rFont val="Calibri"/>
      </rPr>
      <t>Host must deactivate log filtering</t>
    </r>
  </si>
  <si>
    <r>
      <rPr>
        <sz val="11"/>
        <color rgb="FF000000"/>
        <rFont val="Calibri"/>
      </rPr>
      <t>Log filtering can be employed to diminish the frequency of repetitive log entries and to preclude specific log events entirely. By employing the Syslog.global.logFilters configuration parameter, one can stipulate filtering criteria, which when met, will cause the designated log events to be excluded from the system logs. The control aids in maintaining a clean, informative logging environment by filtering out unwanted or redundant log entries. The parameter governing this behavior is Syslog.global.logFiltersEnable with a recommended setting of FALSE.</t>
    </r>
  </si>
  <si>
    <r>
      <rPr>
        <sz val="11"/>
        <color rgb="FF000000"/>
        <rFont val="Calibri"/>
      </rPr>
      <t>There is no direct functional impact from deactivating log filtering. However, it may result in increased storage requirements for log files due to the additional log entries being stored. Organizations should ensure adequate storage space is available for logs and consider adjusting log retention policies if necessary.</t>
    </r>
  </si>
  <si>
    <t>4.6</t>
  </si>
  <si>
    <r>
      <rPr>
        <sz val="11"/>
        <rFont val="Calibri"/>
      </rPr>
      <t>Host must enable audit record logging</t>
    </r>
  </si>
  <si>
    <r>
      <rPr>
        <sz val="11"/>
        <color rgb="FF000000"/>
        <rFont val="Calibri"/>
      </rPr>
      <t>Enabling audit record logging on ESXi hosts ensures the local storage of audit records, providing a trail of activities performed on the host. This measure is pivotal for accountability, troubleshooting, and security investigations. The parameter governing this behavior is Syslog.global.auditRecord.storageEnable with a recommended setting of TRUE.</t>
    </r>
  </si>
  <si>
    <r>
      <rPr>
        <sz val="11"/>
        <color rgb="FF000000"/>
        <rFont val="Calibri"/>
      </rPr>
      <t>While beneficial for security and compliance, enabling audit record logging consumes additional storage space on the host, which may necessitate enhanced storage management practices to ensure optimal performance.</t>
    </r>
  </si>
  <si>
    <t>4.7</t>
  </si>
  <si>
    <r>
      <rPr>
        <sz val="11"/>
        <rFont val="Calibri"/>
      </rPr>
      <t>Host must configure a persistent log location for all locally stored audit records</t>
    </r>
  </si>
  <si>
    <r>
      <rPr>
        <sz val="11"/>
        <color rgb="FF000000"/>
        <rFont val="Calibri"/>
      </rPr>
      <t>Configuring a persistent log location for locally stored audit records on ESXi hosts is critical to ensure audit continuity. When the "/scratch" directory is linked to "/tmp/scratch", only a day's worth of records are retained, and they are reinitialized upon each reboot, creating a security risk. A persistent datastore, except a vSAN datastore, should be designated for audit record logging to preserve records across reboots. The parameter governing this behavior is Syslog.global.auditRecord.storageDirectory.</t>
    </r>
  </si>
  <si>
    <r>
      <rPr>
        <sz val="11"/>
        <color rgb="FF000000"/>
        <rFont val="Calibri"/>
      </rPr>
      <t>Implementing this control will consume additional storage space for logs, necessitating a balanced approach to storage management, especially when local non-vSAN storage options are limited.</t>
    </r>
  </si>
  <si>
    <t>4.8</t>
  </si>
  <si>
    <r>
      <rPr>
        <sz val="11"/>
        <rFont val="Calibri"/>
      </rPr>
      <t>Host must store one week of audit records</t>
    </r>
  </si>
  <si>
    <r>
      <rPr>
        <sz val="11"/>
        <color rgb="FF000000"/>
        <rFont val="Calibri"/>
      </rPr>
      <t>Ensuring a local storage capacity for a week's worth of audit records is imperative, especially when a remote audit record storage facility is used. This provision is critical during anticipated interruptions in record delivery to the remote facility, preventing loss or overwriting of audit records. The parameter governing this behavior is Syslog.global.auditRecord.storageCapacity with a recommended setting of 100.</t>
    </r>
  </si>
  <si>
    <r>
      <rPr>
        <sz val="11"/>
        <color rgb="FF000000"/>
        <rFont val="Calibri"/>
      </rPr>
      <t>This security control entails additional storage space consumption for logs, requiring possible adjustments in storage management.</t>
    </r>
  </si>
  <si>
    <t>4.9</t>
  </si>
  <si>
    <r>
      <rPr>
        <sz val="11"/>
        <rFont val="Calibri"/>
      </rPr>
      <t>Host must transmit audit records to a remote log collector</t>
    </r>
  </si>
  <si>
    <r>
      <rPr>
        <sz val="11"/>
        <color rgb="FF000000"/>
        <rFont val="Calibri"/>
      </rPr>
      <t>This control enables the forwarding of audit records from the ESXi host to a designated log collector, aiding in real-time monitoring and analysis. The parameter governing this behavior is Syslog.global.auditRecord.remoteEnable with a recommended setting of TRUE.</t>
    </r>
  </si>
  <si>
    <r>
      <rPr>
        <sz val="11"/>
        <color rgb="FF000000"/>
        <rFont val="Calibri"/>
      </rPr>
      <t>There is no noted functional impact from enabling this control; however, proper configuration is crucial to ensure reliable log transmission and to maintain the integrity and availability of audit records.</t>
    </r>
  </si>
  <si>
    <t>4.10</t>
  </si>
  <si>
    <r>
      <rPr>
        <sz val="11"/>
        <rFont val="Calibri"/>
      </rPr>
      <t>Host must verify certificates for TLS remote logging endpoints</t>
    </r>
  </si>
  <si>
    <r>
      <rPr>
        <sz val="11"/>
        <color rgb="FF000000"/>
        <rFont val="Calibri"/>
      </rPr>
      <t>When engaging in remote logging activities, it is of utmost importance to ensure that the logging endpoint is genuine and secure. To achieve this, hosts should verify the TLS certificates of these endpoints. This verification provides assurance that the endpoint is both authentic and trustworthy, mitigating the risk of transmitting logs to potentially malicious or untrusted entities. The parameter governing this behavior is Syslog.global.certificate.checkSSLCerts with a recommended setting of TRUE.</t>
    </r>
  </si>
  <si>
    <r>
      <rPr>
        <sz val="11"/>
        <color rgb="FF000000"/>
        <rFont val="Calibri"/>
      </rPr>
      <t>There is no direct functional impact when verifying certificates for TLS remote logging endpoints. However, it is essential to ensure that the certificates used by the logging endpoints are valid and up-to-date. If not, there might be interruptions in log transmissions or potential trust issues, necessitating certificate management and regular updates.</t>
    </r>
  </si>
  <si>
    <t>4.11</t>
  </si>
  <si>
    <r>
      <rPr>
        <sz val="11"/>
        <rFont val="Calibri"/>
      </rPr>
      <t>Host must use strict x509 verification for TLS-enabled remote logging endpoints</t>
    </r>
  </si>
  <si>
    <r>
      <rPr>
        <sz val="11"/>
        <color rgb="FF000000"/>
        <rFont val="Calibri"/>
      </rPr>
      <t>When employing remote logging with TLS-enabled endpoints, it is essential to ensure the utmost integrity and authenticity of the certificates in use. The "x509-strict" option provides a higher level of security by performing additional validity checks on CA root certificates during the verification process. This increased scrutiny ensures that only genuinely authenticated and trusted certificates are accepted, minimizing potential vulnerabilities. The parameter governing this behavior is Syslog.global.certificate.strictX509Compliance with a recommended setting of TRUE.</t>
    </r>
  </si>
  <si>
    <r>
      <rPr>
        <sz val="11"/>
        <color rgb="FF000000"/>
        <rFont val="Calibri"/>
      </rPr>
      <t>There is no immediate functional impact from using strict x509 verification for TLS-enabled remote logging endpoints. However, organizations must ensure that their CA root certificates meet the strict criteria set by this option. If certificates do not meet these criteria, there may be disruptions in log transmissions, necessitating adjustments or updates to the certificates in use.</t>
    </r>
  </si>
  <si>
    <t>Network</t>
  </si>
  <si>
    <t>5.1</t>
  </si>
  <si>
    <r>
      <rPr>
        <sz val="11"/>
        <rFont val="Calibri"/>
      </rPr>
      <t>Host firewall must only allow traffic from authorized networks</t>
    </r>
  </si>
  <si>
    <r>
      <rPr>
        <sz val="11"/>
        <color rgb="FF000000"/>
        <rFont val="Calibri"/>
      </rPr>
      <t>To properly restrict access to services running on an ESXi host, perform the following from the vSphere web client:</t>
    </r>
    <r>
      <rPr>
        <sz val="11"/>
        <color rgb="FF000000"/>
        <rFont val="Calibri"/>
      </rPr>
      <t xml:space="preserve">
</t>
    </r>
    <r>
      <rPr>
        <sz val="11"/>
        <color rgb="FF000000"/>
        <rFont val="Calibri"/>
      </rPr>
      <t>- Select a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then select </t>
    </r>
    <r>
      <rPr>
        <b/>
        <sz val="11"/>
        <color rgb="FF000000"/>
        <rFont val="Calibri"/>
      </rPr>
      <t>Firewall</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to view services which are enabled (indicated by a check).</t>
    </r>
    <r>
      <rPr>
        <sz val="11"/>
        <color rgb="FF000000"/>
        <rFont val="Calibri"/>
      </rPr>
      <t xml:space="preserve">
</t>
    </r>
    <r>
      <rPr>
        <sz val="11"/>
        <color rgb="FF000000"/>
        <rFont val="Calibri"/>
      </rPr>
      <t>- For each enabled service, (e.g., ssh, vSphere Web Access, http client) provide a list of allowed IP addresses.</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</si>
  <si>
    <r>
      <rPr>
        <sz val="11"/>
        <color rgb="FF000000"/>
        <rFont val="Calibri"/>
      </rPr>
      <t>The host's firewall is designed to block all incoming and outgoing network traffic by default, unless exceptions are explicitly made, thus minimizing the attack surface and barring unauthorized access. The firewall settings, while simplistic, are akin to router ACLs, and might require reflexive rules to be configured for certain network scenarios. Through the VMware Host Client, restrictions can be placed on a per-IP basis to only allow traffic from authorized networks, aligning with the security control's recommended value of permitting connections solely from authorized infrastructure and administration workstations.</t>
    </r>
  </si>
  <si>
    <r>
      <rPr>
        <sz val="11"/>
        <color rgb="FF000000"/>
        <rFont val="Calibri"/>
      </rPr>
      <t>While this security control is instrumental in preventing unauthorized access, its simplistic firewall may necessitate additional configuration like reflexive rules, depending on the network setup. This could potentially require more administrative effort for correct configuration and management, ensuring that necessary communications are not inadvertently blocked.</t>
    </r>
  </si>
  <si>
    <r>
      <rPr>
        <sz val="11"/>
        <color rgb="FF000000"/>
        <rFont val="Calibri"/>
      </rPr>
      <t>To confirm access to services running on an ESXi host is properly restricted, perform the following from the vSphere web client:</t>
    </r>
    <r>
      <rPr>
        <sz val="11"/>
        <color rgb="FF000000"/>
        <rFont val="Calibri"/>
      </rPr>
      <t xml:space="preserve">
</t>
    </r>
    <r>
      <rPr>
        <sz val="11"/>
        <color rgb="FF000000"/>
        <rFont val="Calibri"/>
      </rPr>
      <t>- Select a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then select </t>
    </r>
    <r>
      <rPr>
        <b/>
        <sz val="11"/>
        <color rgb="FF000000"/>
        <rFont val="Calibri"/>
      </rPr>
      <t>Firewall</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to view services which are enabled (indicated by a check).</t>
    </r>
    <r>
      <rPr>
        <sz val="11"/>
        <color rgb="FF000000"/>
        <rFont val="Calibri"/>
      </rPr>
      <t xml:space="preserve">
</t>
    </r>
    <r>
      <rPr>
        <sz val="11"/>
        <color rgb="FF000000"/>
        <rFont val="Calibri"/>
      </rPr>
      <t>- For each enabled service, (e.g., ssh, vSphere Web Access, http client) check to ensure that the list of allowed IP addresses specified is correct.</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 List all services for a host</t>
    </r>
    <r>
      <rPr>
        <sz val="11"/>
        <color rgb="FF006096"/>
        <rFont val="Roboto Condensed"/>
      </rPr>
      <t xml:space="preserve">
</t>
    </r>
    <r>
      <rPr>
        <sz val="11"/>
        <color rgb="FF006096"/>
        <rFont val="Roboto Condensed"/>
      </rPr>
      <t>Get-VMHost HOST1 | Get-VMHostService</t>
    </r>
    <r>
      <rPr>
        <sz val="11"/>
        <color rgb="FF006096"/>
        <rFont val="Roboto Condensed"/>
      </rPr>
      <t xml:space="preserve">
</t>
    </r>
    <r>
      <rPr>
        <sz val="11"/>
        <color rgb="FF006096"/>
        <rFont val="Roboto Condensed"/>
      </rPr>
      <t># List the services which are enabled and have rules defined for specific IP ranges to access the service</t>
    </r>
    <r>
      <rPr>
        <sz val="11"/>
        <color rgb="FF006096"/>
        <rFont val="Roboto Condensed"/>
      </rPr>
      <t xml:space="preserve">
</t>
    </r>
    <r>
      <rPr>
        <sz val="11"/>
        <color rgb="FF006096"/>
        <rFont val="Roboto Condensed"/>
      </rPr>
      <t>Get-VMHost HOST1 | Get-VMHostFirewallException | Where {$_.Enabled -and (-not $_.ExtensionData.AllowedHosts.AllIP)}</t>
    </r>
    <r>
      <rPr>
        <sz val="11"/>
        <color rgb="FF006096"/>
        <rFont val="Roboto Condensed"/>
      </rPr>
      <t xml:space="preserve">
</t>
    </r>
    <r>
      <rPr>
        <sz val="11"/>
        <color rgb="FF006096"/>
        <rFont val="Roboto Condensed"/>
      </rPr>
      <t># List the services which are enabled and do not have rules defined for specific IP ranges to access the service</t>
    </r>
    <r>
      <rPr>
        <sz val="11"/>
        <color rgb="FF006096"/>
        <rFont val="Roboto Condensed"/>
      </rPr>
      <t xml:space="preserve">
</t>
    </r>
    <r>
      <rPr>
        <sz val="11"/>
        <color rgb="FF006096"/>
        <rFont val="Roboto Condensed"/>
      </rPr>
      <t>Get-VMHost HOST1 | Get-VMHostFirewallException | Where {$_.Enabled -and ($_.ExtensionData.AllowedHosts.AllIP)}</t>
    </r>
    <r>
      <rPr>
        <sz val="11"/>
        <color rgb="FF006096"/>
        <rFont val="Roboto Condensed"/>
      </rPr>
      <t xml:space="preserve">
</t>
    </r>
  </si>
  <si>
    <t>5.2</t>
  </si>
  <si>
    <r>
      <rPr>
        <sz val="11"/>
        <rFont val="Calibri"/>
      </rPr>
      <t>Host must block network traffic by default</t>
    </r>
  </si>
  <si>
    <r>
      <rPr>
        <sz val="11"/>
        <color rgb="FF000000"/>
        <rFont val="Calibri"/>
      </rPr>
      <t>By default, the host is configured to block all incoming and outgoing network traffic, except for the traffic pertaining to services enabled in the host security profile. This configuration is pivotal in reducing the attack surface and averting unauthorized access to the host. Even though there isn't a specific configuration parameter provided, the firewall settings are manageable through the VMware Host Client, wherein rules can be specified to allow or deny traffic for each service on a per-IP basis, ensuring only authorized networks have access.</t>
    </r>
  </si>
  <si>
    <r>
      <rPr>
        <sz val="11"/>
        <color rgb="FF000000"/>
        <rFont val="Calibri"/>
      </rPr>
      <t>There is no functional impact mentioned for this security control. However, overly restrictive configurations might impede necessary communications if not properly managed, potentially affecting service availability and operational efficiency. Therefore, careful consideration and testing are advised when adjusting firewall settings to ensure essential traffic is not inadvertently blocked.</t>
    </r>
  </si>
  <si>
    <t>5.3</t>
  </si>
  <si>
    <r>
      <rPr>
        <sz val="11"/>
        <rFont val="Calibri"/>
      </rPr>
      <t>Host must restrict use of the dvFilter network API</t>
    </r>
  </si>
  <si>
    <r>
      <rPr>
        <sz val="11"/>
        <color rgb="FF000000"/>
        <rFont val="Calibri"/>
      </rPr>
      <t>To remove the configuration for the dvfilter network API, perform the following from the vSphere web client:</t>
    </r>
    <r>
      <rPr>
        <sz val="11"/>
        <color rgb="FF000000"/>
        <rFont val="Calibri"/>
      </rPr>
      <t xml:space="preserve">
</t>
    </r>
    <r>
      <rPr>
        <sz val="11"/>
        <color rgb="FF000000"/>
        <rFont val="Calibri"/>
      </rPr>
      <t xml:space="preserve">- From the vSphere web client, select the host and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
    </r>
    <r>
      <rPr>
        <sz val="11"/>
        <color rgb="FF000000"/>
        <rFont val="Calibri"/>
      </rPr>
      <t xml:space="preserve">- Click on </t>
    </r>
    <r>
      <rPr>
        <b/>
        <sz val="11"/>
        <color rgb="FF000000"/>
        <rFont val="Calibri"/>
      </rPr>
      <t>Advanced System Settings</t>
    </r>
    <r>
      <rPr>
        <sz val="11"/>
        <color rgb="FF000000"/>
        <rFont val="Calibri"/>
      </rPr>
      <t xml:space="preserve"> then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Search for </t>
    </r>
    <r>
      <rPr>
        <b/>
        <sz val="11"/>
        <color rgb="FF000000"/>
        <rFont val="Calibri"/>
      </rPr>
      <t>Net.DVFilterBindIpAddress</t>
    </r>
    <r>
      <rPr>
        <sz val="11"/>
        <color rgb="FF000000"/>
        <rFont val="Calibri"/>
      </rPr>
      <t xml:space="preserve"> in the filter.</t>
    </r>
    <r>
      <rPr>
        <sz val="11"/>
        <color rgb="FF000000"/>
        <rFont val="Calibri"/>
      </rPr>
      <t xml:space="preserve">
</t>
    </r>
    <r>
      <rPr>
        <sz val="11"/>
        <color rgb="FF000000"/>
        <rFont val="Calibri"/>
      </rPr>
      <t xml:space="preserve">- Set </t>
    </r>
    <r>
      <rPr>
        <b/>
        <sz val="11"/>
        <color rgb="FF000000"/>
        <rFont val="Calibri"/>
      </rPr>
      <t>Net.DVFilterBindIpAddress</t>
    </r>
    <r>
      <rPr>
        <sz val="11"/>
        <color rgb="FF000000"/>
        <rFont val="Calibri"/>
      </rPr>
      <t xml:space="preserve"> has an empty value.</t>
    </r>
    <r>
      <rPr>
        <sz val="11"/>
        <color rgb="FF000000"/>
        <rFont val="Calibri"/>
      </rPr>
      <t xml:space="preserve">
</t>
    </r>
    <r>
      <rPr>
        <sz val="11"/>
        <color rgb="FF000000"/>
        <rFont val="Calibri"/>
      </rPr>
      <t>- If an appliance is being used, make sure the value of this parameter is set to the proper IP address.</t>
    </r>
    <r>
      <rPr>
        <sz val="11"/>
        <color rgb="FF000000"/>
        <rFont val="Calibri"/>
      </rPr>
      <t xml:space="preserve">
</t>
    </r>
    <r>
      <rPr>
        <sz val="11"/>
        <color rgb="FF000000"/>
        <rFont val="Calibri"/>
      </rPr>
      <t>- Enter the proper IP address.</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To implement the recommended configuration state, run the following PowerCLI command:</t>
    </r>
    <r>
      <rPr>
        <sz val="11"/>
        <color rgb="FF000000"/>
        <rFont val="Calibri"/>
      </rPr>
      <t xml:space="preserve">
</t>
    </r>
    <r>
      <rPr>
        <sz val="11"/>
        <color rgb="FF006096"/>
        <rFont val="Roboto Condensed"/>
      </rPr>
      <t># Set Net.DVFilterBindIpAddress to null on all hosts</t>
    </r>
    <r>
      <rPr>
        <sz val="11"/>
        <color rgb="FF006096"/>
        <rFont val="Roboto Condensed"/>
      </rPr>
      <t xml:space="preserve">
</t>
    </r>
    <r>
      <rPr>
        <sz val="11"/>
        <color rgb="FF006096"/>
        <rFont val="Roboto Condensed"/>
      </rPr>
      <t>Get-VMHost HOST1 | Foreach { Set-AdvancedSetting -VMHost $_ -Name Net.DVFilterBindIpAddress -IPValue "" }</t>
    </r>
    <r>
      <rPr>
        <sz val="11"/>
        <color rgb="FF006096"/>
        <rFont val="Roboto Condensed"/>
      </rPr>
      <t xml:space="preserve">
</t>
    </r>
  </si>
  <si>
    <r>
      <rPr>
        <sz val="11"/>
        <color rgb="FF000000"/>
        <rFont val="Calibri"/>
      </rPr>
      <t>The Net.DVFilterBindIpAddress parameter controls the use of the dvFilter network API, allowing network information to be sent to a specified IP address. If enabled with a compromised IP address, unauthorized network access to other virtual machines on the host could occur. It's essential to keep this parameter unconfigured, unless required by a product like VMware NSX. The parameter governing this behavior is Net.DVFilterBindIpAddress with a recommended setting of "".</t>
    </r>
  </si>
  <si>
    <r>
      <rPr>
        <sz val="11"/>
        <color rgb="FF000000"/>
        <rFont val="Calibri"/>
      </rPr>
      <t>No functional impact is identified when restricting the dvFilter network API. However, incorrect configuration can lead to insecure network communication, posing a risk to the network security of virtual machines on the host.</t>
    </r>
  </si>
  <si>
    <r>
      <rPr>
        <sz val="11"/>
        <color rgb="FF000000"/>
        <rFont val="Calibri"/>
      </rPr>
      <t xml:space="preserve">If the dvfilter network API is not being used on the host, ensure that the following kernel parameter has a blank value: </t>
    </r>
    <r>
      <rPr>
        <b/>
        <sz val="11"/>
        <color rgb="FF000000"/>
        <rFont val="Calibri"/>
      </rPr>
      <t>Net.DVFilterBindIpAddress</t>
    </r>
    <r>
      <rPr>
        <sz val="11"/>
        <color rgb="FF000000"/>
        <rFont val="Calibri"/>
      </rPr>
      <t>.</t>
    </r>
    <r>
      <rPr>
        <sz val="11"/>
        <color rgb="FF000000"/>
        <rFont val="Calibri"/>
      </rPr>
      <t xml:space="preserve">
</t>
    </r>
    <r>
      <rPr>
        <sz val="11"/>
        <color rgb="FF000000"/>
        <rFont val="Calibri"/>
      </rPr>
      <t xml:space="preserve">- From the vSphere web client, select the host and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
    </r>
    <r>
      <rPr>
        <sz val="11"/>
        <color rgb="FF000000"/>
        <rFont val="Calibri"/>
      </rPr>
      <t xml:space="preserve">- Click on </t>
    </r>
    <r>
      <rPr>
        <b/>
        <sz val="11"/>
        <color rgb="FF000000"/>
        <rFont val="Calibri"/>
      </rPr>
      <t>Advanced System Settings</t>
    </r>
    <r>
      <rPr>
        <sz val="11"/>
        <color rgb="FF000000"/>
        <rFont val="Calibri"/>
      </rPr>
      <t xml:space="preserve"> then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Search for </t>
    </r>
    <r>
      <rPr>
        <b/>
        <sz val="11"/>
        <color rgb="FF000000"/>
        <rFont val="Calibri"/>
      </rPr>
      <t>Net.DVFilterBindIpAddress</t>
    </r>
    <r>
      <rPr>
        <sz val="11"/>
        <color rgb="FF000000"/>
        <rFont val="Calibri"/>
      </rPr>
      <t xml:space="preserve"> in the filter.</t>
    </r>
    <r>
      <rPr>
        <sz val="11"/>
        <color rgb="FF000000"/>
        <rFont val="Calibri"/>
      </rPr>
      <t xml:space="preserve">
</t>
    </r>
    <r>
      <rPr>
        <sz val="11"/>
        <color rgb="FF000000"/>
        <rFont val="Calibri"/>
      </rPr>
      <t xml:space="preserve">- Verify </t>
    </r>
    <r>
      <rPr>
        <b/>
        <sz val="11"/>
        <color rgb="FF000000"/>
        <rFont val="Calibri"/>
      </rPr>
      <t>Net.DVFilterBindIpAddress</t>
    </r>
    <r>
      <rPr>
        <sz val="11"/>
        <color rgb="FF000000"/>
        <rFont val="Calibri"/>
      </rPr>
      <t xml:space="preserve"> has an empty value.</t>
    </r>
    <r>
      <rPr>
        <sz val="11"/>
        <color rgb="FF000000"/>
        <rFont val="Calibri"/>
      </rPr>
      <t xml:space="preserve">
</t>
    </r>
    <r>
      <rPr>
        <sz val="11"/>
        <color rgb="FF000000"/>
        <rFont val="Calibri"/>
      </rPr>
      <t>- If an appliance is being used, then ensure the value of this parameter is set to the proper IP address.</t>
    </r>
    <r>
      <rPr>
        <sz val="11"/>
        <color rgb="FF000000"/>
        <rFont val="Calibri"/>
      </rPr>
      <t xml:space="preserve">
</t>
    </r>
    <r>
      <rPr>
        <sz val="11"/>
        <color rgb="FF000000"/>
        <rFont val="Calibri"/>
      </rPr>
      <t>Additionally, the following PowerCLI command may be used to verify the setting:</t>
    </r>
    <r>
      <rPr>
        <sz val="11"/>
        <color rgb="FF000000"/>
        <rFont val="Calibri"/>
      </rPr>
      <t xml:space="preserve">
</t>
    </r>
    <r>
      <rPr>
        <sz val="11"/>
        <color rgb="FF006096"/>
        <rFont val="Roboto Condensed"/>
      </rPr>
      <t># List Net.DVFilterBindIpAddress for each host</t>
    </r>
    <r>
      <rPr>
        <sz val="11"/>
        <color rgb="FF006096"/>
        <rFont val="Roboto Condensed"/>
      </rPr>
      <t xml:space="preserve">
</t>
    </r>
    <r>
      <rPr>
        <sz val="11"/>
        <color rgb="FF006096"/>
        <rFont val="Roboto Condensed"/>
      </rPr>
      <t>Get-VMHost | Select Name, @{N="Net.DVFilterBindIpAddress";E={$_ | Get-AdvancedSetting Net.DVFilterBindIpAddress | Select -ExpandProperty Values}}</t>
    </r>
    <r>
      <rPr>
        <sz val="11"/>
        <color rgb="FF006096"/>
        <rFont val="Roboto Condensed"/>
      </rPr>
      <t xml:space="preserve">
</t>
    </r>
  </si>
  <si>
    <r>
      <rPr>
        <sz val="11"/>
        <color rgb="FF000000"/>
        <rFont val="Calibri"/>
      </rPr>
      <t>Not configured</t>
    </r>
  </si>
  <si>
    <t>5.4</t>
  </si>
  <si>
    <r>
      <rPr>
        <sz val="11"/>
        <rFont val="Calibri"/>
      </rPr>
      <t>Host must filter Bridge Protocol Data Unit (BPDU) packets</t>
    </r>
  </si>
  <si>
    <r>
      <rPr>
        <sz val="11"/>
        <color rgb="FF000000"/>
        <rFont val="Calibri"/>
      </rPr>
      <t>To prevent cascading lockout of uplink interfaces from the ESXi host, the Net.BlockGuestBPDU parameter can be set to 1, enabling BPDU Filter to drop BPDU packets sent from virtual machines to the physical switch. This is crucial as ESXi's Standard and Distributed Virtual Switches do not support STP, making them prone to network loops if BPDUs are unfiltered. The parameter governing this behavior is Net.BlockGuestBPDU with a recommended setting of 1.</t>
    </r>
  </si>
  <si>
    <r>
      <rPr>
        <sz val="11"/>
        <color rgb="FF000000"/>
        <rFont val="Calibri"/>
      </rPr>
      <t>While beneficial for network stability, enabling BPDU filtering could block legitimate BPDU packets from network-oriented workloads. Ensure no legitimate BPDU packets are generated by virtual machines on the ESXi host before enabling this control.</t>
    </r>
  </si>
  <si>
    <t>5.5</t>
  </si>
  <si>
    <r>
      <rPr>
        <sz val="11"/>
        <rFont val="Calibri"/>
      </rPr>
      <t>Host should deactivate virtual hardware management network interfaces</t>
    </r>
  </si>
  <si>
    <r>
      <rPr>
        <sz val="11"/>
        <color rgb="FF000000"/>
        <rFont val="Calibri"/>
      </rPr>
      <t>Hardware management controllers may present virtual or USB NICs to the host, potentially serving as backdoors if left active. It's recommended to deactivate these interfaces both in the hardware configuration and within ESXi to prevent unauthorized access. The parameter governing this behavior is Net.BMCNetworkEnable with a recommended value of 0.</t>
    </r>
  </si>
  <si>
    <r>
      <rPr>
        <sz val="11"/>
        <color rgb="FF000000"/>
        <rFont val="Calibri"/>
      </rPr>
      <t>While this control enhances security, it may impact third-party managed solutions that require these interfaces, necessitating alternative configurations or additional management considerations.</t>
    </r>
  </si>
  <si>
    <t>5.6</t>
  </si>
  <si>
    <r>
      <rPr>
        <sz val="11"/>
        <rFont val="Calibri"/>
      </rPr>
      <t>Host should reject forged transmits on standard virtual switches and port groups</t>
    </r>
  </si>
  <si>
    <r>
      <rPr>
        <sz val="11"/>
        <color rgb="FF000000"/>
        <rFont val="Calibri"/>
      </rPr>
      <t>To set the policy to reject forged transmissions,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Virtual switches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Set </t>
    </r>
    <r>
      <rPr>
        <b/>
        <sz val="11"/>
        <color rgb="FF000000"/>
        <rFont val="Calibri"/>
      </rPr>
      <t>Forged transmits</t>
    </r>
    <r>
      <rPr>
        <sz val="11"/>
        <color rgb="FF000000"/>
        <rFont val="Calibri"/>
      </rPr>
      <t xml:space="preserve"> to </t>
    </r>
    <r>
      <rPr>
        <b/>
        <sz val="11"/>
        <color rgb="FF000000"/>
        <rFont val="Calibri"/>
      </rPr>
      <t>Reject</t>
    </r>
    <r>
      <rPr>
        <sz val="11"/>
        <color rgb="FF000000"/>
        <rFont val="Calibri"/>
      </rPr>
      <t xml:space="preserve"> in the dropdown.</t>
    </r>
    <r>
      <rPr>
        <sz val="11"/>
        <color rgb="FF000000"/>
        <rFont val="Calibri"/>
      </rPr>
      <t xml:space="preserve">
</t>
    </r>
    <r>
      <rPr>
        <sz val="11"/>
        <color rgb="FF000000"/>
        <rFont val="Calibri"/>
      </rPr>
      <t xml:space="preserve">- Click on </t>
    </r>
    <r>
      <rPr>
        <b/>
        <sz val="11"/>
        <color rgb="FF000000"/>
        <rFont val="Calibri"/>
      </rPr>
      <t>OK</t>
    </r>
    <r>
      <rPr>
        <sz val="11"/>
        <color rgb="FF000000"/>
        <rFont val="Calibri"/>
      </rPr>
      <t>.</t>
    </r>
    <r>
      <rPr>
        <sz val="11"/>
        <color rgb="FF000000"/>
        <rFont val="Calibri"/>
      </rPr>
      <t xml:space="preserve">
</t>
    </r>
    <r>
      <rPr>
        <sz val="11"/>
        <color rgb="FF000000"/>
        <rFont val="Calibri"/>
      </rPr>
      <t>Alternately, the following ESXi shell command may be used:</t>
    </r>
    <r>
      <rPr>
        <sz val="11"/>
        <color rgb="FF000000"/>
        <rFont val="Calibri"/>
      </rPr>
      <t xml:space="preserve">
</t>
    </r>
    <r>
      <rPr>
        <sz val="11"/>
        <color rgb="FF006096"/>
        <rFont val="Roboto Condensed"/>
      </rPr>
      <t># esxcli network vswitch standard policy security set -v vSwitch2 -f false</t>
    </r>
    <r>
      <rPr>
        <sz val="11"/>
        <color rgb="FF006096"/>
        <rFont val="Roboto Condensed"/>
      </rPr>
      <t xml:space="preserve">
</t>
    </r>
  </si>
  <si>
    <r>
      <rPr>
        <sz val="11"/>
        <color rgb="FF000000"/>
        <rFont val="Calibri"/>
      </rPr>
      <t>Setting the "Forged transmits" option to "Reject" helps prevent MAC impersonation by comparing the source MAC address from the guest operating system with the effective MAC address of its virtual machine adapter. If there's a mismatch, the packet is dropped, preventing potential malicious activities through impersonated MAC addresses.</t>
    </r>
  </si>
  <si>
    <r>
      <rPr>
        <sz val="11"/>
        <color rgb="FF000000"/>
        <rFont val="Calibri"/>
      </rPr>
      <t>This setting may affect workloads like clustered applications and network devices/functions that rely on MAC address modifications. Creating a separate port group for authorized virtual machines that require such behavior is recommended to balance operational needs with network security.</t>
    </r>
  </si>
  <si>
    <r>
      <rPr>
        <sz val="11"/>
        <color rgb="FF000000"/>
        <rFont val="Calibri"/>
      </rPr>
      <t>To verify the policy is set to reject forged transmissions,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Virtual switches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Forged transmits</t>
    </r>
    <r>
      <rPr>
        <sz val="11"/>
        <color rgb="FF000000"/>
        <rFont val="Calibri"/>
      </rPr>
      <t xml:space="preserve"> is set to </t>
    </r>
    <r>
      <rPr>
        <b/>
        <sz val="11"/>
        <color rgb="FF000000"/>
        <rFont val="Calibri"/>
      </rPr>
      <t>Reject</t>
    </r>
    <r>
      <rPr>
        <sz val="11"/>
        <color rgb="FF000000"/>
        <rFont val="Calibri"/>
      </rPr>
      <t xml:space="preserve"> in the dropdown.</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all vSwitches and their Security Settings</t>
    </r>
    <r>
      <rPr>
        <sz val="11"/>
        <color rgb="FF006096"/>
        <rFont val="Roboto Condensed"/>
      </rPr>
      <t xml:space="preserve">
</t>
    </r>
    <r>
      <rPr>
        <sz val="11"/>
        <color rgb="FF006096"/>
        <rFont val="Roboto Condensed"/>
      </rPr>
      <t>Get-VirtualSwitch -Standard | Select VMHost, Name, `</t>
    </r>
    <r>
      <rPr>
        <sz val="11"/>
        <color rgb="FF006096"/>
        <rFont val="Roboto Condensed"/>
      </rPr>
      <t xml:space="preserve">
</t>
    </r>
    <r>
      <rPr>
        <sz val="11"/>
        <color rgb="FF006096"/>
        <rFont val="Roboto Condensed"/>
      </rPr>
      <t xml:space="preserve"> @{N="MacChanges";E={if ($_.ExtensionData.Spec.Policy.Security.MacChanges) { "Accept" } Else { "Reject"} }}, `</t>
    </r>
    <r>
      <rPr>
        <sz val="11"/>
        <color rgb="FF006096"/>
        <rFont val="Roboto Condensed"/>
      </rPr>
      <t xml:space="preserve">
</t>
    </r>
    <r>
      <rPr>
        <sz val="11"/>
        <color rgb="FF006096"/>
        <rFont val="Roboto Condensed"/>
      </rPr>
      <t xml:space="preserve"> @{N="PromiscuousMode";E={if ($_.ExtensionData.Spec.Policy.Security.PromiscuousMode) { "Accept" } Else { "Reject"} }}, `</t>
    </r>
    <r>
      <rPr>
        <sz val="11"/>
        <color rgb="FF006096"/>
        <rFont val="Roboto Condensed"/>
      </rPr>
      <t xml:space="preserve">
</t>
    </r>
    <r>
      <rPr>
        <sz val="11"/>
        <color rgb="FF006096"/>
        <rFont val="Roboto Condensed"/>
      </rPr>
      <t xml:space="preserve"> @{N="ForgedTransmits";E={if ($_.ExtensionData.Spec.Policy.Security.ForgedTransmits) { "Accept" } Else { "Reject"} }}</t>
    </r>
    <r>
      <rPr>
        <sz val="11"/>
        <color rgb="FF006096"/>
        <rFont val="Roboto Condensed"/>
      </rPr>
      <t xml:space="preserve">
</t>
    </r>
  </si>
  <si>
    <t>5.7</t>
  </si>
  <si>
    <r>
      <rPr>
        <sz val="11"/>
        <rFont val="Calibri"/>
      </rPr>
      <t>Host should reject MAC address changes on standard virtual switches and port groups</t>
    </r>
  </si>
  <si>
    <r>
      <rPr>
        <sz val="11"/>
        <color rgb="FF000000"/>
        <rFont val="Calibri"/>
      </rPr>
      <t>To set the policy to reject,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Virtual switches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Set </t>
    </r>
    <r>
      <rPr>
        <b/>
        <sz val="11"/>
        <color rgb="FF000000"/>
        <rFont val="Calibri"/>
      </rPr>
      <t>MAC address changes</t>
    </r>
    <r>
      <rPr>
        <sz val="11"/>
        <color rgb="FF000000"/>
        <rFont val="Calibri"/>
      </rPr>
      <t xml:space="preserve"> to </t>
    </r>
    <r>
      <rPr>
        <b/>
        <sz val="11"/>
        <color rgb="FF000000"/>
        <rFont val="Calibri"/>
      </rPr>
      <t>Reject</t>
    </r>
    <r>
      <rPr>
        <sz val="11"/>
        <color rgb="FF000000"/>
        <rFont val="Calibri"/>
      </rPr>
      <t xml:space="preserve"> in the dropdown.</t>
    </r>
    <r>
      <rPr>
        <sz val="11"/>
        <color rgb="FF000000"/>
        <rFont val="Calibri"/>
      </rPr>
      <t xml:space="preserve">
</t>
    </r>
    <r>
      <rPr>
        <sz val="11"/>
        <color rgb="FF000000"/>
        <rFont val="Calibri"/>
      </rPr>
      <t xml:space="preserve">- Click on </t>
    </r>
    <r>
      <rPr>
        <b/>
        <sz val="11"/>
        <color rgb="FF000000"/>
        <rFont val="Calibri"/>
      </rPr>
      <t>OK</t>
    </r>
    <r>
      <rPr>
        <sz val="11"/>
        <color rgb="FF000000"/>
        <rFont val="Calibri"/>
      </rPr>
      <t>.</t>
    </r>
    <r>
      <rPr>
        <sz val="11"/>
        <color rgb="FF000000"/>
        <rFont val="Calibri"/>
      </rPr>
      <t xml:space="preserve">
</t>
    </r>
    <r>
      <rPr>
        <sz val="11"/>
        <color rgb="FF000000"/>
        <rFont val="Calibri"/>
      </rPr>
      <t>Alternately, perform the following using the ESXi shell:</t>
    </r>
    <r>
      <rPr>
        <sz val="11"/>
        <color rgb="FF000000"/>
        <rFont val="Calibri"/>
      </rPr>
      <t xml:space="preserve">
</t>
    </r>
    <r>
      <rPr>
        <sz val="11"/>
        <color rgb="FF006096"/>
        <rFont val="Roboto Condensed"/>
      </rPr>
      <t># esxcli network vswitch standard policy security set -v vSwitch2 -m false</t>
    </r>
    <r>
      <rPr>
        <sz val="11"/>
        <color rgb="FF006096"/>
        <rFont val="Roboto Condensed"/>
      </rPr>
      <t xml:space="preserve">
</t>
    </r>
  </si>
  <si>
    <r>
      <rPr>
        <sz val="11"/>
        <color rgb="FF000000"/>
        <rFont val="Calibri"/>
      </rPr>
      <t>Enforcing MAC address stability on standard virtual switches and port groups prevents MAC impersonation by disallowing changes to the MAC address by virtual machines. This mitigates the risk of malicious activities initiated by impersonating authorized network adapters.</t>
    </r>
  </si>
  <si>
    <r>
      <rPr>
        <sz val="11"/>
        <color rgb="FF000000"/>
        <rFont val="Calibri"/>
      </rPr>
      <t>Certain workloads and operations reliant on MAC address modifications could be affected. Creating a separate port group for authorized virtual machines that require MAC address changes is recommended to balance operational and security needs.</t>
    </r>
  </si>
  <si>
    <r>
      <rPr>
        <sz val="11"/>
        <color rgb="FF000000"/>
        <rFont val="Calibri"/>
      </rPr>
      <t>To verify the policy is set to reject,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Virtual switches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MAC address changes</t>
    </r>
    <r>
      <rPr>
        <sz val="11"/>
        <color rgb="FF000000"/>
        <rFont val="Calibri"/>
      </rPr>
      <t xml:space="preserve"> is set to </t>
    </r>
    <r>
      <rPr>
        <b/>
        <sz val="11"/>
        <color rgb="FF000000"/>
        <rFont val="Calibri"/>
      </rPr>
      <t>Reject</t>
    </r>
    <r>
      <rPr>
        <sz val="11"/>
        <color rgb="FF000000"/>
        <rFont val="Calibri"/>
      </rPr>
      <t xml:space="preserve"> in the dropdown.</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all vSwitches and their Security Settings</t>
    </r>
    <r>
      <rPr>
        <sz val="11"/>
        <color rgb="FF006096"/>
        <rFont val="Roboto Condensed"/>
      </rPr>
      <t xml:space="preserve">
</t>
    </r>
    <r>
      <rPr>
        <sz val="11"/>
        <color rgb="FF006096"/>
        <rFont val="Roboto Condensed"/>
      </rPr>
      <t>Get-VirtualSwitch -Standard | Select VMHost, Name, `</t>
    </r>
    <r>
      <rPr>
        <sz val="11"/>
        <color rgb="FF006096"/>
        <rFont val="Roboto Condensed"/>
      </rPr>
      <t xml:space="preserve">
</t>
    </r>
    <r>
      <rPr>
        <sz val="11"/>
        <color rgb="FF006096"/>
        <rFont val="Roboto Condensed"/>
      </rPr>
      <t xml:space="preserve"> @{N="MacChanges";E={if ($_.ExtensionData.Spec.Policy.Security.MacChanges) { "Accept" } Else { "Reject"} }}, `</t>
    </r>
    <r>
      <rPr>
        <sz val="11"/>
        <color rgb="FF006096"/>
        <rFont val="Roboto Condensed"/>
      </rPr>
      <t xml:space="preserve">
</t>
    </r>
    <r>
      <rPr>
        <sz val="11"/>
        <color rgb="FF006096"/>
        <rFont val="Roboto Condensed"/>
      </rPr>
      <t xml:space="preserve"> @{N="PromiscuousMode";E={if ($_.ExtensionData.Spec.Policy.Security.PromiscuousMode) { "Accept" } Else { "Reject"} }}, `</t>
    </r>
    <r>
      <rPr>
        <sz val="11"/>
        <color rgb="FF006096"/>
        <rFont val="Roboto Condensed"/>
      </rPr>
      <t xml:space="preserve">
</t>
    </r>
    <r>
      <rPr>
        <sz val="11"/>
        <color rgb="FF006096"/>
        <rFont val="Roboto Condensed"/>
      </rPr>
      <t xml:space="preserve"> @{N="ForgedTransmits";E={if ($_.ExtensionData.Spec.Policy.Security.ForgedTransmits) { "Accept" } Else { "Reject"} }}</t>
    </r>
    <r>
      <rPr>
        <sz val="11"/>
        <color rgb="FF006096"/>
        <rFont val="Roboto Condensed"/>
      </rPr>
      <t xml:space="preserve">
</t>
    </r>
  </si>
  <si>
    <t>5.8</t>
  </si>
  <si>
    <r>
      <rPr>
        <sz val="11"/>
        <rFont val="Calibri"/>
      </rPr>
      <t>Host should reject promiscuous mode requests on standard virtual switches and port groups</t>
    </r>
  </si>
  <si>
    <r>
      <rPr>
        <sz val="11"/>
        <color rgb="FF000000"/>
        <rFont val="Calibri"/>
      </rPr>
      <t>To set the policy to reject,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Virtual switches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Set </t>
    </r>
    <r>
      <rPr>
        <b/>
        <sz val="11"/>
        <color rgb="FF000000"/>
        <rFont val="Calibri"/>
      </rPr>
      <t>Promiscuous mode</t>
    </r>
    <r>
      <rPr>
        <sz val="11"/>
        <color rgb="FF000000"/>
        <rFont val="Calibri"/>
      </rPr>
      <t xml:space="preserve"> to </t>
    </r>
    <r>
      <rPr>
        <b/>
        <sz val="11"/>
        <color rgb="FF000000"/>
        <rFont val="Calibri"/>
      </rPr>
      <t>Reject</t>
    </r>
    <r>
      <rPr>
        <sz val="11"/>
        <color rgb="FF000000"/>
        <rFont val="Calibri"/>
      </rPr>
      <t xml:space="preserve"> in the dropdown.</t>
    </r>
    <r>
      <rPr>
        <sz val="11"/>
        <color rgb="FF000000"/>
        <rFont val="Calibri"/>
      </rPr>
      <t xml:space="preserve">
</t>
    </r>
    <r>
      <rPr>
        <sz val="11"/>
        <color rgb="FF000000"/>
        <rFont val="Calibri"/>
      </rPr>
      <t xml:space="preserve">- Click on </t>
    </r>
    <r>
      <rPr>
        <b/>
        <sz val="11"/>
        <color rgb="FF000000"/>
        <rFont val="Calibri"/>
      </rPr>
      <t>OK</t>
    </r>
    <r>
      <rPr>
        <sz val="11"/>
        <color rgb="FF000000"/>
        <rFont val="Calibri"/>
      </rPr>
      <t>.</t>
    </r>
    <r>
      <rPr>
        <sz val="11"/>
        <color rgb="FF000000"/>
        <rFont val="Calibri"/>
      </rPr>
      <t xml:space="preserve">
</t>
    </r>
    <r>
      <rPr>
        <sz val="11"/>
        <color rgb="FF000000"/>
        <rFont val="Calibri"/>
      </rPr>
      <t>Alternately, perform the following via the ESXi shell:</t>
    </r>
    <r>
      <rPr>
        <sz val="11"/>
        <color rgb="FF000000"/>
        <rFont val="Calibri"/>
      </rPr>
      <t xml:space="preserve">
</t>
    </r>
    <r>
      <rPr>
        <sz val="11"/>
        <color rgb="FF006096"/>
        <rFont val="Roboto Condensed"/>
      </rPr>
      <t># esxcli network vswitch standard policy security set -v vSwitch2 -p false</t>
    </r>
    <r>
      <rPr>
        <sz val="11"/>
        <color rgb="FF006096"/>
        <rFont val="Roboto Condensed"/>
      </rPr>
      <t xml:space="preserve">
</t>
    </r>
  </si>
  <si>
    <r>
      <rPr>
        <sz val="11"/>
        <color rgb="FF000000"/>
        <rFont val="Calibri"/>
      </rPr>
      <t>Enabling promiscuous mode allows all virtual machines in a port group to read all packets transmitted across it, regardless of the intended recipient. Rejecting promiscuous mode requests on standard virtual switches and port groups prevents unauthorized packet inspection, enhancing network isolation and data privacy.</t>
    </r>
  </si>
  <si>
    <r>
      <rPr>
        <sz val="11"/>
        <color rgb="FF000000"/>
        <rFont val="Calibri"/>
      </rPr>
      <t>Some workloads like DHCP servers or security monitoring may require promiscuous mode. In such cases, a separate port group allowing this behavior, with only authorized virtual machines connected, is advisable to balance operational needs with security controls.</t>
    </r>
  </si>
  <si>
    <r>
      <rPr>
        <sz val="11"/>
        <color rgb="FF000000"/>
        <rFont val="Calibri"/>
      </rPr>
      <t>To verify the policy is set to reject,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Virtual switches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Promiscuous mode</t>
    </r>
    <r>
      <rPr>
        <sz val="11"/>
        <color rgb="FF000000"/>
        <rFont val="Calibri"/>
      </rPr>
      <t xml:space="preserve"> is set to </t>
    </r>
    <r>
      <rPr>
        <b/>
        <sz val="11"/>
        <color rgb="FF000000"/>
        <rFont val="Calibri"/>
      </rPr>
      <t>Reject</t>
    </r>
    <r>
      <rPr>
        <sz val="11"/>
        <color rgb="FF000000"/>
        <rFont val="Calibri"/>
      </rPr>
      <t xml:space="preserve"> in the dropdown.</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all vSwitches and their Security Settings</t>
    </r>
    <r>
      <rPr>
        <sz val="11"/>
        <color rgb="FF006096"/>
        <rFont val="Roboto Condensed"/>
      </rPr>
      <t xml:space="preserve">
</t>
    </r>
    <r>
      <rPr>
        <sz val="11"/>
        <color rgb="FF006096"/>
        <rFont val="Roboto Condensed"/>
      </rPr>
      <t>Get-VirtualSwitch -Standard | Select VMHost, Name, `</t>
    </r>
    <r>
      <rPr>
        <sz val="11"/>
        <color rgb="FF006096"/>
        <rFont val="Roboto Condensed"/>
      </rPr>
      <t xml:space="preserve">
</t>
    </r>
    <r>
      <rPr>
        <sz val="11"/>
        <color rgb="FF006096"/>
        <rFont val="Roboto Condensed"/>
      </rPr>
      <t xml:space="preserve"> @{N="MacChanges";E={if ($_.ExtensionData.Spec.Policy.Security.MacChanges) { "Accept" } Else { "Reject"} }}, `</t>
    </r>
    <r>
      <rPr>
        <sz val="11"/>
        <color rgb="FF006096"/>
        <rFont val="Roboto Condensed"/>
      </rPr>
      <t xml:space="preserve">
</t>
    </r>
    <r>
      <rPr>
        <sz val="11"/>
        <color rgb="FF006096"/>
        <rFont val="Roboto Condensed"/>
      </rPr>
      <t xml:space="preserve"> @{N="PromiscuousMode";E={if ($_.ExtensionData.Spec.Policy.Security.PromiscuousMode) { "Accept" } Else { "Reject"} }}, `</t>
    </r>
    <r>
      <rPr>
        <sz val="11"/>
        <color rgb="FF006096"/>
        <rFont val="Roboto Condensed"/>
      </rPr>
      <t xml:space="preserve">
</t>
    </r>
    <r>
      <rPr>
        <sz val="11"/>
        <color rgb="FF006096"/>
        <rFont val="Roboto Condensed"/>
      </rPr>
      <t xml:space="preserve"> @{N="ForgedTransmits";E={if ($_.ExtensionData.Spec.Policy.Security.ForgedTransmits) { "Accept" } Else { "Reject"} }}</t>
    </r>
    <r>
      <rPr>
        <sz val="11"/>
        <color rgb="FF006096"/>
        <rFont val="Roboto Condensed"/>
      </rPr>
      <t xml:space="preserve">
</t>
    </r>
  </si>
  <si>
    <r>
      <rPr>
        <sz val="11"/>
        <color rgb="FF000000"/>
        <rFont val="Calibri"/>
      </rPr>
      <t>Reject</t>
    </r>
  </si>
  <si>
    <t>5.9</t>
  </si>
  <si>
    <r>
      <rPr>
        <sz val="11"/>
        <rFont val="Calibri"/>
      </rPr>
      <t>Host must restrict access to a default or native VLAN on standard virtual switches</t>
    </r>
  </si>
  <si>
    <r>
      <rPr>
        <sz val="11"/>
        <color rgb="FF000000"/>
        <rFont val="Calibri"/>
      </rPr>
      <t>To stop using the native VLAN ID for port groups,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Virtual switches</t>
    </r>
    <r>
      <rPr>
        <sz val="11"/>
        <color rgb="FF000000"/>
        <rFont val="Calibri"/>
      </rPr>
      <t>.</t>
    </r>
    <r>
      <rPr>
        <sz val="11"/>
        <color rgb="FF000000"/>
        <rFont val="Calibri"/>
      </rPr>
      <t xml:space="preserve">
</t>
    </r>
    <r>
      <rPr>
        <sz val="11"/>
        <color rgb="FF000000"/>
        <rFont val="Calibri"/>
      </rPr>
      <t>- Expand the Standard vSwitch.</t>
    </r>
    <r>
      <rPr>
        <sz val="11"/>
        <color rgb="FF000000"/>
        <rFont val="Calibri"/>
      </rPr>
      <t xml:space="preserve">
</t>
    </r>
    <r>
      <rPr>
        <sz val="11"/>
        <color rgb="FF000000"/>
        <rFont val="Calibri"/>
      </rPr>
      <t>- View the topology diagram of the switch, which shows the various port groups associated with that switch.</t>
    </r>
    <r>
      <rPr>
        <sz val="11"/>
        <color rgb="FF000000"/>
        <rFont val="Calibri"/>
      </rPr>
      <t xml:space="preserve">
</t>
    </r>
    <r>
      <rPr>
        <sz val="11"/>
        <color rgb="FF000000"/>
        <rFont val="Calibri"/>
      </rPr>
      <t>- For each port group on the vSwitch, verify and record the VLAN IDs used.</t>
    </r>
    <r>
      <rPr>
        <sz val="11"/>
        <color rgb="FF000000"/>
        <rFont val="Calibri"/>
      </rPr>
      <t xml:space="preserve">
</t>
    </r>
    <r>
      <rPr>
        <sz val="11"/>
        <color rgb="FF000000"/>
        <rFont val="Calibri"/>
      </rPr>
      <t>- If a VLAN ID change is needed, click the name of the port group in the topology diagram of the virtual switch.</t>
    </r>
    <r>
      <rPr>
        <sz val="11"/>
        <color rgb="FF000000"/>
        <rFont val="Calibri"/>
      </rPr>
      <t xml:space="preserve">
</t>
    </r>
    <r>
      <rPr>
        <sz val="11"/>
        <color rgb="FF000000"/>
        <rFont val="Calibri"/>
      </rPr>
      <t xml:space="preserve">- Click the </t>
    </r>
    <r>
      <rPr>
        <b/>
        <sz val="11"/>
        <color rgb="FF000000"/>
        <rFont val="Calibri"/>
      </rPr>
      <t>Edit settings</t>
    </r>
    <r>
      <rPr>
        <sz val="11"/>
        <color rgb="FF000000"/>
        <rFont val="Calibri"/>
      </rPr>
      <t xml:space="preserve"> option.</t>
    </r>
    <r>
      <rPr>
        <sz val="11"/>
        <color rgb="FF000000"/>
        <rFont val="Calibri"/>
      </rPr>
      <t xml:space="preserve">
</t>
    </r>
    <r>
      <rPr>
        <sz val="11"/>
        <color rgb="FF000000"/>
        <rFont val="Calibri"/>
      </rPr>
      <t xml:space="preserve">- In the Properties section, enter an appropriate name in the </t>
    </r>
    <r>
      <rPr>
        <b/>
        <sz val="11"/>
        <color rgb="FF000000"/>
        <rFont val="Calibri"/>
      </rPr>
      <t>Network label</t>
    </r>
    <r>
      <rPr>
        <sz val="11"/>
        <color rgb="FF000000"/>
        <rFont val="Calibri"/>
      </rPr>
      <t xml:space="preserve"> field.</t>
    </r>
    <r>
      <rPr>
        <sz val="11"/>
        <color rgb="FF000000"/>
        <rFont val="Calibri"/>
      </rPr>
      <t xml:space="preserve">
</t>
    </r>
    <r>
      <rPr>
        <sz val="11"/>
        <color rgb="FF000000"/>
        <rFont val="Calibri"/>
      </rPr>
      <t xml:space="preserve">- In the </t>
    </r>
    <r>
      <rPr>
        <b/>
        <sz val="11"/>
        <color rgb="FF000000"/>
        <rFont val="Calibri"/>
      </rPr>
      <t>VLAN ID</t>
    </r>
    <r>
      <rPr>
        <sz val="11"/>
        <color rgb="FF000000"/>
        <rFont val="Calibri"/>
      </rPr>
      <t xml:space="preserve"> dropdown select or type a new VLAN.</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</si>
  <si>
    <r>
      <rPr>
        <sz val="11"/>
        <color rgb="FF000000"/>
        <rFont val="Calibri"/>
      </rPr>
      <t>ESXi does not use the concept of native VLAN, so do not configure port groups to use the native VLAN ID. If the default value of 1 for the native VLAN is being used, the ESXi Server virtual switch port groups should be configured with any value between 2 and 4094. Otherwise, ensure that the port group is not configured to use whatever value is set for the native VLAN.</t>
    </r>
  </si>
  <si>
    <r>
      <rPr>
        <sz val="11"/>
        <color rgb="FF000000"/>
        <rFont val="Calibri"/>
      </rPr>
      <t>To verify the native VLAN ID is not being used for port groups,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Virtual switches</t>
    </r>
    <r>
      <rPr>
        <sz val="11"/>
        <color rgb="FF000000"/>
        <rFont val="Calibri"/>
      </rPr>
      <t>.</t>
    </r>
    <r>
      <rPr>
        <sz val="11"/>
        <color rgb="FF000000"/>
        <rFont val="Calibri"/>
      </rPr>
      <t xml:space="preserve">
</t>
    </r>
    <r>
      <rPr>
        <sz val="11"/>
        <color rgb="FF000000"/>
        <rFont val="Calibri"/>
      </rPr>
      <t>- Expand the Standard vSwitch.</t>
    </r>
    <r>
      <rPr>
        <sz val="11"/>
        <color rgb="FF000000"/>
        <rFont val="Calibri"/>
      </rPr>
      <t xml:space="preserve">
</t>
    </r>
    <r>
      <rPr>
        <sz val="11"/>
        <color rgb="FF000000"/>
        <rFont val="Calibri"/>
      </rPr>
      <t>- View the topology diagram of the switch, which shows the various port groups associated with that switch.</t>
    </r>
    <r>
      <rPr>
        <sz val="11"/>
        <color rgb="FF000000"/>
        <rFont val="Calibri"/>
      </rPr>
      <t xml:space="preserve">
</t>
    </r>
    <r>
      <rPr>
        <sz val="11"/>
        <color rgb="FF000000"/>
        <rFont val="Calibri"/>
      </rPr>
      <t>- For each port group on the vSwitch, verify and record the VLAN IDs used.</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all vSwitches, their Portgroups and VLAN IDs</t>
    </r>
    <r>
      <rPr>
        <sz val="11"/>
        <color rgb="FF006096"/>
        <rFont val="Roboto Condensed"/>
      </rPr>
      <t xml:space="preserve">
</t>
    </r>
    <r>
      <rPr>
        <sz val="11"/>
        <color rgb="FF006096"/>
        <rFont val="Roboto Condensed"/>
      </rPr>
      <t>Get-VirtualPortGroup -Standard | Select virtualSwitch, Name, VlanID</t>
    </r>
    <r>
      <rPr>
        <sz val="11"/>
        <color rgb="FF006096"/>
        <rFont val="Roboto Condensed"/>
      </rPr>
      <t xml:space="preserve">
</t>
    </r>
  </si>
  <si>
    <t>5.10</t>
  </si>
  <si>
    <r>
      <rPr>
        <sz val="11"/>
        <rFont val="Calibri"/>
      </rPr>
      <t>Host must restrict the use of Virtual Guest Tagging (VGT) on standard virtual switches</t>
    </r>
  </si>
  <si>
    <r>
      <rPr>
        <sz val="11"/>
        <color rgb="FF000000"/>
        <rFont val="Calibri"/>
      </rPr>
      <t>To set port groups to values other than 4095 and 0 unless VGT is required,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Virtual switches</t>
    </r>
    <r>
      <rPr>
        <sz val="11"/>
        <color rgb="FF000000"/>
        <rFont val="Calibri"/>
      </rPr>
      <t>.</t>
    </r>
    <r>
      <rPr>
        <sz val="11"/>
        <color rgb="FF000000"/>
        <rFont val="Calibri"/>
      </rPr>
      <t xml:space="preserve">
</t>
    </r>
    <r>
      <rPr>
        <sz val="11"/>
        <color rgb="FF000000"/>
        <rFont val="Calibri"/>
      </rPr>
      <t>- Expand the Standard vSwitch.</t>
    </r>
    <r>
      <rPr>
        <sz val="11"/>
        <color rgb="FF000000"/>
        <rFont val="Calibri"/>
      </rPr>
      <t xml:space="preserve">
</t>
    </r>
    <r>
      <rPr>
        <sz val="11"/>
        <color rgb="FF000000"/>
        <rFont val="Calibri"/>
      </rPr>
      <t>- View the topology diagram of the switch, which shows the various port groups associated with that switch.</t>
    </r>
    <r>
      <rPr>
        <sz val="11"/>
        <color rgb="FF000000"/>
        <rFont val="Calibri"/>
      </rPr>
      <t xml:space="preserve">
</t>
    </r>
    <r>
      <rPr>
        <sz val="11"/>
        <color rgb="FF000000"/>
        <rFont val="Calibri"/>
      </rPr>
      <t>- For each port group on the vSwitch, verify and record the VLAN IDs used.</t>
    </r>
    <r>
      <rPr>
        <sz val="11"/>
        <color rgb="FF000000"/>
        <rFont val="Calibri"/>
      </rPr>
      <t xml:space="preserve">
</t>
    </r>
    <r>
      <rPr>
        <sz val="11"/>
        <color rgb="FF000000"/>
        <rFont val="Calibri"/>
      </rPr>
      <t>- If a VLAN ID change is needed, click the name of the port group in the topology diagram of the virtual switch.</t>
    </r>
    <r>
      <rPr>
        <sz val="11"/>
        <color rgb="FF000000"/>
        <rFont val="Calibri"/>
      </rPr>
      <t xml:space="preserve">
</t>
    </r>
    <r>
      <rPr>
        <sz val="11"/>
        <color rgb="FF000000"/>
        <rFont val="Calibri"/>
      </rPr>
      <t xml:space="preserve">- Click the </t>
    </r>
    <r>
      <rPr>
        <b/>
        <sz val="11"/>
        <color rgb="FF000000"/>
        <rFont val="Calibri"/>
      </rPr>
      <t>Edit settings</t>
    </r>
    <r>
      <rPr>
        <sz val="11"/>
        <color rgb="FF000000"/>
        <rFont val="Calibri"/>
      </rPr>
      <t xml:space="preserve"> option.</t>
    </r>
    <r>
      <rPr>
        <sz val="11"/>
        <color rgb="FF000000"/>
        <rFont val="Calibri"/>
      </rPr>
      <t xml:space="preserve">
</t>
    </r>
    <r>
      <rPr>
        <sz val="11"/>
        <color rgb="FF000000"/>
        <rFont val="Calibri"/>
      </rPr>
      <t xml:space="preserve">- In the Properties section, enter an appropriate name in the </t>
    </r>
    <r>
      <rPr>
        <b/>
        <sz val="11"/>
        <color rgb="FF000000"/>
        <rFont val="Calibri"/>
      </rPr>
      <t>Network label</t>
    </r>
    <r>
      <rPr>
        <sz val="11"/>
        <color rgb="FF000000"/>
        <rFont val="Calibri"/>
      </rPr>
      <t xml:space="preserve"> field.</t>
    </r>
    <r>
      <rPr>
        <sz val="11"/>
        <color rgb="FF000000"/>
        <rFont val="Calibri"/>
      </rPr>
      <t xml:space="preserve">
</t>
    </r>
    <r>
      <rPr>
        <sz val="11"/>
        <color rgb="FF000000"/>
        <rFont val="Calibri"/>
      </rPr>
      <t xml:space="preserve">- In the </t>
    </r>
    <r>
      <rPr>
        <b/>
        <sz val="11"/>
        <color rgb="FF000000"/>
        <rFont val="Calibri"/>
      </rPr>
      <t>VLAN ID</t>
    </r>
    <r>
      <rPr>
        <sz val="11"/>
        <color rgb="FF000000"/>
        <rFont val="Calibri"/>
      </rPr>
      <t xml:space="preserve"> dropdown select or type a new VLAN.</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</si>
  <si>
    <r>
      <rPr>
        <sz val="11"/>
        <color rgb="FF000000"/>
        <rFont val="Calibri"/>
      </rPr>
      <t>When a port group is set to VLAN 4095 on standard virtual switches, it enables Virtual Guest Tagging (VGT), letting all network frames pass to the attached virtual machines (VMs) without altering the VLAN tags. This requires VMs to process VLAN information themselves via an 802.1Q driver. Only authorized and capable VMs should be allowed to use VGT to prevent potential network issues like denial of service or unauthorized VLAN traffic interaction.</t>
    </r>
  </si>
  <si>
    <r>
      <rPr>
        <sz val="11"/>
        <color rgb="FF000000"/>
        <rFont val="Calibri"/>
      </rPr>
      <t>Incorrect VGT configuration can lead to denial of service or unauthorized VLAN traffic interaction. Restricting VGT may require alternative configurations for VMs needing independent VLAN tag management, potentially affecting network operation.</t>
    </r>
  </si>
  <si>
    <r>
      <rPr>
        <sz val="11"/>
        <color rgb="FF000000"/>
        <rFont val="Calibri"/>
      </rPr>
      <t>To verify port groups are not set to 4095 unless VGT is required,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Virtual switches</t>
    </r>
    <r>
      <rPr>
        <sz val="11"/>
        <color rgb="FF000000"/>
        <rFont val="Calibri"/>
      </rPr>
      <t>.</t>
    </r>
    <r>
      <rPr>
        <sz val="11"/>
        <color rgb="FF000000"/>
        <rFont val="Calibri"/>
      </rPr>
      <t xml:space="preserve">
</t>
    </r>
    <r>
      <rPr>
        <sz val="11"/>
        <color rgb="FF000000"/>
        <rFont val="Calibri"/>
      </rPr>
      <t>- Expand the Standard vSwitch.</t>
    </r>
    <r>
      <rPr>
        <sz val="11"/>
        <color rgb="FF000000"/>
        <rFont val="Calibri"/>
      </rPr>
      <t xml:space="preserve">
</t>
    </r>
    <r>
      <rPr>
        <sz val="11"/>
        <color rgb="FF000000"/>
        <rFont val="Calibri"/>
      </rPr>
      <t>- View the topology diagram of the switch, which shows the various port groups associated with that switch.</t>
    </r>
    <r>
      <rPr>
        <sz val="11"/>
        <color rgb="FF000000"/>
        <rFont val="Calibri"/>
      </rPr>
      <t xml:space="preserve">
</t>
    </r>
    <r>
      <rPr>
        <sz val="11"/>
        <color rgb="FF000000"/>
        <rFont val="Calibri"/>
      </rPr>
      <t>- For each port group on the vSwitch, verify and record the VLAN IDs used.</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 List all vSwitches, their Portgroups and VLAN IDs</t>
    </r>
    <r>
      <rPr>
        <sz val="11"/>
        <color rgb="FF006096"/>
        <rFont val="Roboto Condensed"/>
      </rPr>
      <t xml:space="preserve">
</t>
    </r>
    <r>
      <rPr>
        <sz val="11"/>
        <color rgb="FF006096"/>
        <rFont val="Roboto Condensed"/>
      </rPr>
      <t>Get-VirtualPortGroup -Standard | Select virtualSwitch, Name, VlanID</t>
    </r>
    <r>
      <rPr>
        <sz val="11"/>
        <color rgb="FF006096"/>
        <rFont val="Roboto Condensed"/>
      </rPr>
      <t xml:space="preserve">
</t>
    </r>
  </si>
  <si>
    <t>5.11</t>
  </si>
  <si>
    <r>
      <rPr>
        <sz val="11"/>
        <rFont val="Calibri"/>
      </rPr>
      <t>Host must isolate management communications</t>
    </r>
  </si>
  <si>
    <r>
      <rPr>
        <sz val="11"/>
        <color rgb="FF000000"/>
        <rFont val="Calibri"/>
      </rPr>
      <t>Ensure that only vmk interfaces designated for management purposes have management services enabled to uphold network isolation and security. Incorrect configuration may undermine security efforts by breaching network isolation principles.</t>
    </r>
  </si>
  <si>
    <r>
      <rPr>
        <sz val="11"/>
        <color rgb="FF000000"/>
        <rFont val="Calibri"/>
      </rPr>
      <t>This control may affect third-party managed solutions requiring specific configurations. Configurations may need to be tailored based on the particular environment and third-party solutions in use.</t>
    </r>
  </si>
  <si>
    <t>CIM</t>
  </si>
  <si>
    <t>6.1.1</t>
  </si>
  <si>
    <r>
      <rPr>
        <sz val="11"/>
        <rFont val="Calibri"/>
      </rPr>
      <t>Host CIM services, if enabled, must limit access</t>
    </r>
  </si>
  <si>
    <r>
      <rPr>
        <sz val="11"/>
        <color rgb="FF000000"/>
        <rFont val="Calibri"/>
      </rPr>
      <t>To limit CIM access, perform the following:</t>
    </r>
    <r>
      <rPr>
        <sz val="11"/>
        <color rgb="FF000000"/>
        <rFont val="Calibri"/>
      </rPr>
      <t xml:space="preserve">
</t>
    </r>
    <r>
      <rPr>
        <sz val="11"/>
        <color rgb="FF000000"/>
        <rFont val="Calibri"/>
      </rPr>
      <t>- Create a limited-privileged service account for CIM and other third-party applications.</t>
    </r>
    <r>
      <rPr>
        <sz val="11"/>
        <color rgb="FF000000"/>
        <rFont val="Calibri"/>
      </rPr>
      <t xml:space="preserve">
</t>
    </r>
    <r>
      <rPr>
        <sz val="11"/>
        <color rgb="FF000000"/>
        <rFont val="Calibri"/>
      </rPr>
      <t>- This account should access the system via vCenter.</t>
    </r>
    <r>
      <rPr>
        <sz val="11"/>
        <color rgb="FF000000"/>
        <rFont val="Calibri"/>
      </rPr>
      <t xml:space="preserve">
</t>
    </r>
    <r>
      <rPr>
        <sz val="11"/>
        <color rgb="FF000000"/>
        <rFont val="Calibri"/>
      </rPr>
      <t xml:space="preserve">- Give the account the </t>
    </r>
    <r>
      <rPr>
        <b/>
        <sz val="11"/>
        <color rgb="FF000000"/>
        <rFont val="Calibri"/>
      </rPr>
      <t>CIM Interaction</t>
    </r>
    <r>
      <rPr>
        <sz val="11"/>
        <color rgb="FF000000"/>
        <rFont val="Calibri"/>
      </rPr>
      <t xml:space="preserve"> privilege only. This will enable the account to obtain a CIM ticket, which can then be used to perform both read and write CIM operations on the target host. If an account must connect to the host directly, this account must be granted the full "Administrator" role on the host. This is not recommended unless required by the monitoring software being used.</t>
    </r>
    <r>
      <rPr>
        <sz val="11"/>
        <color rgb="FF000000"/>
        <rFont val="Calibri"/>
      </rPr>
      <t xml:space="preserve">
</t>
    </r>
    <r>
      <rPr>
        <sz val="11"/>
        <color rgb="FF000000"/>
        <rFont val="Calibri"/>
      </rPr>
      <t>Alternately, run the following PowerCLI command:</t>
    </r>
    <r>
      <rPr>
        <sz val="11"/>
        <color rgb="FF000000"/>
        <rFont val="Calibri"/>
      </rPr>
      <t xml:space="preserve">
</t>
    </r>
    <r>
      <rPr>
        <sz val="11"/>
        <color rgb="FF006096"/>
        <rFont val="Roboto Condensed"/>
      </rPr>
      <t># Create a new host user account -Host Local connection required-</t>
    </r>
    <r>
      <rPr>
        <sz val="11"/>
        <color rgb="FF006096"/>
        <rFont val="Roboto Condensed"/>
      </rPr>
      <t xml:space="preserve">
</t>
    </r>
    <r>
      <rPr>
        <sz val="11"/>
        <color rgb="FF006096"/>
        <rFont val="Roboto Condensed"/>
      </rPr>
      <t>New-VMHostAccount -ID ServiceUser -Password &lt;password&gt; -UserAccount</t>
    </r>
    <r>
      <rPr>
        <sz val="11"/>
        <color rgb="FF006096"/>
        <rFont val="Roboto Condensed"/>
      </rPr>
      <t xml:space="preserve">
</t>
    </r>
  </si>
  <si>
    <r>
      <rPr>
        <sz val="11"/>
        <color rgb="FF000000"/>
        <rFont val="Calibri"/>
      </rPr>
      <t>The Common Information Model (CIM) system allows for hardware-level management from remote applications through standard APIs. Ensuring only minimal access necessary to these applications is imperative to prevent potential security compromises. A dedicated service account, specific to each CIM application, should be created to limit access and privileges.</t>
    </r>
  </si>
  <si>
    <r>
      <rPr>
        <sz val="11"/>
        <color rgb="FF000000"/>
        <rFont val="Calibri"/>
      </rPr>
      <t>If improper access is granted to CIM-based hardware monitoring tools or other third-party applications, they may not function as expected or could be exploited to compromise the host's security.</t>
    </r>
  </si>
  <si>
    <r>
      <rPr>
        <sz val="11"/>
        <color rgb="FF000000"/>
        <rFont val="Calibri"/>
      </rPr>
      <t>To verify CIM access is limited, check for a limited-privileged service account with the following CIM roles applied:</t>
    </r>
    <r>
      <rPr>
        <sz val="11"/>
        <color rgb="FF000000"/>
        <rFont val="Calibri"/>
      </rPr>
      <t xml:space="preserve">
</t>
    </r>
    <r>
      <rPr>
        <b/>
        <sz val="11"/>
        <color rgb="FF000000"/>
        <rFont val="Calibri"/>
      </rPr>
      <t>Host.Config.SystemManagement</t>
    </r>
    <r>
      <rPr>
        <sz val="11"/>
        <color rgb="FF000000"/>
        <rFont val="Calibri"/>
      </rPr>
      <t xml:space="preserve"> </t>
    </r>
    <r>
      <rPr>
        <b/>
        <sz val="11"/>
        <color rgb="FF000000"/>
        <rFont val="Calibri"/>
      </rPr>
      <t>Host.CIM.CIMInteraction</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all user accounts on the Host -Host Local connection required-</t>
    </r>
    <r>
      <rPr>
        <sz val="11"/>
        <color rgb="FF006096"/>
        <rFont val="Roboto Condensed"/>
      </rPr>
      <t xml:space="preserve">
</t>
    </r>
    <r>
      <rPr>
        <sz val="11"/>
        <color rgb="FF006096"/>
        <rFont val="Roboto Condensed"/>
      </rPr>
      <t>Get-VMHostAccount</t>
    </r>
    <r>
      <rPr>
        <sz val="11"/>
        <color rgb="FF006096"/>
        <rFont val="Roboto Condensed"/>
      </rPr>
      <t xml:space="preserve">
</t>
    </r>
  </si>
  <si>
    <t>Core Storage</t>
  </si>
  <si>
    <t>6.2.1</t>
  </si>
  <si>
    <r>
      <rPr>
        <sz val="11"/>
        <rFont val="Calibri"/>
      </rPr>
      <t>Host must isolate storage communications</t>
    </r>
  </si>
  <si>
    <r>
      <rPr>
        <sz val="11"/>
        <color rgb="FF000000"/>
        <rFont val="Calibri"/>
      </rPr>
      <t>The remediation procedures to properly segregate SAN activity are SAN vendor or product-specific.</t>
    </r>
    <r>
      <rPr>
        <sz val="11"/>
        <color rgb="FF000000"/>
        <rFont val="Calibri"/>
      </rPr>
      <t xml:space="preserve">
</t>
    </r>
    <r>
      <rPr>
        <sz val="11"/>
        <color rgb="FF000000"/>
        <rFont val="Calibri"/>
      </rPr>
      <t>In general, with ESXi hosts, use a single-initiator zoning or a single-initiator-single-target zoning. The latter is a preferred zoning practice. Using the more restrictive zoning prevents problems and misconfigurations that can occur on the SAN.</t>
    </r>
  </si>
  <si>
    <r>
      <rPr>
        <sz val="11"/>
        <color rgb="FF000000"/>
        <rFont val="Calibri"/>
      </rPr>
      <t>Isolating storage communications through zoning and Logical Unit Number (LUN) masking is instrumental in segregating Storage Area Network (SAN) activity. Zoning defines the connections between host bus adapters (HBAs) and targets, ensuring devices outside a zone remain invisible to the devices within, thus facilitating the independent management of zones such as testing and production. On the other hand, LUN masking controls the visibility and accessibility of LUNs to different hosts, further enhancing the granularity of access control within the storage network. By implementing these measures, the attack surface of the SAN is reduced, non-ESXi systems are prevented from accessing the SAN, and separation of environments like test and production is achieved.</t>
    </r>
  </si>
  <si>
    <r>
      <rPr>
        <sz val="11"/>
        <color rgb="FF000000"/>
        <rFont val="Calibri"/>
      </rPr>
      <t>Failing to isolate storage communications can lead to an increased risk of unauthorized access to storage resources, potential data leakage, or interference between different operational zones. The lack of segregation might also pose challenges in managing and troubleshooting storage network activities, leading to operational inefficiencies and potential security risks.</t>
    </r>
  </si>
  <si>
    <r>
      <rPr>
        <sz val="11"/>
        <color rgb="FF000000"/>
        <rFont val="Calibri"/>
      </rPr>
      <t>The audit procedures to verify SAN activity is properly segregated are SAN vendor or product-specific.</t>
    </r>
  </si>
  <si>
    <t>6.2.2</t>
  </si>
  <si>
    <r>
      <rPr>
        <sz val="11"/>
        <rFont val="Calibri"/>
      </rPr>
      <t>Host must ensure all datastores have unique names</t>
    </r>
  </si>
  <si>
    <r>
      <rPr>
        <sz val="11"/>
        <color rgb="FF000000"/>
        <rFont val="Calibri"/>
      </rPr>
      <t>Ensuring unique naming for datastores is crucial to avoid potential errors that could affect the integrity and availability of data. A descriptive and unique name for each datastore facilitates better identification and management. Although there's no specific parameter to enforce this, manual or automated naming conventions should be adhered to.</t>
    </r>
  </si>
  <si>
    <r>
      <rPr>
        <sz val="11"/>
        <color rgb="FF000000"/>
        <rFont val="Calibri"/>
      </rPr>
      <t>Not adhering to a unique naming convention can lead to confusion, misconfiguration, or incorrect data access. While renaming datastores could have downstream effects on systems like automation, monitoring, and backup, the benefits of unique naming conventions outweigh the potential negatives.</t>
    </r>
  </si>
  <si>
    <t>iSCSI</t>
  </si>
  <si>
    <t>6.3.1</t>
  </si>
  <si>
    <r>
      <rPr>
        <sz val="11"/>
        <rFont val="Calibri"/>
      </rPr>
      <t>Host iSCSI client, if enabled, must employ bidirectional/mutual CHAP authentication</t>
    </r>
  </si>
  <si>
    <r>
      <rPr>
        <sz val="11"/>
        <color rgb="FF000000"/>
        <rFont val="Calibri"/>
      </rPr>
      <t>To enable bidirectional CHAP authentication for iSCSI traffic,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Storage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Storage Adapters</t>
    </r>
    <r>
      <rPr>
        <sz val="11"/>
        <color rgb="FF000000"/>
        <rFont val="Calibri"/>
      </rPr>
      <t xml:space="preserve"> then select the iSCSI Adapter.</t>
    </r>
    <r>
      <rPr>
        <sz val="11"/>
        <color rgb="FF000000"/>
        <rFont val="Calibri"/>
      </rPr>
      <t xml:space="preserve">
</t>
    </r>
    <r>
      <rPr>
        <sz val="11"/>
        <color rgb="FF000000"/>
        <rFont val="Calibri"/>
      </rPr>
      <t xml:space="preserve">- Under </t>
    </r>
    <r>
      <rPr>
        <b/>
        <sz val="11"/>
        <color rgb="FF000000"/>
        <rFont val="Calibri"/>
      </rPr>
      <t>Properties</t>
    </r>
    <r>
      <rPr>
        <sz val="11"/>
        <color rgb="FF000000"/>
        <rFont val="Calibri"/>
      </rPr>
      <t xml:space="preserve"> click on </t>
    </r>
    <r>
      <rPr>
        <b/>
        <sz val="11"/>
        <color rgb="FF000000"/>
        <rFont val="Calibri"/>
      </rPr>
      <t>Edit</t>
    </r>
    <r>
      <rPr>
        <sz val="11"/>
        <color rgb="FF000000"/>
        <rFont val="Calibri"/>
      </rPr>
      <t xml:space="preserve"> next to </t>
    </r>
    <r>
      <rPr>
        <b/>
        <sz val="11"/>
        <color rgb="FF000000"/>
        <rFont val="Calibri"/>
      </rPr>
      <t>Authentication</t>
    </r>
    <r>
      <rPr>
        <sz val="11"/>
        <color rgb="FF000000"/>
        <rFont val="Calibri"/>
      </rPr>
      <t>.</t>
    </r>
    <r>
      <rPr>
        <sz val="11"/>
        <color rgb="FF000000"/>
        <rFont val="Calibri"/>
      </rPr>
      <t xml:space="preserve">
</t>
    </r>
    <r>
      <rPr>
        <sz val="11"/>
        <color rgb="FF000000"/>
        <rFont val="Calibri"/>
      </rPr>
      <t xml:space="preserve">- Next to </t>
    </r>
    <r>
      <rPr>
        <b/>
        <sz val="11"/>
        <color rgb="FF000000"/>
        <rFont val="Calibri"/>
      </rPr>
      <t>Authentication Method</t>
    </r>
    <r>
      <rPr>
        <sz val="11"/>
        <color rgb="FF000000"/>
        <rFont val="Calibri"/>
      </rPr>
      <t xml:space="preserve"> select </t>
    </r>
    <r>
      <rPr>
        <b/>
        <sz val="11"/>
        <color rgb="FF000000"/>
        <rFont val="Calibri"/>
      </rPr>
      <t>Use bidirectional CHAP</t>
    </r>
    <r>
      <rPr>
        <sz val="11"/>
        <color rgb="FF000000"/>
        <rFont val="Calibri"/>
      </rPr>
      <t xml:space="preserve"> from the dropdown.</t>
    </r>
    <r>
      <rPr>
        <sz val="11"/>
        <color rgb="FF000000"/>
        <rFont val="Calibri"/>
      </rPr>
      <t xml:space="preserve">
</t>
    </r>
    <r>
      <rPr>
        <sz val="11"/>
        <color rgb="FF000000"/>
        <rFont val="Calibri"/>
      </rPr>
      <t>- Specify the outgoing CHAP name.</t>
    </r>
    <r>
      <rPr>
        <sz val="11"/>
        <color rgb="FF000000"/>
        <rFont val="Calibri"/>
      </rPr>
      <t xml:space="preserve">
</t>
    </r>
    <r>
      <rPr>
        <sz val="11"/>
        <color rgb="FF000000"/>
        <rFont val="Calibri"/>
      </rPr>
      <t>- Make sure that the name you specify matches the name configured on the storage side.</t>
    </r>
    <r>
      <rPr>
        <sz val="11"/>
        <color rgb="FF000000"/>
        <rFont val="Calibri"/>
      </rPr>
      <t xml:space="preserve">
</t>
    </r>
    <r>
      <rPr>
        <sz val="11"/>
        <color rgb="FF000000"/>
        <rFont val="Calibri"/>
      </rPr>
      <t>- To set the CHAP name to the iSCSI adapter name, select "Use initiator name".</t>
    </r>
    <r>
      <rPr>
        <sz val="11"/>
        <color rgb="FF000000"/>
        <rFont val="Calibri"/>
      </rPr>
      <t xml:space="preserve">
</t>
    </r>
    <r>
      <rPr>
        <sz val="11"/>
        <color rgb="FF000000"/>
        <rFont val="Calibri"/>
      </rPr>
      <t>- To set the CHAP name to anything other than the iSCSI initiator name, deselect "Use initiator name" and type a name in the Name text box.</t>
    </r>
    <r>
      <rPr>
        <sz val="11"/>
        <color rgb="FF000000"/>
        <rFont val="Calibri"/>
      </rPr>
      <t xml:space="preserve">
</t>
    </r>
    <r>
      <rPr>
        <sz val="11"/>
        <color rgb="FF000000"/>
        <rFont val="Calibri"/>
      </rPr>
      <t>- Enter an outgoing CHAP secret to be used as part of authentication. Use the same secret as your storage side secret.</t>
    </r>
    <r>
      <rPr>
        <sz val="11"/>
        <color rgb="FF000000"/>
        <rFont val="Calibri"/>
      </rPr>
      <t xml:space="preserve">
</t>
    </r>
    <r>
      <rPr>
        <sz val="11"/>
        <color rgb="FF000000"/>
        <rFont val="Calibri"/>
      </rPr>
      <t>- Specify incoming CHAP credentials. Make sure your outgoing and incoming secrets do not match.</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 xml:space="preserve">- Click the second to last symbol labeled </t>
    </r>
    <r>
      <rPr>
        <b/>
        <sz val="11"/>
        <color rgb="FF000000"/>
        <rFont val="Calibri"/>
      </rPr>
      <t>Rescan Adapter</t>
    </r>
    <r>
      <rPr>
        <sz val="11"/>
        <color rgb="FF000000"/>
        <rFont val="Calibri"/>
      </rPr>
      <t>.</t>
    </r>
    <r>
      <rPr>
        <sz val="11"/>
        <color rgb="FF000000"/>
        <rFont val="Calibri"/>
      </rPr>
      <t xml:space="preserve">
</t>
    </r>
    <r>
      <rPr>
        <sz val="11"/>
        <color rgb="FF000000"/>
        <rFont val="Calibri"/>
      </rPr>
      <t>Alternately, run the following PowerCLI command:</t>
    </r>
    <r>
      <rPr>
        <sz val="11"/>
        <color rgb="FF000000"/>
        <rFont val="Calibri"/>
      </rPr>
      <t xml:space="preserve">
</t>
    </r>
    <r>
      <rPr>
        <sz val="11"/>
        <color rgb="FF006096"/>
        <rFont val="Roboto Condensed"/>
      </rPr>
      <t># Set the Chap settings for the Iscsi Adapter</t>
    </r>
    <r>
      <rPr>
        <sz val="11"/>
        <color rgb="FF006096"/>
        <rFont val="Roboto Condensed"/>
      </rPr>
      <t xml:space="preserve">
</t>
    </r>
    <r>
      <rPr>
        <sz val="11"/>
        <color rgb="FF006096"/>
        <rFont val="Roboto Condensed"/>
      </rPr>
      <t>Get-VMHost | Get-VMHostHba | Where {$_.Type -eq "Iscsi"} | Set-VMHostHba # Use desired parameters here</t>
    </r>
    <r>
      <rPr>
        <sz val="11"/>
        <color rgb="FF006096"/>
        <rFont val="Roboto Condensed"/>
      </rPr>
      <t xml:space="preserve">
</t>
    </r>
  </si>
  <si>
    <r>
      <rPr>
        <sz val="11"/>
        <color rgb="FF000000"/>
        <rFont val="Calibri"/>
      </rPr>
      <t>Implementing bidirectional CHAP authentication for iSCSI connections elevates security by necessitating mutual verification between the initiator (client) and target (server), ensuring data integrity during transmission. Configuration involves setting the iSCSI storage adapter authentication to "Use bidirectional CHAP" and providing the requisite credentials. This setup ensures that all communication between the client and server remains secure and unaltered, significantly reducing the risk of data interception by unauthorized entities. The parameter governing this behavior is set iSCSI storage adapter authentication to "Use bidirectional CHAP" with a recommended setting of Enabled.</t>
    </r>
  </si>
  <si>
    <r>
      <rPr>
        <sz val="11"/>
        <color rgb="FF000000"/>
        <rFont val="Calibri"/>
      </rPr>
      <t>No functional impact is anticipated upon the implementation of this control. However, it's imperative to ensure correct configuration to avoid potential communication disruptions between the iSCSI client and server.</t>
    </r>
  </si>
  <si>
    <r>
      <rPr>
        <sz val="11"/>
        <color rgb="FF000000"/>
        <rFont val="Calibri"/>
      </rPr>
      <t>To verify that bidirectional CHAP authentication is enabled for iSCSI traffic,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Storage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Storage Adapters</t>
    </r>
    <r>
      <rPr>
        <sz val="11"/>
        <color rgb="FF000000"/>
        <rFont val="Calibri"/>
      </rPr>
      <t xml:space="preserve"> then select the iSCSI Adapter.</t>
    </r>
    <r>
      <rPr>
        <sz val="11"/>
        <color rgb="FF000000"/>
        <rFont val="Calibri"/>
      </rPr>
      <t xml:space="preserve">
</t>
    </r>
    <r>
      <rPr>
        <sz val="11"/>
        <color rgb="FF000000"/>
        <rFont val="Calibri"/>
      </rPr>
      <t xml:space="preserve">- Under </t>
    </r>
    <r>
      <rPr>
        <b/>
        <sz val="11"/>
        <color rgb="FF000000"/>
        <rFont val="Calibri"/>
      </rPr>
      <t>Properties</t>
    </r>
    <r>
      <rPr>
        <sz val="11"/>
        <color rgb="FF000000"/>
        <rFont val="Calibri"/>
      </rPr>
      <t xml:space="preserve"> verify that the Authentication method is set to </t>
    </r>
    <r>
      <rPr>
        <b/>
        <sz val="11"/>
        <color rgb="FF000000"/>
        <rFont val="Calibri"/>
      </rPr>
      <t>Use bidirectional CHAP</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Iscsi Initiator and CHAP Name if defined</t>
    </r>
    <r>
      <rPr>
        <sz val="11"/>
        <color rgb="FF006096"/>
        <rFont val="Roboto Condensed"/>
      </rPr>
      <t xml:space="preserve">
</t>
    </r>
    <r>
      <rPr>
        <sz val="11"/>
        <color rgb="FF006096"/>
        <rFont val="Roboto Condensed"/>
      </rPr>
      <t>Get-VMHost | Get-VMHostHba | Where {$_.Type -eq "Iscsi"} | Select VMHost, Device, ChapType, @{N="CHAPName";E={$_.AuthenticationProperties.ChapName}}</t>
    </r>
    <r>
      <rPr>
        <sz val="11"/>
        <color rgb="FF006096"/>
        <rFont val="Roboto Condensed"/>
      </rPr>
      <t xml:space="preserve">
</t>
    </r>
  </si>
  <si>
    <t>6.3.2</t>
  </si>
  <si>
    <r>
      <rPr>
        <sz val="11"/>
        <rFont val="Calibri"/>
      </rPr>
      <t>Host iSCSI client, if enabled, must employ unique CHAP authentication secrets</t>
    </r>
  </si>
  <si>
    <r>
      <rPr>
        <sz val="11"/>
        <color rgb="FF000000"/>
        <rFont val="Calibri"/>
      </rPr>
      <t>To change the values of CHAP secrets so they are unique,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Storage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Storage Adapters</t>
    </r>
    <r>
      <rPr>
        <sz val="11"/>
        <color rgb="FF000000"/>
        <rFont val="Calibri"/>
      </rPr>
      <t xml:space="preserve"> then select the iSCSI Adapter.</t>
    </r>
    <r>
      <rPr>
        <sz val="11"/>
        <color rgb="FF000000"/>
        <rFont val="Calibri"/>
      </rPr>
      <t xml:space="preserve">
</t>
    </r>
    <r>
      <rPr>
        <sz val="11"/>
        <color rgb="FF000000"/>
        <rFont val="Calibri"/>
      </rPr>
      <t xml:space="preserve">- Under </t>
    </r>
    <r>
      <rPr>
        <b/>
        <sz val="11"/>
        <color rgb="FF000000"/>
        <rFont val="Calibri"/>
      </rPr>
      <t>Properties</t>
    </r>
    <r>
      <rPr>
        <sz val="11"/>
        <color rgb="FF000000"/>
        <rFont val="Calibri"/>
      </rPr>
      <t xml:space="preserve"> click on </t>
    </r>
    <r>
      <rPr>
        <b/>
        <sz val="11"/>
        <color rgb="FF000000"/>
        <rFont val="Calibri"/>
      </rPr>
      <t>Edit</t>
    </r>
    <r>
      <rPr>
        <sz val="11"/>
        <color rgb="FF000000"/>
        <rFont val="Calibri"/>
      </rPr>
      <t xml:space="preserve"> next to </t>
    </r>
    <r>
      <rPr>
        <b/>
        <sz val="11"/>
        <color rgb="FF000000"/>
        <rFont val="Calibri"/>
      </rPr>
      <t>Authentication</t>
    </r>
    <r>
      <rPr>
        <sz val="11"/>
        <color rgb="FF000000"/>
        <rFont val="Calibri"/>
      </rPr>
      <t>.</t>
    </r>
    <r>
      <rPr>
        <sz val="11"/>
        <color rgb="FF000000"/>
        <rFont val="Calibri"/>
      </rPr>
      <t xml:space="preserve">
</t>
    </r>
    <r>
      <rPr>
        <sz val="11"/>
        <color rgb="FF000000"/>
        <rFont val="Calibri"/>
      </rPr>
      <t xml:space="preserve">- Next to </t>
    </r>
    <r>
      <rPr>
        <b/>
        <sz val="11"/>
        <color rgb="FF000000"/>
        <rFont val="Calibri"/>
      </rPr>
      <t>Authentication Method</t>
    </r>
    <r>
      <rPr>
        <sz val="11"/>
        <color rgb="FF000000"/>
        <rFont val="Calibri"/>
      </rPr>
      <t xml:space="preserve"> specify the authentication method from the dropdown.</t>
    </r>
    <r>
      <rPr>
        <sz val="11"/>
        <color rgb="FF000000"/>
        <rFont val="Calibri"/>
      </rPr>
      <t xml:space="preserve">
</t>
    </r>
    <r>
      <rPr>
        <sz val="11"/>
        <color rgb="FF000000"/>
        <rFont val="Calibri"/>
      </rPr>
      <t>- None</t>
    </r>
    <r>
      <rPr>
        <sz val="11"/>
        <color rgb="FF000000"/>
        <rFont val="Calibri"/>
      </rPr>
      <t xml:space="preserve">
</t>
    </r>
    <r>
      <rPr>
        <sz val="11"/>
        <color rgb="FF000000"/>
        <rFont val="Calibri"/>
      </rPr>
      <t>- Use unidirectional CHAP if required by target</t>
    </r>
    <r>
      <rPr>
        <sz val="11"/>
        <color rgb="FF000000"/>
        <rFont val="Calibri"/>
      </rPr>
      <t xml:space="preserve">
</t>
    </r>
    <r>
      <rPr>
        <sz val="11"/>
        <color rgb="FF000000"/>
        <rFont val="Calibri"/>
      </rPr>
      <t>- Use unidirectional CHAP unless prohibited by target</t>
    </r>
    <r>
      <rPr>
        <sz val="11"/>
        <color rgb="FF000000"/>
        <rFont val="Calibri"/>
      </rPr>
      <t xml:space="preserve">
</t>
    </r>
    <r>
      <rPr>
        <sz val="11"/>
        <color rgb="FF000000"/>
        <rFont val="Calibri"/>
      </rPr>
      <t>- Use unidirectional CHAP</t>
    </r>
    <r>
      <rPr>
        <sz val="11"/>
        <color rgb="FF000000"/>
        <rFont val="Calibri"/>
      </rPr>
      <t xml:space="preserve">
</t>
    </r>
    <r>
      <rPr>
        <sz val="11"/>
        <color rgb="FF000000"/>
        <rFont val="Calibri"/>
      </rPr>
      <t>- Use bidirectional CHAP</t>
    </r>
    <r>
      <rPr>
        <sz val="11"/>
        <color rgb="FF000000"/>
        <rFont val="Calibri"/>
      </rPr>
      <t xml:space="preserve">
</t>
    </r>
    <r>
      <rPr>
        <sz val="11"/>
        <color rgb="FF000000"/>
        <rFont val="Calibri"/>
      </rPr>
      <t>- Specify the outgoing CHAP name.</t>
    </r>
    <r>
      <rPr>
        <sz val="11"/>
        <color rgb="FF000000"/>
        <rFont val="Calibri"/>
      </rPr>
      <t xml:space="preserve">
</t>
    </r>
    <r>
      <rPr>
        <sz val="11"/>
        <color rgb="FF000000"/>
        <rFont val="Calibri"/>
      </rPr>
      <t>- Make sure that the name you specify matches the name configured on the storage side.</t>
    </r>
    <r>
      <rPr>
        <sz val="11"/>
        <color rgb="FF000000"/>
        <rFont val="Calibri"/>
      </rPr>
      <t xml:space="preserve">
</t>
    </r>
    <r>
      <rPr>
        <sz val="11"/>
        <color rgb="FF000000"/>
        <rFont val="Calibri"/>
      </rPr>
      <t>- To set the CHAP name to the iSCSI adapter name, select "Use initiator name".</t>
    </r>
    <r>
      <rPr>
        <sz val="11"/>
        <color rgb="FF000000"/>
        <rFont val="Calibri"/>
      </rPr>
      <t xml:space="preserve">
</t>
    </r>
    <r>
      <rPr>
        <sz val="11"/>
        <color rgb="FF000000"/>
        <rFont val="Calibri"/>
      </rPr>
      <t>- To set the CHAP name to anything other than the iSCSI initiator name, deselect "Use initiator name" and type a name in the Name text box.</t>
    </r>
    <r>
      <rPr>
        <sz val="11"/>
        <color rgb="FF000000"/>
        <rFont val="Calibri"/>
      </rPr>
      <t xml:space="preserve">
</t>
    </r>
    <r>
      <rPr>
        <sz val="11"/>
        <color rgb="FF000000"/>
        <rFont val="Calibri"/>
      </rPr>
      <t>- Enter an outgoing CHAP secret to be used as part of authentication. Use the same secret as your storage side secret.</t>
    </r>
    <r>
      <rPr>
        <sz val="11"/>
        <color rgb="FF000000"/>
        <rFont val="Calibri"/>
      </rPr>
      <t xml:space="preserve">
</t>
    </r>
    <r>
      <rPr>
        <sz val="11"/>
        <color rgb="FF000000"/>
        <rFont val="Calibri"/>
      </rPr>
      <t>- If configuring with bidirectional CHAP, specify incoming CHAP credentials.</t>
    </r>
    <r>
      <rPr>
        <sz val="11"/>
        <color rgb="FF000000"/>
        <rFont val="Calibri"/>
      </rPr>
      <t xml:space="preserve">
</t>
    </r>
    <r>
      <rPr>
        <sz val="11"/>
        <color rgb="FF000000"/>
        <rFont val="Calibri"/>
      </rPr>
      <t>- Make sure your outgoing and incoming secrets do not match.</t>
    </r>
    <r>
      <rPr>
        <sz val="11"/>
        <color rgb="FF000000"/>
        <rFont val="Calibri"/>
      </rPr>
      <t xml:space="preserve">
</t>
    </r>
    <r>
      <rPr>
        <sz val="11"/>
        <color rgb="FF000000"/>
        <rFont val="Calibri"/>
      </rPr>
      <t>- If configuring with bidirectional CHAP, specify incoming CHAP credentials.</t>
    </r>
    <r>
      <rPr>
        <sz val="11"/>
        <color rgb="FF000000"/>
        <rFont val="Calibri"/>
      </rPr>
      <t xml:space="preserve">
</t>
    </r>
    <r>
      <rPr>
        <sz val="11"/>
        <color rgb="FF000000"/>
        <rFont val="Calibri"/>
      </rPr>
      <t>- Make sure your outgoing and incoming secrets do not match.</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 xml:space="preserve">- Click the second to last symbol labeled </t>
    </r>
    <r>
      <rPr>
        <b/>
        <sz val="11"/>
        <color rgb="FF000000"/>
        <rFont val="Calibri"/>
      </rPr>
      <t>Rescan Adapter</t>
    </r>
  </si>
  <si>
    <r>
      <rPr>
        <sz val="11"/>
        <color rgb="FF000000"/>
        <rFont val="Calibri"/>
      </rPr>
      <t>Challenge-Handshake Authentication Protocol (CHAP) requires both client and host to know a secret to establish a connection. It is essential to employ unique CHAP authentication secrets for each iSCSI session to ensure secure communications. The parameter governing this behavior is outlined in the iSCSI or iSER storage adapter configuration under CHAP settings.</t>
    </r>
  </si>
  <si>
    <r>
      <rPr>
        <sz val="11"/>
        <color rgb="FF000000"/>
        <rFont val="Calibri"/>
      </rPr>
      <t>While enhancing security, misconfiguration or sharing of CHAP secrets across sessions could potentially lead to connectivity issues or unauthorized access.</t>
    </r>
  </si>
  <si>
    <r>
      <rPr>
        <sz val="11"/>
        <color rgb="FF000000"/>
        <rFont val="Calibri"/>
      </rPr>
      <t>To verify the CHAP secrets are unique, run the following to list all iSCSI adapters and their corresponding CHAP configuration:</t>
    </r>
    <r>
      <rPr>
        <sz val="11"/>
        <color rgb="FF000000"/>
        <rFont val="Calibri"/>
      </rPr>
      <t xml:space="preserve">
</t>
    </r>
    <r>
      <rPr>
        <sz val="11"/>
        <color rgb="FF006096"/>
        <rFont val="Roboto Condensed"/>
      </rPr>
      <t># List Iscsi Initiator and CHAP Name if defined</t>
    </r>
    <r>
      <rPr>
        <sz val="11"/>
        <color rgb="FF006096"/>
        <rFont val="Roboto Condensed"/>
      </rPr>
      <t xml:space="preserve">
</t>
    </r>
    <r>
      <rPr>
        <sz val="11"/>
        <color rgb="FF006096"/>
        <rFont val="Roboto Condensed"/>
      </rPr>
      <t>Get-VMHost | Get-VMHostHba | Where {$_.Type -eq "Iscsi"} | Select VMHost, Device, ChapType, @{N="CHAPName";E={$_.AuthenticationProperties.ChapName}}</t>
    </r>
    <r>
      <rPr>
        <sz val="11"/>
        <color rgb="FF006096"/>
        <rFont val="Roboto Condensed"/>
      </rPr>
      <t xml:space="preserve">
</t>
    </r>
  </si>
  <si>
    <t>SNMP</t>
  </si>
  <si>
    <t>6.4.1</t>
  </si>
  <si>
    <r>
      <rPr>
        <sz val="11"/>
        <rFont val="Calibri"/>
      </rPr>
      <t>Host SNMP services, if enabled, must limit access</t>
    </r>
  </si>
  <si>
    <r>
      <rPr>
        <sz val="11"/>
        <color rgb="FF000000"/>
        <rFont val="Calibri"/>
      </rPr>
      <t>To correct the SNMP configuration, perform the following from the ESXi Shell or vCLI:</t>
    </r>
    <r>
      <rPr>
        <sz val="11"/>
        <color rgb="FF000000"/>
        <rFont val="Calibri"/>
      </rPr>
      <t xml:space="preserve">
</t>
    </r>
    <r>
      <rPr>
        <sz val="11"/>
        <color rgb="FF000000"/>
        <rFont val="Calibri"/>
      </rPr>
      <t>- If SNMP is not needed, disable it by running:</t>
    </r>
    <r>
      <rPr>
        <sz val="11"/>
        <color rgb="FF000000"/>
        <rFont val="Calibri"/>
      </rPr>
      <t xml:space="preserve">
</t>
    </r>
    <r>
      <rPr>
        <sz val="11"/>
        <color rgb="FF006096"/>
        <rFont val="Roboto Condensed"/>
      </rPr>
      <t>esxcli system snmp set --enable false</t>
    </r>
    <r>
      <rPr>
        <sz val="11"/>
        <color rgb="FF006096"/>
        <rFont val="Roboto Condensed"/>
      </rPr>
      <t xml:space="preserve">
</t>
    </r>
    <r>
      <rPr>
        <sz val="11"/>
        <color rgb="FF000000"/>
        <rFont val="Calibri"/>
      </rPr>
      <t xml:space="preserve">
</t>
    </r>
    <r>
      <rPr>
        <sz val="11"/>
        <color rgb="FF000000"/>
        <rFont val="Calibri"/>
      </rPr>
      <t>- If SNMP is needed, refer to the vSphere Monitoring and Performance guide, chapter 8 for steps to configure it.</t>
    </r>
    <r>
      <rPr>
        <sz val="11"/>
        <color rgb="FF000000"/>
        <rFont val="Calibri"/>
      </rPr>
      <t xml:space="preserve">
</t>
    </r>
    <r>
      <rPr>
        <sz val="11"/>
        <color rgb="FF000000"/>
        <rFont val="Calibri"/>
      </rPr>
      <t>Additionally, the following PowerCLI command may be used to implement the configuration:</t>
    </r>
    <r>
      <rPr>
        <sz val="11"/>
        <color rgb="FF000000"/>
        <rFont val="Calibri"/>
      </rPr>
      <t xml:space="preserve">
</t>
    </r>
    <r>
      <rPr>
        <sz val="11"/>
        <color rgb="FF006096"/>
        <rFont val="Roboto Condensed"/>
      </rPr>
      <t># Update the host SNMP Configuration (single host connection required)</t>
    </r>
    <r>
      <rPr>
        <sz val="11"/>
        <color rgb="FF006096"/>
        <rFont val="Roboto Condensed"/>
      </rPr>
      <t xml:space="preserve">
</t>
    </r>
    <r>
      <rPr>
        <sz val="11"/>
        <color rgb="FF006096"/>
        <rFont val="Roboto Condensed"/>
      </rPr>
      <t>Get-VmHostSNMP | Set-VMHostSNMP -Enabled:$true -ReadOnlyCommunity '&lt;secret&gt;'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SNMP must be configured on each ESXi host</t>
    </r>
    <r>
      <rPr>
        <sz val="11"/>
        <color rgb="FF000000"/>
        <rFont val="Calibri"/>
      </rPr>
      <t xml:space="preserve">
</t>
    </r>
    <r>
      <rPr>
        <sz val="11"/>
        <color rgb="FF000000"/>
        <rFont val="Calibri"/>
      </rPr>
      <t>- SNMP settings can be configured using Host Profiles</t>
    </r>
  </si>
  <si>
    <r>
      <rPr>
        <sz val="11"/>
        <color rgb="FF000000"/>
        <rFont val="Calibri"/>
      </rPr>
      <t>To manage hosts securely, if SNMP is enabled, access must be restricted. Preferably, SNMPv3 should be employed as it offers superior security through key authentication and encryption compared to SNMPv1 or SNMPv2. Configuring the destination for SNMP traps is essential for ensuring monitoring data is directed to a legitimate and secure host.</t>
    </r>
  </si>
  <si>
    <r>
      <rPr>
        <sz val="11"/>
        <color rgb="FF000000"/>
        <rFont val="Calibri"/>
      </rPr>
      <t>Improper SNMP configuration can redirect sensitive monitoring data to malicious hosts, risking exploitation and compromising host security.</t>
    </r>
  </si>
  <si>
    <r>
      <rPr>
        <sz val="11"/>
        <color rgb="FF000000"/>
        <rFont val="Calibri"/>
      </rPr>
      <t>To confirm the proper configuration of SNMP, perform the following from the ESXi Shell or vCLI:</t>
    </r>
    <r>
      <rPr>
        <sz val="11"/>
        <color rgb="FF000000"/>
        <rFont val="Calibri"/>
      </rPr>
      <t xml:space="preserve">
</t>
    </r>
    <r>
      <rPr>
        <sz val="11"/>
        <color rgb="FF000000"/>
        <rFont val="Calibri"/>
      </rPr>
      <t>- Run the following to determine if SNMP is being used:</t>
    </r>
    <r>
      <rPr>
        <sz val="11"/>
        <color rgb="FF000000"/>
        <rFont val="Calibri"/>
      </rPr>
      <t xml:space="preserve">
</t>
    </r>
    <r>
      <rPr>
        <sz val="11"/>
        <color rgb="FF006096"/>
        <rFont val="Roboto Condensed"/>
      </rPr>
      <t>esxcli system snmp get</t>
    </r>
    <r>
      <rPr>
        <sz val="11"/>
        <color rgb="FF006096"/>
        <rFont val="Roboto Condensed"/>
      </rPr>
      <t xml:space="preserve">
</t>
    </r>
    <r>
      <rPr>
        <sz val="11"/>
        <color rgb="FF000000"/>
        <rFont val="Calibri"/>
      </rPr>
      <t xml:space="preserve">
</t>
    </r>
    <r>
      <rPr>
        <sz val="11"/>
        <color rgb="FF000000"/>
        <rFont val="Calibri"/>
      </rPr>
      <t>- If SNMP is being used, refer to the vSphere Monitoring and Performance guide, chapter 8 for steps to verify the parameters.</t>
    </r>
    <r>
      <rPr>
        <sz val="11"/>
        <color rgb="FF000000"/>
        <rFont val="Calibri"/>
      </rPr>
      <t xml:space="preserve">
</t>
    </r>
    <r>
      <rPr>
        <sz val="11"/>
        <color rgb="FF000000"/>
        <rFont val="Calibri"/>
      </rPr>
      <t>Additionally, the following PowerCLI command may be used to view the SNMP configuration:</t>
    </r>
    <r>
      <rPr>
        <sz val="11"/>
        <color rgb="FF000000"/>
        <rFont val="Calibri"/>
      </rPr>
      <t xml:space="preserve">
</t>
    </r>
    <r>
      <rPr>
        <sz val="11"/>
        <color rgb="FF006096"/>
        <rFont val="Roboto Condensed"/>
      </rPr>
      <t># List the SNMP Configuration of a host (single host connection required)</t>
    </r>
    <r>
      <rPr>
        <sz val="11"/>
        <color rgb="FF006096"/>
        <rFont val="Roboto Condensed"/>
      </rPr>
      <t xml:space="preserve">
</t>
    </r>
    <r>
      <rPr>
        <sz val="11"/>
        <color rgb="FF006096"/>
        <rFont val="Roboto Condensed"/>
      </rPr>
      <t>Get-VMHostSnmp</t>
    </r>
    <r>
      <rPr>
        <sz val="11"/>
        <color rgb="FF006096"/>
        <rFont val="Roboto Condensed"/>
      </rPr>
      <t xml:space="preserve">
</t>
    </r>
  </si>
  <si>
    <t>SSH</t>
  </si>
  <si>
    <t>6.5.1</t>
  </si>
  <si>
    <r>
      <rPr>
        <sz val="11"/>
        <rFont val="Calibri"/>
      </rPr>
      <t>Host SSH daemon, if enabled, must use FIPS 140-2/140-3 validated ciphers</t>
    </r>
  </si>
  <si>
    <r>
      <rPr>
        <sz val="11"/>
        <color rgb="FF000000"/>
        <rFont val="Calibri"/>
      </rPr>
      <t>For enhanced security, if the SSH daemon is enabled on the host, it must utilize FIPS 140-2/140-3 validated ciphers. This requirement ensures the encryption standards are robust and compliant with regulatory mandates.</t>
    </r>
  </si>
  <si>
    <r>
      <rPr>
        <sz val="11"/>
        <color rgb="FF000000"/>
        <rFont val="Calibri"/>
      </rPr>
      <t>There is no functional impact noted for this control; however, it significantly improves the security posture by enforcing the use of strong, validated encryption ciphers for SSH communications.</t>
    </r>
  </si>
  <si>
    <t>6.5.2</t>
  </si>
  <si>
    <r>
      <rPr>
        <sz val="11"/>
        <rFont val="Calibri"/>
      </rPr>
      <t>Host SSH daemon, if enabled, must use FIPS 140-2/140-3 validated cryptographic modules</t>
    </r>
  </si>
  <si>
    <r>
      <rPr>
        <sz val="11"/>
        <color rgb="FF000000"/>
        <rFont val="Calibri"/>
      </rPr>
      <t>When enabled, the SSH daemon on the host should employ FIPS 140-2/140-3 validated cryptographic modules provided by OpenSSH. Although these modules are enabled by default, they can be deactivated for backward compatibility, thus auditing and ensuring the correct setting is crucial for maintaining security standards.</t>
    </r>
  </si>
  <si>
    <r>
      <rPr>
        <sz val="11"/>
        <color rgb="FF000000"/>
        <rFont val="Calibri"/>
      </rPr>
      <t>There's no functional impact associated with this control. It significantly enhances the security posture by enforcing the use of validated cryptographic modules, minimizing the risks associated with SSH communications.</t>
    </r>
  </si>
  <si>
    <t>6.5.3</t>
  </si>
  <si>
    <r>
      <rPr>
        <sz val="11"/>
        <rFont val="Calibri"/>
      </rPr>
      <t>Host SSH daemon, if enabled, must not allow use of gateway ports</t>
    </r>
  </si>
  <si>
    <r>
      <rPr>
        <sz val="11"/>
        <color rgb="FF000000"/>
        <rFont val="Calibri"/>
      </rPr>
      <t>When enabled, the SSH daemon on the host should have the gateway ports feature disabled to prevent remote hosts from forwarding connections. This is a hardening measure to ensure that the SSH service is securely configured against potential forwarding misuses.</t>
    </r>
  </si>
  <si>
    <r>
      <rPr>
        <sz val="11"/>
        <color rgb="FF000000"/>
        <rFont val="Calibri"/>
      </rPr>
      <t>There are no noted functional impacts associated with this control. It is a proactive security measure designed to prevent potential misuse of SSH service forwarding capabilities, without affecting the normal operation of the host.</t>
    </r>
  </si>
  <si>
    <t>6.5.4</t>
  </si>
  <si>
    <r>
      <rPr>
        <sz val="11"/>
        <rFont val="Calibri"/>
      </rPr>
      <t>Host SSH daemon, if enabled, must not allow host-based authentication</t>
    </r>
  </si>
  <si>
    <r>
      <rPr>
        <sz val="11"/>
        <color rgb="FF000000"/>
        <rFont val="Calibri"/>
      </rPr>
      <t>Ensuring the SSH daemon on the host disallows host-based authentication is a crucial step towards hardening system services. This prevents a host from authenticating on behalf of the users, thereby enforcing individual accountability and minimizing the risk of unauthorized access.</t>
    </r>
  </si>
  <si>
    <r>
      <rPr>
        <sz val="11"/>
        <color rgb="FF000000"/>
        <rFont val="Calibri"/>
      </rPr>
      <t>No functional impact is associated with this control. It solely acts to enhance security by enforcing stricter authentication practices, without hindering system operations.</t>
    </r>
  </si>
  <si>
    <t>6.5.5</t>
  </si>
  <si>
    <r>
      <rPr>
        <sz val="11"/>
        <rFont val="Calibri"/>
      </rPr>
      <t>Host SSH daemon, if enabled, must set a timeout count on idle sessions</t>
    </r>
  </si>
  <si>
    <r>
      <rPr>
        <sz val="11"/>
        <color rgb="FF000000"/>
        <rFont val="Calibri"/>
      </rPr>
      <t>Setting a timeout count on idle SSH sessions ensures that inactive sessions are automatically disconnected after a specified period. This period is calculated by multiplying the timeout count with the idle timeout interval. Automatic disconnection of idle sessions reduces the window of opportunity for unauthorized access.</t>
    </r>
  </si>
  <si>
    <r>
      <rPr>
        <sz val="11"/>
        <color rgb="FF000000"/>
        <rFont val="Calibri"/>
      </rPr>
      <t>There's no functional impact reported with this control. It's a preventive measure aimed at enhancing the security posture by mitigating the risks associated with lingering idle sessions.</t>
    </r>
  </si>
  <si>
    <t>6.5.6</t>
  </si>
  <si>
    <r>
      <rPr>
        <sz val="11"/>
        <rFont val="Calibri"/>
      </rPr>
      <t>Host SSH daemon, if enabled, must set a timeout interval on idle sessions</t>
    </r>
  </si>
  <si>
    <r>
      <rPr>
        <sz val="11"/>
        <color rgb="FF000000"/>
        <rFont val="Calibri"/>
      </rPr>
      <t>Implementing a timeout interval on idle SSH sessions ensures that any inactive session gets disconnected after a certain period, improving the security posture. The total timeout duration is calculated by multiplying the timeout count by the idle timeout interval.</t>
    </r>
  </si>
  <si>
    <r>
      <rPr>
        <sz val="11"/>
        <color rgb="FF000000"/>
        <rFont val="Calibri"/>
      </rPr>
      <t>No functional impact is reported with this control. The measure is preventive, aiming to mitigate risks associated with open, idle SSH sessions.</t>
    </r>
  </si>
  <si>
    <t>6.5.7</t>
  </si>
  <si>
    <r>
      <rPr>
        <sz val="11"/>
        <rFont val="Calibri"/>
      </rPr>
      <t>Host SSH daemon, if enabled, must display the system login banner before granting access</t>
    </r>
  </si>
  <si>
    <r>
      <rPr>
        <sz val="11"/>
        <color rgb="FF000000"/>
        <rFont val="Calibri"/>
      </rPr>
      <t>Implementing a system login banner before granting SSH access ensures that crucial information or notices are conveyed to users attempting to login. The banner text is set through the host's Config.Etc.Issue advanced parameter.</t>
    </r>
  </si>
  <si>
    <r>
      <rPr>
        <sz val="11"/>
        <color rgb="FF000000"/>
        <rFont val="Calibri"/>
      </rPr>
      <t>There is no functional impact reported with the enforcement of this control. It primarily serves to inform users or provide legal disclaimers, aiding in legal and regulatory compliance.</t>
    </r>
  </si>
  <si>
    <t>6.5.8</t>
  </si>
  <si>
    <r>
      <rPr>
        <sz val="11"/>
        <rFont val="Calibri"/>
      </rPr>
      <t>Host SSH daemon, if enabled, must ignore .rhosts files</t>
    </r>
  </si>
  <si>
    <r>
      <rPr>
        <sz val="11"/>
        <color rgb="FF000000"/>
        <rFont val="Calibri"/>
      </rPr>
      <t>Ignoring .rhosts files is crucial in hardening the SSH daemon on the host, ensuring that trust relationships are explicitly defined and not implicitly accepted, thereby reducing the attack surface.</t>
    </r>
  </si>
  <si>
    <r>
      <rPr>
        <sz val="11"/>
        <color rgb="FF000000"/>
        <rFont val="Calibri"/>
      </rPr>
      <t>There are no reported functional impacts associated with ignoring .rhosts files; however, this practice enhances the security posture by mitigating risks associated with unauthorized access.</t>
    </r>
  </si>
  <si>
    <t>6.5.9</t>
  </si>
  <si>
    <r>
      <rPr>
        <sz val="11"/>
        <rFont val="Calibri"/>
      </rPr>
      <t>Host SSH daemon, if enabled, must disable stream local forwarding</t>
    </r>
  </si>
  <si>
    <r>
      <rPr>
        <sz val="11"/>
        <color rgb="FF000000"/>
        <rFont val="Calibri"/>
      </rPr>
      <t>Disabling stream local forwarding on the SSH daemon ensures that no Unix domain sockets are forwarded, thus enforcing a security boundary. This measure aids in maintaining the integrity and confidentiality of the system.</t>
    </r>
  </si>
  <si>
    <r>
      <rPr>
        <sz val="11"/>
        <color rgb="FF000000"/>
        <rFont val="Calibri"/>
      </rPr>
      <t>There is no functional impact reported, indicating that disabling stream local forwarding is a safe measure towards enhancing system security without affecting operations.</t>
    </r>
  </si>
  <si>
    <t>6.5.10</t>
  </si>
  <si>
    <r>
      <rPr>
        <sz val="11"/>
        <rFont val="Calibri"/>
      </rPr>
      <t>Host SSH daemon, if enabled, must disable TCP forwarding</t>
    </r>
  </si>
  <si>
    <r>
      <rPr>
        <sz val="11"/>
        <color rgb="FF000000"/>
        <rFont val="Calibri"/>
      </rPr>
      <t>Disabling TCP forwarding in the SSH daemon is a measure to prevent potential unauthorized tunneling and forwarding activities that could lead to data leaks or unauthorized data access. This measure adds a layer of security to the SSH service when enabled, making the system more resilient against certain types of network attacks.</t>
    </r>
  </si>
  <si>
    <r>
      <rPr>
        <sz val="11"/>
        <color rgb="FF000000"/>
        <rFont val="Calibri"/>
      </rPr>
      <t>No functional impact has been reported. This indicates that disabling TCP forwarding is a precautionary measure that does not interfere with the normal operation of the host.</t>
    </r>
  </si>
  <si>
    <t>6.5.11</t>
  </si>
  <si>
    <r>
      <rPr>
        <sz val="11"/>
        <rFont val="Calibri"/>
      </rPr>
      <t>Host SSH daemon, if enabled, must not permit tunnels</t>
    </r>
  </si>
  <si>
    <r>
      <rPr>
        <sz val="11"/>
        <color rgb="FF000000"/>
        <rFont val="Calibri"/>
      </rPr>
      <t>Preventing tunnel creation in the SSH daemon is a security measure aimed at thwarting unauthorized network tunneling through the host. This control, when enforced, helps mitigate the risks associated with potential data exfiltration or unauthorized network access that could occur via SSH tunnels.</t>
    </r>
  </si>
  <si>
    <r>
      <rPr>
        <sz val="11"/>
        <color rgb="FF000000"/>
        <rFont val="Calibri"/>
      </rPr>
      <t>There is no reported functional impact associated with this security control, indicating that the prevention of SSH tunneling does not adversely affect the host's normal operational behavior.</t>
    </r>
  </si>
  <si>
    <t>6.5.12</t>
  </si>
  <si>
    <r>
      <rPr>
        <sz val="11"/>
        <rFont val="Calibri"/>
      </rPr>
      <t>Host SSH daemon, if enabled, must not permit user environment settings</t>
    </r>
  </si>
  <si>
    <r>
      <rPr>
        <sz val="11"/>
        <color rgb="FF000000"/>
        <rFont val="Calibri"/>
      </rPr>
      <t>Preventing user environment settings in the SSH daemon ensures a consistent and controlled environment, reducing the attack surface by limiting the customization of the SSH environment by users.</t>
    </r>
  </si>
  <si>
    <r>
      <rPr>
        <sz val="11"/>
        <color rgb="FF000000"/>
        <rFont val="Calibri"/>
      </rPr>
      <t>There is no functional impact noted, indicating that restricting user environment settings does not adversely affect the operational aspects of the host.</t>
    </r>
  </si>
  <si>
    <t>Virtual Machine</t>
  </si>
  <si>
    <t>7.1</t>
  </si>
  <si>
    <r>
      <rPr>
        <sz val="11"/>
        <rFont val="Calibri"/>
      </rPr>
      <t>Virtual machines must enable Secure Boot</t>
    </r>
  </si>
  <si>
    <r>
      <rPr>
        <sz val="11"/>
        <color rgb="FF000000"/>
        <rFont val="Calibri"/>
      </rPr>
      <t>The following PowerCLI command may be used:</t>
    </r>
    <r>
      <rPr>
        <sz val="11"/>
        <color rgb="FF000000"/>
        <rFont val="Calibri"/>
      </rPr>
      <t xml:space="preserve">
</t>
    </r>
    <r>
      <rPr>
        <sz val="11"/>
        <color rgb="FF006096"/>
        <rFont val="Roboto Condensed"/>
      </rPr>
      <t>$VMobj = (Get-VM -Name $VM)</t>
    </r>
    <r>
      <rPr>
        <sz val="11"/>
        <color rgb="FF006096"/>
        <rFont val="Roboto Condensed"/>
      </rPr>
      <t xml:space="preserve">
</t>
    </r>
    <r>
      <rPr>
        <sz val="11"/>
        <color rgb="FF006096"/>
        <rFont val="Roboto Condensed"/>
      </rPr>
      <t>$ConfigSpec = New-Object VMware.Vim.VirtualMachineConfigSpec</t>
    </r>
    <r>
      <rPr>
        <sz val="11"/>
        <color rgb="FF006096"/>
        <rFont val="Roboto Condensed"/>
      </rPr>
      <t xml:space="preserve">
</t>
    </r>
    <r>
      <rPr>
        <sz val="11"/>
        <color rgb="FF006096"/>
        <rFont val="Roboto Condensed"/>
      </rPr>
      <t>$bootOptions = New-Object VMware.Vim.VirtualMachineBootOptions</t>
    </r>
    <r>
      <rPr>
        <sz val="11"/>
        <color rgb="FF006096"/>
        <rFont val="Roboto Condensed"/>
      </rPr>
      <t xml:space="preserve">
</t>
    </r>
    <r>
      <rPr>
        <sz val="11"/>
        <color rgb="FF006096"/>
        <rFont val="Roboto Condensed"/>
      </rPr>
      <t>$bootOptions.EfiSecureBootEnabled = $true</t>
    </r>
    <r>
      <rPr>
        <sz val="11"/>
        <color rgb="FF006096"/>
        <rFont val="Roboto Condensed"/>
      </rPr>
      <t xml:space="preserve">
</t>
    </r>
    <r>
      <rPr>
        <sz val="11"/>
        <color rgb="FF006096"/>
        <rFont val="Roboto Condensed"/>
      </rPr>
      <t>$ConfigSpec.BootOptions = $bootOptions</t>
    </r>
    <r>
      <rPr>
        <sz val="11"/>
        <color rgb="FF006096"/>
        <rFont val="Roboto Condensed"/>
      </rPr>
      <t xml:space="preserve">
</t>
    </r>
    <r>
      <rPr>
        <sz val="11"/>
        <color rgb="FF006096"/>
        <rFont val="Roboto Condensed"/>
      </rPr>
      <t>$task = $VMobj.ExtensionData.ReconfigVM_Task($ConfigSpec)</t>
    </r>
    <r>
      <rPr>
        <sz val="11"/>
        <color rgb="FF006096"/>
        <rFont val="Roboto Condensed"/>
      </rPr>
      <t xml:space="preserve">
</t>
    </r>
  </si>
  <si>
    <r>
      <rPr>
        <sz val="11"/>
        <color rgb="FF000000"/>
        <rFont val="Calibri"/>
      </rPr>
      <t>Enable Secure Boot on virtual machines to ensure that only authenticated code runs from the firmware up through the operating system, thus providing a fundamental security measure against boot-time malware and unauthorized code execution. Supported by all modern guest operating systems, Secure Boot employs public key cryptography to validate the firmware, boot loader, drivers, and OS kernel at boot time.</t>
    </r>
  </si>
  <si>
    <r>
      <rPr>
        <sz val="11"/>
        <color rgb="FF000000"/>
        <rFont val="Calibri"/>
      </rPr>
      <t>Activation of Secure Boot post guest OS installation may entail more than merely enabling a setting; consult the respective guest OS documentation for detailed instructions. This may introduce additional steps in the setup process, potentially extending the deployment time.</t>
    </r>
  </si>
  <si>
    <r>
      <rPr>
        <sz val="11"/>
        <color rgb="FF000000"/>
        <rFont val="Calibri"/>
      </rPr>
      <t>The following PowerCLI command may be used:</t>
    </r>
    <r>
      <rPr>
        <sz val="11"/>
        <color rgb="FF000000"/>
        <rFont val="Calibri"/>
      </rPr>
      <t xml:space="preserve">
</t>
    </r>
    <r>
      <rPr>
        <sz val="11"/>
        <color rgb="FF006096"/>
        <rFont val="Roboto Condensed"/>
      </rPr>
      <t>(Get-VM -Name $VM).ExtensionData.Config.BootOptions.EfiSecureBootEnabled</t>
    </r>
    <r>
      <rPr>
        <sz val="11"/>
        <color rgb="FF006096"/>
        <rFont val="Roboto Condensed"/>
      </rPr>
      <t xml:space="preserve">
</t>
    </r>
  </si>
  <si>
    <r>
      <rPr>
        <sz val="11"/>
        <color rgb="FF000000"/>
        <rFont val="Calibri"/>
      </rPr>
      <t>Depends on VM Hardware version and guest OS selection.</t>
    </r>
  </si>
  <si>
    <t>7.2</t>
  </si>
  <si>
    <r>
      <rPr>
        <sz val="11"/>
        <rFont val="Calibri"/>
      </rPr>
      <t>Virtual machines must require encryption for vMotion</t>
    </r>
  </si>
  <si>
    <r>
      <rPr>
        <sz val="11"/>
        <color rgb="FF000000"/>
        <rFont val="Calibri"/>
      </rPr>
      <t>The following PowerCLI command may be used:</t>
    </r>
    <r>
      <rPr>
        <sz val="11"/>
        <color rgb="FF000000"/>
        <rFont val="Calibri"/>
      </rPr>
      <t xml:space="preserve">
</t>
    </r>
    <r>
      <rPr>
        <sz val="11"/>
        <color rgb="FF006096"/>
        <rFont val="Roboto Condensed"/>
      </rPr>
      <t xml:space="preserve">$VMview = Get-VM -Name $VM | Get-View </t>
    </r>
    <r>
      <rPr>
        <sz val="11"/>
        <color rgb="FF006096"/>
        <rFont val="Roboto Condensed"/>
      </rPr>
      <t xml:space="preserve">
</t>
    </r>
    <r>
      <rPr>
        <sz val="11"/>
        <color rgb="FF006096"/>
        <rFont val="Roboto Condensed"/>
      </rPr>
      <t>$ConfigSpec = New-Object VMware.Vim.VirtualMachineConfigSpec</t>
    </r>
    <r>
      <rPr>
        <sz val="11"/>
        <color rgb="FF006096"/>
        <rFont val="Roboto Condensed"/>
      </rPr>
      <t xml:space="preserve">
</t>
    </r>
    <r>
      <rPr>
        <sz val="11"/>
        <color rgb="FF006096"/>
        <rFont val="Roboto Condensed"/>
      </rPr>
      <t>$ConfigSpec.MigrateEncryption = New-Object VMware.Vim.VirtualMachineConfigSpecEncryptedVMotionModes</t>
    </r>
    <r>
      <rPr>
        <sz val="11"/>
        <color rgb="FF006096"/>
        <rFont val="Roboto Condensed"/>
      </rPr>
      <t xml:space="preserve">
</t>
    </r>
    <r>
      <rPr>
        <sz val="11"/>
        <color rgb="FF006096"/>
        <rFont val="Roboto Condensed"/>
      </rPr>
      <t>$ConfigSpec.MigrateEncryption = "required"</t>
    </r>
    <r>
      <rPr>
        <sz val="11"/>
        <color rgb="FF006096"/>
        <rFont val="Roboto Condensed"/>
      </rPr>
      <t xml:space="preserve">
</t>
    </r>
    <r>
      <rPr>
        <sz val="11"/>
        <color rgb="FF006096"/>
        <rFont val="Roboto Condensed"/>
      </rPr>
      <t>$VMview.ReconfigVM_Task($ConfigSpec)</t>
    </r>
    <r>
      <rPr>
        <sz val="11"/>
        <color rgb="FF006096"/>
        <rFont val="Roboto Condensed"/>
      </rPr>
      <t xml:space="preserve">
</t>
    </r>
  </si>
  <si>
    <r>
      <rPr>
        <sz val="11"/>
        <color rgb="FF000000"/>
        <rFont val="Calibri"/>
      </rPr>
      <t>Requiring encryption for vMotion ensures the secure transfer of data among virtual machines. While the default 'opportunistic' encryption setting generally provides encryption due to prevalent AES-NI support, enforcing 'required' encryption eradicates the possibility of unencrypted transfers. The parameter governing this behavior is VM Configuration with the recommended setting being required.</t>
    </r>
  </si>
  <si>
    <r>
      <rPr>
        <sz val="11"/>
        <color rgb="FF000000"/>
        <rFont val="Calibri"/>
      </rPr>
      <t>The following PowerCLI command may be used:</t>
    </r>
    <r>
      <rPr>
        <sz val="11"/>
        <color rgb="FF000000"/>
        <rFont val="Calibri"/>
      </rPr>
      <t xml:space="preserve">
</t>
    </r>
    <r>
      <rPr>
        <sz val="11"/>
        <color rgb="FF006096"/>
        <rFont val="Roboto Condensed"/>
      </rPr>
      <t>(Get-VM -Name $VM).ExtensionData.Config.MigrateEncryption</t>
    </r>
    <r>
      <rPr>
        <sz val="11"/>
        <color rgb="FF006096"/>
        <rFont val="Roboto Condensed"/>
      </rPr>
      <t xml:space="preserve">
</t>
    </r>
  </si>
  <si>
    <r>
      <rPr>
        <sz val="11"/>
        <color rgb="FF000000"/>
        <rFont val="Calibri"/>
      </rPr>
      <t>opportunistic</t>
    </r>
  </si>
  <si>
    <t>7.3</t>
  </si>
  <si>
    <r>
      <rPr>
        <sz val="11"/>
        <rFont val="Calibri"/>
      </rPr>
      <t>Virtual machines must require encryption for Fault Tolerance</t>
    </r>
  </si>
  <si>
    <r>
      <rPr>
        <sz val="11"/>
        <color rgb="FF000000"/>
        <rFont val="Calibri"/>
      </rPr>
      <t>The following PowerCLI command may be used:</t>
    </r>
    <r>
      <rPr>
        <sz val="11"/>
        <color rgb="FF000000"/>
        <rFont val="Calibri"/>
      </rPr>
      <t xml:space="preserve">
</t>
    </r>
    <r>
      <rPr>
        <sz val="11"/>
        <color rgb="FF006096"/>
        <rFont val="Roboto Condensed"/>
      </rPr>
      <t xml:space="preserve">$VMview = Get-VM -Name $VM | Get-View </t>
    </r>
    <r>
      <rPr>
        <sz val="11"/>
        <color rgb="FF006096"/>
        <rFont val="Roboto Condensed"/>
      </rPr>
      <t xml:space="preserve">
</t>
    </r>
    <r>
      <rPr>
        <sz val="11"/>
        <color rgb="FF006096"/>
        <rFont val="Roboto Condensed"/>
      </rPr>
      <t>$ConfigSpec = New-Object VMware.Vim.VirtualMachineConfigSpec</t>
    </r>
    <r>
      <rPr>
        <sz val="11"/>
        <color rgb="FF006096"/>
        <rFont val="Roboto Condensed"/>
      </rPr>
      <t xml:space="preserve">
</t>
    </r>
    <r>
      <rPr>
        <sz val="11"/>
        <color rgb="FF006096"/>
        <rFont val="Roboto Condensed"/>
      </rPr>
      <t>$ConfigSpec.FtEncryptionMode = New-object VMware.Vim.VirtualMachineConfigSpecEncryptedFtModes</t>
    </r>
    <r>
      <rPr>
        <sz val="11"/>
        <color rgb="FF006096"/>
        <rFont val="Roboto Condensed"/>
      </rPr>
      <t xml:space="preserve">
</t>
    </r>
    <r>
      <rPr>
        <sz val="11"/>
        <color rgb="FF006096"/>
        <rFont val="Roboto Condensed"/>
      </rPr>
      <t xml:space="preserve">$ConfigSpec.FtEncryptionMode = "ftEncryptionRequired" </t>
    </r>
    <r>
      <rPr>
        <sz val="11"/>
        <color rgb="FF006096"/>
        <rFont val="Roboto Condensed"/>
      </rPr>
      <t xml:space="preserve">
</t>
    </r>
    <r>
      <rPr>
        <sz val="11"/>
        <color rgb="FF006096"/>
        <rFont val="Roboto Condensed"/>
      </rPr>
      <t>$VMview.ReconfigVM_Task($ConfigSpec)</t>
    </r>
    <r>
      <rPr>
        <sz val="11"/>
        <color rgb="FF006096"/>
        <rFont val="Roboto Condensed"/>
      </rPr>
      <t xml:space="preserve">
</t>
    </r>
  </si>
  <si>
    <r>
      <rPr>
        <sz val="11"/>
        <color rgb="FF000000"/>
        <rFont val="Calibri"/>
      </rPr>
      <t>Requiring encryption for Fault Tolerance in virtual machines is critical for ensuring secure data transmission between primary and secondary VMs, especially in environments where sensitive data is processed. While the default setting 'opportunistic' may result in encryption due to widespread AES-NI support in vSphere-compatible hardware, enforcing the 'required' setting for encryption guarantees that no unencrypted operations occur. The parameter governing this behavior is VM Configuration with a recommended setting of ftEncryptionRequired.</t>
    </r>
  </si>
  <si>
    <r>
      <rPr>
        <sz val="11"/>
        <color rgb="FF000000"/>
        <rFont val="Calibri"/>
      </rPr>
      <t>There are no identified negative impacts associated with enforcing encryption for Fault Tolerance, and it's instrumental in enhancing the security of data transmission within virtual environments.</t>
    </r>
  </si>
  <si>
    <r>
      <rPr>
        <sz val="11"/>
        <color rgb="FF000000"/>
        <rFont val="Calibri"/>
      </rPr>
      <t>The following PowerCLI command may be used:</t>
    </r>
    <r>
      <rPr>
        <sz val="11"/>
        <color rgb="FF000000"/>
        <rFont val="Calibri"/>
      </rPr>
      <t xml:space="preserve">
</t>
    </r>
    <r>
      <rPr>
        <sz val="11"/>
        <color rgb="FF006096"/>
        <rFont val="Roboto Condensed"/>
      </rPr>
      <t>(Get-VM -Name $VM).ExtensionData.Config.FtEncryptionMode</t>
    </r>
    <r>
      <rPr>
        <sz val="11"/>
        <color rgb="FF006096"/>
        <rFont val="Roboto Condensed"/>
      </rPr>
      <t xml:space="preserve">
</t>
    </r>
  </si>
  <si>
    <r>
      <rPr>
        <sz val="11"/>
        <color rgb="FF000000"/>
        <rFont val="Calibri"/>
      </rPr>
      <t>ftEncryptionOpportunistic</t>
    </r>
  </si>
  <si>
    <t>7.4</t>
  </si>
  <si>
    <r>
      <rPr>
        <sz val="11"/>
        <rFont val="Calibri"/>
      </rPr>
      <t>Virtual machines should deactivate 3D graphics features when not required</t>
    </r>
  </si>
  <si>
    <r>
      <rPr>
        <sz val="11"/>
        <color rgb="FF000000"/>
        <rFont val="Calibri"/>
      </rPr>
      <t>The following PowerCLI command may be used:</t>
    </r>
    <r>
      <rPr>
        <sz val="11"/>
        <color rgb="FF000000"/>
        <rFont val="Calibri"/>
      </rPr>
      <t xml:space="preserve">
</t>
    </r>
    <r>
      <rPr>
        <sz val="11"/>
        <color rgb="FF006096"/>
        <rFont val="Roboto Condensed"/>
      </rPr>
      <t>Get-VM -Name $VM | Get-AdvancedSetting mks.enable3d | Set-AdvancedSetting -Value FALSE</t>
    </r>
    <r>
      <rPr>
        <sz val="11"/>
        <color rgb="FF006096"/>
        <rFont val="Roboto Condensed"/>
      </rPr>
      <t xml:space="preserve">
</t>
    </r>
  </si>
  <si>
    <r>
      <rPr>
        <sz val="11"/>
        <color rgb="FF000000"/>
        <rFont val="Calibri"/>
      </rPr>
      <t>Due to performance reasons, modern graphic rendering is done within a dedicated graphic processing unit (GPU). Virtual machines can use the host-based GPU for such operations as well. Such dedicated hardware is typically accessed by using complex APIs like OpenGL and DirectX. This hardware-based 3D acceleration should be disabled if it is not needed.</t>
    </r>
  </si>
  <si>
    <r>
      <rPr>
        <sz val="11"/>
        <color rgb="FF000000"/>
        <rFont val="Calibri"/>
      </rPr>
      <t>GPU and Virtual Desktops may require this functionality.</t>
    </r>
  </si>
  <si>
    <r>
      <rPr>
        <sz val="11"/>
        <color rgb="FF000000"/>
        <rFont val="Calibri"/>
      </rPr>
      <t>The following PowerCLI command may be used:</t>
    </r>
    <r>
      <rPr>
        <sz val="11"/>
        <color rgb="FF000000"/>
        <rFont val="Calibri"/>
      </rPr>
      <t xml:space="preserve">
</t>
    </r>
    <r>
      <rPr>
        <sz val="11"/>
        <color rgb="FF006096"/>
        <rFont val="Roboto Condensed"/>
      </rPr>
      <t>Get-VM -Name $VM | Get-AdvancedSetting mks.enable3d</t>
    </r>
    <r>
      <rPr>
        <sz val="11"/>
        <color rgb="FF006096"/>
        <rFont val="Roboto Condensed"/>
      </rPr>
      <t xml:space="preserve">
</t>
    </r>
  </si>
  <si>
    <t>7.5</t>
  </si>
  <si>
    <r>
      <rPr>
        <sz val="11"/>
        <rFont val="Calibri"/>
      </rPr>
      <t>Virtual machines must be configured to lock when the last console connection is closed</t>
    </r>
  </si>
  <si>
    <r>
      <rPr>
        <sz val="11"/>
        <color rgb="FF000000"/>
        <rFont val="Calibri"/>
      </rPr>
      <t>The following PowerCLI command may be used:</t>
    </r>
    <r>
      <rPr>
        <sz val="11"/>
        <color rgb="FF000000"/>
        <rFont val="Calibri"/>
      </rPr>
      <t xml:space="preserve">
</t>
    </r>
    <r>
      <rPr>
        <sz val="11"/>
        <color rgb="FF000000"/>
        <rFont val="Calibri"/>
      </rPr>
      <t>If the audit returns blank or the value is not yet set</t>
    </r>
    <r>
      <rPr>
        <sz val="11"/>
        <color rgb="FF000000"/>
        <rFont val="Calibri"/>
      </rPr>
      <t xml:space="preserve">
</t>
    </r>
    <r>
      <rPr>
        <sz val="11"/>
        <color rgb="FF006096"/>
        <rFont val="Roboto Condensed"/>
      </rPr>
      <t>Get-VM -Name $VM | New-AdvancedSetting -Name tools.guest.desktop.autolock $True</t>
    </r>
    <r>
      <rPr>
        <sz val="11"/>
        <color rgb="FF006096"/>
        <rFont val="Roboto Condensed"/>
      </rPr>
      <t xml:space="preserve">
</t>
    </r>
    <r>
      <rPr>
        <sz val="11"/>
        <color rgb="FF000000"/>
        <rFont val="Calibri"/>
      </rPr>
      <t xml:space="preserve">
</t>
    </r>
    <r>
      <rPr>
        <sz val="11"/>
        <color rgb="FF000000"/>
        <rFont val="Calibri"/>
      </rPr>
      <t>otherwise use</t>
    </r>
    <r>
      <rPr>
        <sz val="11"/>
        <color rgb="FF000000"/>
        <rFont val="Calibri"/>
      </rPr>
      <t xml:space="preserve">
</t>
    </r>
    <r>
      <rPr>
        <sz val="11"/>
        <color rgb="FF006096"/>
        <rFont val="Roboto Condensed"/>
      </rPr>
      <t>Get-VM | get-AdvancedSetting -Name tools.guest.desktop.autolock | set-advancedsetting -Value $True</t>
    </r>
    <r>
      <rPr>
        <sz val="11"/>
        <color rgb="FF006096"/>
        <rFont val="Roboto Condensed"/>
      </rPr>
      <t xml:space="preserve">
</t>
    </r>
  </si>
  <si>
    <r>
      <rPr>
        <sz val="11"/>
        <color rgb="FF000000"/>
        <rFont val="Calibri"/>
      </rPr>
      <t>Configuring virtual machines to lock upon closing the last console connection enhances security by mitigating the risk of unauthorized access via open console sessions. This configuration is particularly useful in environments where multiple users have access to the console. The parameter governing this behavior is tools.guest.desktop.autolock with the recommended setting being TRUE.</t>
    </r>
  </si>
  <si>
    <r>
      <rPr>
        <sz val="11"/>
        <color rgb="FF000000"/>
        <rFont val="Calibri"/>
      </rPr>
      <t>No functional impact is associated with this control; it serves as a proactive measure to prevent unauthorized access through open console sessions.</t>
    </r>
  </si>
  <si>
    <r>
      <rPr>
        <sz val="11"/>
        <color rgb="FF000000"/>
        <rFont val="Calibri"/>
      </rPr>
      <t>The following PowerCLI command may be used:</t>
    </r>
    <r>
      <rPr>
        <sz val="11"/>
        <color rgb="FF000000"/>
        <rFont val="Calibri"/>
      </rPr>
      <t xml:space="preserve">
</t>
    </r>
    <r>
      <rPr>
        <sz val="11"/>
        <color rgb="FF006096"/>
        <rFont val="Roboto Condensed"/>
      </rPr>
      <t>Get-VM -Name $VM | Get-AdvancedSetting tools.guest.desktop.autolock</t>
    </r>
    <r>
      <rPr>
        <sz val="11"/>
        <color rgb="FF006096"/>
        <rFont val="Roboto Condensed"/>
      </rPr>
      <t xml:space="preserve">
</t>
    </r>
  </si>
  <si>
    <r>
      <rPr>
        <sz val="11"/>
        <color rgb="FF000000"/>
        <rFont val="Calibri"/>
      </rPr>
      <t>FALSE</t>
    </r>
  </si>
  <si>
    <t>7.6</t>
  </si>
  <si>
    <r>
      <rPr>
        <sz val="11"/>
        <rFont val="Calibri"/>
      </rPr>
      <t>Virtual machines must limit console sharing.</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</si>
  <si>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RemoteDisplay.maxConnections</t>
    </r>
    <r>
      <rPr>
        <sz val="11"/>
        <color rgb="FF000000"/>
        <rFont val="Calibri"/>
      </rPr>
      <t xml:space="preserve"> with a value of </t>
    </r>
    <r>
      <rPr>
        <b/>
        <sz val="11"/>
        <color rgb="FF000000"/>
        <rFont val="Calibri"/>
      </rPr>
      <t>1</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Alternatively, run the following PowerCLI command for VMs that do not specify the setting:</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"RemoteDisplay.maxConnections" -value 1</t>
    </r>
    <r>
      <rPr>
        <sz val="11"/>
        <color rgb="FF006096"/>
        <rFont val="Roboto Condensed"/>
      </rPr>
      <t xml:space="preserve">
</t>
    </r>
    <r>
      <rPr>
        <sz val="11"/>
        <color rgb="FF000000"/>
        <rFont val="Calibri"/>
      </rPr>
      <t xml:space="preserve">
</t>
    </r>
    <r>
      <rPr>
        <sz val="11"/>
        <color rgb="FF000000"/>
        <rFont val="Calibri"/>
      </rPr>
      <t>Run the following PowerCLI command for VMs that specify the setting but have the wrong value for it:</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"RemoteDisplay.maxConnections" -value 1 -Force</t>
    </r>
    <r>
      <rPr>
        <sz val="11"/>
        <color rgb="FF006096"/>
        <rFont val="Roboto Condensed"/>
      </rPr>
      <t xml:space="preserve">
</t>
    </r>
  </si>
  <si>
    <r>
      <rPr>
        <sz val="11"/>
        <color rgb="FF000000"/>
        <rFont val="Calibri"/>
      </rPr>
      <t>By default, remote console sessions can be connected to by more than one user at a time. Permit only one remote console connection to a VM at a time. Other attempts will be rejected until the first connection disconnects.</t>
    </r>
  </si>
  <si>
    <r>
      <rPr>
        <sz val="11"/>
        <color rgb="FF000000"/>
        <rFont val="Calibri"/>
      </rPr>
      <t xml:space="preserve">To verify that only one remote console session is permitted at a time, confirm that </t>
    </r>
    <r>
      <rPr>
        <b/>
        <sz val="11"/>
        <color rgb="FF000000"/>
        <rFont val="Calibri"/>
      </rPr>
      <t>RemoteDisplay.maxConnections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RemoteDisplay.maxConnections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"RemoteDisplay.maxConnections" | Select Entity, Name, Value</t>
    </r>
    <r>
      <rPr>
        <sz val="11"/>
        <color rgb="FF006096"/>
        <rFont val="Roboto Condensed"/>
      </rPr>
      <t xml:space="preserve">
</t>
    </r>
  </si>
  <si>
    <t>7.7</t>
  </si>
  <si>
    <r>
      <rPr>
        <sz val="11"/>
        <rFont val="Calibri"/>
      </rPr>
      <t>Virtual machines must limit PCI/PCIe device passthrough functionality</t>
    </r>
  </si>
  <si>
    <r>
      <rPr>
        <sz val="11"/>
        <color rgb="FF000000"/>
        <rFont val="Calibri"/>
      </rPr>
      <t>The following PowerCLI command can be used: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"pciPassthru*.present" -value ""</t>
    </r>
    <r>
      <rPr>
        <sz val="11"/>
        <color rgb="FF006096"/>
        <rFont val="Roboto Condensed"/>
      </rPr>
      <t xml:space="preserve">
</t>
    </r>
  </si>
  <si>
    <r>
      <rPr>
        <sz val="11"/>
        <color rgb="FF000000"/>
        <rFont val="Calibri"/>
      </rPr>
      <t>DirectPath I/O features provide virtual machines the ability to directly access system hardware, which while advantageous for performance, can impact risk mitigation tools like vMotion, DRS, and High Availability. It also opens up a potential attack vector for privileged hardware access. It is crucial to ensure that only necessary VMs have this privilege and that compensatory measures are taken within the guest OS to enhance security.</t>
    </r>
  </si>
  <si>
    <r>
      <rPr>
        <sz val="11"/>
        <color rgb="FF000000"/>
        <rFont val="Calibri"/>
      </rPr>
      <t>Passthrough devices, like GPUs, may be adversely affected if disconnected. It's imperative to audit and document the business rationale for VMs requiring this functionality to understand the associated risks and ensure adequate compensatory controls are in place.</t>
    </r>
  </si>
  <si>
    <r>
      <rPr>
        <sz val="11"/>
        <color rgb="FF000000"/>
        <rFont val="Calibri"/>
      </rPr>
      <t>The following PowerCLI command can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"pciPassthru*.present" | Select Entity, Name, Value</t>
    </r>
    <r>
      <rPr>
        <sz val="11"/>
        <color rgb="FF006096"/>
        <rFont val="Roboto Condensed"/>
      </rPr>
      <t xml:space="preserve">
</t>
    </r>
    <r>
      <rPr>
        <sz val="11"/>
        <color rgb="FF006096"/>
        <rFont val="Roboto Condensed"/>
      </rPr>
      <t>``</t>
    </r>
  </si>
  <si>
    <t>7.8</t>
  </si>
  <si>
    <r>
      <rPr>
        <sz val="11"/>
        <rFont val="Calibri"/>
      </rPr>
      <t>Ensure unauthorized modification and disconnection of devices is disabled</t>
    </r>
  </si>
  <si>
    <r>
      <rPr>
        <sz val="11"/>
        <color rgb="FF000000"/>
        <rFont val="Calibri"/>
      </rPr>
      <t>To prevent unauthorized device modifications and disconnections,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"isolation.device.edit.disable" -value $true</t>
    </r>
    <r>
      <rPr>
        <sz val="11"/>
        <color rgb="FF006096"/>
        <rFont val="Roboto Condensed"/>
      </rPr>
      <t xml:space="preserve">
</t>
    </r>
  </si>
  <si>
    <r>
      <rPr>
        <sz val="11"/>
        <color rgb="FF000000"/>
        <rFont val="Calibri"/>
      </rPr>
      <t>In a virtual machine, users and processes without root or administrator privileges can disconnect devices, such as network adapters and CD-ROM drives, and modify device settings within the guest operating system. These actions should be prevented.</t>
    </r>
  </si>
  <si>
    <r>
      <rPr>
        <sz val="11"/>
        <color rgb="FF000000"/>
        <rFont val="Calibri"/>
      </rPr>
      <t xml:space="preserve">To verify unauthorized device modifications and disconnections are prevented, access the virtual machine configuration file and verify that </t>
    </r>
    <r>
      <rPr>
        <b/>
        <sz val="11"/>
        <color rgb="FF000000"/>
        <rFont val="Calibri"/>
      </rPr>
      <t>isolation.device.edit.disable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"isolation.device.edit.disable" | Select Entity, Name, Value</t>
    </r>
    <r>
      <rPr>
        <sz val="11"/>
        <color rgb="FF006096"/>
        <rFont val="Roboto Condensed"/>
      </rPr>
      <t xml:space="preserve">
</t>
    </r>
  </si>
  <si>
    <t>7.9</t>
  </si>
  <si>
    <r>
      <rPr>
        <sz val="11"/>
        <rFont val="Calibri"/>
      </rPr>
      <t>Virtual machines must prevent unauthorized connection of devices</t>
    </r>
  </si>
  <si>
    <r>
      <rPr>
        <sz val="11"/>
        <color rgb="FF000000"/>
        <rFont val="Calibri"/>
      </rPr>
      <t>To prevent unauthorized device connections,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"isolation.device.connectable.disable" -value $true</t>
    </r>
    <r>
      <rPr>
        <sz val="11"/>
        <color rgb="FF006096"/>
        <rFont val="Roboto Condensed"/>
      </rPr>
      <t xml:space="preserve">
</t>
    </r>
  </si>
  <si>
    <r>
      <rPr>
        <sz val="11"/>
        <color rgb="FF000000"/>
        <rFont val="Calibri"/>
      </rPr>
      <t>In a virtual machine, users and processes without root or administrator privileges can connect devices, such as network adapters and CD-ROM drives. This should be prevented.</t>
    </r>
  </si>
  <si>
    <r>
      <rPr>
        <sz val="11"/>
        <color rgb="FF000000"/>
        <rFont val="Calibri"/>
      </rPr>
      <t xml:space="preserve">To verify unauthorized device connections are prevented, access the virtual machine configuration file and verify that </t>
    </r>
    <r>
      <rPr>
        <b/>
        <sz val="11"/>
        <color rgb="FF000000"/>
        <rFont val="Calibri"/>
      </rPr>
      <t>isolation.device.connectable.disable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"isolation.device.connectable.disable" | Select Entity, Name, Value</t>
    </r>
    <r>
      <rPr>
        <sz val="11"/>
        <color rgb="FF006096"/>
        <rFont val="Roboto Condensed"/>
      </rPr>
      <t xml:space="preserve">
</t>
    </r>
  </si>
  <si>
    <t>7.10</t>
  </si>
  <si>
    <r>
      <rPr>
        <sz val="11"/>
        <rFont val="Calibri"/>
      </rPr>
      <t>Virtual machines must remove unnecessary audio devices</t>
    </r>
  </si>
  <si>
    <r>
      <rPr>
        <sz val="11"/>
        <color rgb="FF000000"/>
        <rFont val="Calibri"/>
      </rPr>
      <t>Removing unnecessary devices from virtual machines minimizes the attack surface and reduces potential pathways for data exfiltration or unauthorized data capture. This practice aligns with the principle of least functionality, ensuring that VMs have only the essential components required to perform their designated functions.</t>
    </r>
  </si>
  <si>
    <r>
      <rPr>
        <sz val="11"/>
        <color rgb="FF000000"/>
        <rFont val="Calibri"/>
      </rPr>
      <t>Careful analysis and understanding of the virtual machine's requirements and dependencies are crucial before implementing this security control to avoid unintended disruptions or degradation of service.</t>
    </r>
  </si>
  <si>
    <t>7.11</t>
  </si>
  <si>
    <r>
      <rPr>
        <sz val="11"/>
        <rFont val="Calibri"/>
      </rPr>
      <t>Virtual machines must remove unnecessary AHCI devices</t>
    </r>
  </si>
  <si>
    <t>7.12</t>
  </si>
  <si>
    <r>
      <rPr>
        <sz val="11"/>
        <rFont val="Calibri"/>
      </rPr>
      <t>Virtual machines must remove unnecessary USB/XHCI devices</t>
    </r>
  </si>
  <si>
    <r>
      <rPr>
        <sz val="11"/>
        <color rgb="FF000000"/>
        <rFont val="Calibri"/>
      </rPr>
      <t>To disconnect all USB devices from VMs, run the following PowerCLI command:</t>
    </r>
    <r>
      <rPr>
        <sz val="11"/>
        <color rgb="FF000000"/>
        <rFont val="Calibri"/>
      </rPr>
      <t xml:space="preserve">
</t>
    </r>
    <r>
      <rPr>
        <sz val="11"/>
        <color rgb="FF006096"/>
        <rFont val="Roboto Condensed"/>
      </rPr>
      <t># Remove all USB Devices attached to VMs</t>
    </r>
    <r>
      <rPr>
        <sz val="11"/>
        <color rgb="FF006096"/>
        <rFont val="Roboto Condensed"/>
      </rPr>
      <t xml:space="preserve">
</t>
    </r>
    <r>
      <rPr>
        <sz val="11"/>
        <color rgb="FF006096"/>
        <rFont val="Roboto Condensed"/>
      </rPr>
      <t>Get-VM | Get-USBDevice | Remove-USBDevice</t>
    </r>
    <r>
      <rPr>
        <sz val="11"/>
        <color rgb="FF006096"/>
        <rFont val="Roboto Condensed"/>
      </rPr>
      <t xml:space="preserve">
</t>
    </r>
    <r>
      <rPr>
        <sz val="11"/>
        <color rgb="FF000000"/>
        <rFont val="Calibri"/>
      </rPr>
      <t xml:space="preserve">
</t>
    </r>
    <r>
      <rPr>
        <sz val="11"/>
        <color rgb="FF000000"/>
        <rFont val="Calibri"/>
      </rPr>
      <t>The VM will need to be powered off for this change to take effect.</t>
    </r>
  </si>
  <si>
    <r>
      <rPr>
        <sz val="11"/>
        <color rgb="FF000000"/>
        <rFont val="Calibri"/>
      </rPr>
      <t>To verify USB devices are not connected, confirm that the following parameter is either NOT present or is set to FALSE: usb.present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Check for USB Devices attached to VMs</t>
    </r>
    <r>
      <rPr>
        <sz val="11"/>
        <color rgb="FF006096"/>
        <rFont val="Roboto Condensed"/>
      </rPr>
      <t xml:space="preserve">
</t>
    </r>
    <r>
      <rPr>
        <sz val="11"/>
        <color rgb="FF006096"/>
        <rFont val="Roboto Condensed"/>
      </rPr>
      <t>Get-VM | Get-USBDevice</t>
    </r>
    <r>
      <rPr>
        <sz val="11"/>
        <color rgb="FF006096"/>
        <rFont val="Roboto Condensed"/>
      </rPr>
      <t xml:space="preserve">
</t>
    </r>
  </si>
  <si>
    <t>7.13</t>
  </si>
  <si>
    <r>
      <rPr>
        <sz val="11"/>
        <rFont val="Calibri"/>
      </rPr>
      <t>Virtual machines must remove unnecessary serial port devices</t>
    </r>
  </si>
  <si>
    <r>
      <rPr>
        <sz val="11"/>
        <color rgb="FF000000"/>
        <rFont val="Calibri"/>
      </rPr>
      <t>To disconnect all serial ports from VMs, run the following PowerCLI command:</t>
    </r>
    <r>
      <rPr>
        <sz val="11"/>
        <color rgb="FF000000"/>
        <rFont val="Calibri"/>
      </rPr>
      <t xml:space="preserve">
</t>
    </r>
    <r>
      <rPr>
        <sz val="11"/>
        <color rgb="FF006096"/>
        <rFont val="Roboto Condensed"/>
      </rPr>
      <t># In this Example you will need to add the functions from this post: http://blogs.vmware.com/vipowershell/2012/05/working-with-vm-devices-in-powercli.html</t>
    </r>
    <r>
      <rPr>
        <sz val="11"/>
        <color rgb="FF006096"/>
        <rFont val="Roboto Condensed"/>
      </rPr>
      <t xml:space="preserve">
</t>
    </r>
    <r>
      <rPr>
        <sz val="11"/>
        <color rgb="FF006096"/>
        <rFont val="Roboto Condensed"/>
      </rPr>
      <t># Remove all Serial Ports attached to VMs</t>
    </r>
    <r>
      <rPr>
        <sz val="11"/>
        <color rgb="FF006096"/>
        <rFont val="Roboto Condensed"/>
      </rPr>
      <t xml:space="preserve">
</t>
    </r>
    <r>
      <rPr>
        <sz val="11"/>
        <color rgb="FF006096"/>
        <rFont val="Roboto Condensed"/>
      </rPr>
      <t>Get-VM | Get-SerialPort | Remove-SerialPort</t>
    </r>
    <r>
      <rPr>
        <sz val="11"/>
        <color rgb="FF006096"/>
        <rFont val="Roboto Condensed"/>
      </rPr>
      <t xml:space="preserve">
</t>
    </r>
    <r>
      <rPr>
        <sz val="11"/>
        <color rgb="FF000000"/>
        <rFont val="Calibri"/>
      </rPr>
      <t xml:space="preserve">
</t>
    </r>
    <r>
      <rPr>
        <sz val="11"/>
        <color rgb="FF000000"/>
        <rFont val="Calibri"/>
      </rPr>
      <t>The VM will need to be powered off for this change to take effect.</t>
    </r>
  </si>
  <si>
    <r>
      <rPr>
        <sz val="11"/>
        <color rgb="FF000000"/>
        <rFont val="Calibri"/>
      </rPr>
      <t>To verify serial ports are not connected, confirm that the following parameter is either NOT present or is set to FALSE:  serialX.present</t>
    </r>
    <r>
      <rPr>
        <sz val="11"/>
        <color rgb="FF000000"/>
        <rFont val="Calibri"/>
      </rPr>
      <t xml:space="preserve">
</t>
    </r>
    <r>
      <rPr>
        <sz val="11"/>
        <color rgb="FF000000"/>
        <rFont val="Calibri"/>
      </rPr>
      <t>The following PowerCLI command may be used:</t>
    </r>
    <r>
      <rPr>
        <sz val="11"/>
        <color rgb="FF000000"/>
        <rFont val="Calibri"/>
      </rPr>
      <t xml:space="preserve">
</t>
    </r>
    <r>
      <rPr>
        <sz val="11"/>
        <color rgb="FF006096"/>
        <rFont val="Roboto Condensed"/>
      </rPr>
      <t># In this Example you will need to add the functions from this post: http://blogs.vmware.com/vipowershell/2012/05/working-with-vm-devices-in-powercli.html</t>
    </r>
    <r>
      <rPr>
        <sz val="11"/>
        <color rgb="FF006096"/>
        <rFont val="Roboto Condensed"/>
      </rPr>
      <t xml:space="preserve">
</t>
    </r>
    <r>
      <rPr>
        <sz val="11"/>
        <color rgb="FF006096"/>
        <rFont val="Roboto Condensed"/>
      </rPr>
      <t># Check for Serial ports attached to VMs</t>
    </r>
    <r>
      <rPr>
        <sz val="11"/>
        <color rgb="FF006096"/>
        <rFont val="Roboto Condensed"/>
      </rPr>
      <t xml:space="preserve">
</t>
    </r>
    <r>
      <rPr>
        <sz val="11"/>
        <color rgb="FF006096"/>
        <rFont val="Roboto Condensed"/>
      </rPr>
      <t>Get-VM | Get-SerialPort</t>
    </r>
    <r>
      <rPr>
        <sz val="11"/>
        <color rgb="FF006096"/>
        <rFont val="Roboto Condensed"/>
      </rPr>
      <t xml:space="preserve">
</t>
    </r>
  </si>
  <si>
    <t>7.14</t>
  </si>
  <si>
    <r>
      <rPr>
        <sz val="11"/>
        <rFont val="Calibri"/>
      </rPr>
      <t>Virtual machines must remove unnecessary parallel port devices</t>
    </r>
  </si>
  <si>
    <r>
      <rPr>
        <sz val="11"/>
        <color rgb="FF000000"/>
        <rFont val="Calibri"/>
      </rPr>
      <t>To disconnect all parallel ports from VMs, run the following PowerCLI command:</t>
    </r>
    <r>
      <rPr>
        <sz val="11"/>
        <color rgb="FF000000"/>
        <rFont val="Calibri"/>
      </rPr>
      <t xml:space="preserve">
</t>
    </r>
    <r>
      <rPr>
        <sz val="11"/>
        <color rgb="FF006096"/>
        <rFont val="Roboto Condensed"/>
      </rPr>
      <t># In this Example you will need to add the functions from this post: http://blogs.vmware.com/vipowershell/2012/05/working-with-vm-devices-in-powercli.html</t>
    </r>
    <r>
      <rPr>
        <sz val="11"/>
        <color rgb="FF006096"/>
        <rFont val="Roboto Condensed"/>
      </rPr>
      <t xml:space="preserve">
</t>
    </r>
    <r>
      <rPr>
        <sz val="11"/>
        <color rgb="FF006096"/>
        <rFont val="Roboto Condensed"/>
      </rPr>
      <t># Remove all Parallel Ports attached to VMs</t>
    </r>
    <r>
      <rPr>
        <sz val="11"/>
        <color rgb="FF006096"/>
        <rFont val="Roboto Condensed"/>
      </rPr>
      <t xml:space="preserve">
</t>
    </r>
    <r>
      <rPr>
        <sz val="11"/>
        <color rgb="FF006096"/>
        <rFont val="Roboto Condensed"/>
      </rPr>
      <t>Get-VM | Get-ParallelPort | Remove-ParallelPort</t>
    </r>
    <r>
      <rPr>
        <sz val="11"/>
        <color rgb="FF006096"/>
        <rFont val="Roboto Condensed"/>
      </rPr>
      <t xml:space="preserve">
</t>
    </r>
    <r>
      <rPr>
        <sz val="11"/>
        <color rgb="FF000000"/>
        <rFont val="Calibri"/>
      </rPr>
      <t xml:space="preserve">
</t>
    </r>
    <r>
      <rPr>
        <sz val="11"/>
        <color rgb="FF000000"/>
        <rFont val="Calibri"/>
      </rPr>
      <t>The VM will need to be powered off for this change to take effect.</t>
    </r>
  </si>
  <si>
    <r>
      <rPr>
        <sz val="11"/>
        <color rgb="FF000000"/>
        <rFont val="Calibri"/>
      </rPr>
      <t>To verify parallel ports are not connected, confirm that the following parameter is either NOT present or is set to FALSE: parallelX.present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In this Example you will need to add the functions from this post: http://blogs.vmware.com/vipowershell/2012/05/working-with-vm-devices-in-powercli.html</t>
    </r>
    <r>
      <rPr>
        <sz val="11"/>
        <color rgb="FF006096"/>
        <rFont val="Roboto Condensed"/>
      </rPr>
      <t xml:space="preserve">
</t>
    </r>
    <r>
      <rPr>
        <sz val="11"/>
        <color rgb="FF006096"/>
        <rFont val="Roboto Condensed"/>
      </rPr>
      <t># Check for Parallel ports attached to VMs</t>
    </r>
    <r>
      <rPr>
        <sz val="11"/>
        <color rgb="FF006096"/>
        <rFont val="Roboto Condensed"/>
      </rPr>
      <t xml:space="preserve">
</t>
    </r>
    <r>
      <rPr>
        <sz val="11"/>
        <color rgb="FF006096"/>
        <rFont val="Roboto Condensed"/>
      </rPr>
      <t>Get-VM | Get-ParallelPort</t>
    </r>
    <r>
      <rPr>
        <sz val="11"/>
        <color rgb="FF006096"/>
        <rFont val="Roboto Condensed"/>
      </rPr>
      <t xml:space="preserve">
</t>
    </r>
  </si>
  <si>
    <t>7.15</t>
  </si>
  <si>
    <r>
      <rPr>
        <sz val="11"/>
        <rFont val="Calibri"/>
      </rPr>
      <t>Virtual machines must remove unnecessary CD/DVD devices</t>
    </r>
  </si>
  <si>
    <r>
      <rPr>
        <sz val="11"/>
        <color rgb="FF000000"/>
        <rFont val="Calibri"/>
      </rPr>
      <t>To disconnect all CD/DVD drives from VMs, run the following PowerCLI command:</t>
    </r>
    <r>
      <rPr>
        <sz val="11"/>
        <color rgb="FF000000"/>
        <rFont val="Calibri"/>
      </rPr>
      <t xml:space="preserve">
</t>
    </r>
    <r>
      <rPr>
        <sz val="11"/>
        <color rgb="FF006096"/>
        <rFont val="Roboto Condensed"/>
      </rPr>
      <t># Remove all CD/DVD Drives attached to VMs</t>
    </r>
    <r>
      <rPr>
        <sz val="11"/>
        <color rgb="FF006096"/>
        <rFont val="Roboto Condensed"/>
      </rPr>
      <t xml:space="preserve">
</t>
    </r>
    <r>
      <rPr>
        <sz val="11"/>
        <color rgb="FF006096"/>
        <rFont val="Roboto Condensed"/>
      </rPr>
      <t>Get-VM | Get-CDDrive | Remove-CDDrive</t>
    </r>
    <r>
      <rPr>
        <sz val="11"/>
        <color rgb="FF006096"/>
        <rFont val="Roboto Condensed"/>
      </rPr>
      <t xml:space="preserve">
</t>
    </r>
    <r>
      <rPr>
        <sz val="11"/>
        <color rgb="FF000000"/>
        <rFont val="Calibri"/>
      </rPr>
      <t xml:space="preserve">
</t>
    </r>
    <r>
      <rPr>
        <sz val="11"/>
        <color rgb="FF000000"/>
        <rFont val="Calibri"/>
      </rPr>
      <t>The VM will need to be powered off for this change to take effect.</t>
    </r>
  </si>
  <si>
    <r>
      <rPr>
        <sz val="11"/>
        <color rgb="FF000000"/>
        <rFont val="Calibri"/>
      </rPr>
      <t>To verify CD/DVD drives are not connected, confirm that the following parameter is either NOT present or is set to FALSE: ideX:Y.present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Check for CD/DVD Drives attached to VMs</t>
    </r>
    <r>
      <rPr>
        <sz val="11"/>
        <color rgb="FF006096"/>
        <rFont val="Roboto Condensed"/>
      </rPr>
      <t xml:space="preserve">
</t>
    </r>
    <r>
      <rPr>
        <sz val="11"/>
        <color rgb="FF006096"/>
        <rFont val="Roboto Condensed"/>
      </rPr>
      <t>Get-VM | Get-CDDrive</t>
    </r>
    <r>
      <rPr>
        <sz val="11"/>
        <color rgb="FF006096"/>
        <rFont val="Roboto Condensed"/>
      </rPr>
      <t xml:space="preserve">
</t>
    </r>
  </si>
  <si>
    <t>7.16</t>
  </si>
  <si>
    <r>
      <rPr>
        <sz val="11"/>
        <rFont val="Calibri"/>
      </rPr>
      <t>Virtual machines must remove unnecessary floppy devices</t>
    </r>
  </si>
  <si>
    <r>
      <rPr>
        <sz val="11"/>
        <color rgb="FF000000"/>
        <rFont val="Calibri"/>
      </rPr>
      <t>To disconnect all floppy drives from VMs, run the following PowerCLI command:</t>
    </r>
    <r>
      <rPr>
        <sz val="11"/>
        <color rgb="FF000000"/>
        <rFont val="Calibri"/>
      </rPr>
      <t xml:space="preserve">
</t>
    </r>
    <r>
      <rPr>
        <sz val="11"/>
        <color rgb="FF006096"/>
        <rFont val="Roboto Condensed"/>
      </rPr>
      <t># Remove all Floppy drives attached to VMs</t>
    </r>
    <r>
      <rPr>
        <sz val="11"/>
        <color rgb="FF006096"/>
        <rFont val="Roboto Condensed"/>
      </rPr>
      <t xml:space="preserve">
</t>
    </r>
    <r>
      <rPr>
        <sz val="11"/>
        <color rgb="FF006096"/>
        <rFont val="Roboto Condensed"/>
      </rPr>
      <t>Get-VM | Get-FloppyDrive | Remove-FloppyDrive</t>
    </r>
    <r>
      <rPr>
        <sz val="11"/>
        <color rgb="FF006096"/>
        <rFont val="Roboto Condensed"/>
      </rPr>
      <t xml:space="preserve">
</t>
    </r>
    <r>
      <rPr>
        <sz val="11"/>
        <color rgb="FF000000"/>
        <rFont val="Calibri"/>
      </rPr>
      <t xml:space="preserve">
</t>
    </r>
    <r>
      <rPr>
        <sz val="11"/>
        <color rgb="FF000000"/>
        <rFont val="Calibri"/>
      </rPr>
      <t>The VM will need to be powered off for this change to take effect.</t>
    </r>
  </si>
  <si>
    <r>
      <rPr>
        <sz val="11"/>
        <color rgb="FF000000"/>
        <rFont val="Calibri"/>
      </rPr>
      <t>To verify floppy drives are not connected, confirm that the following parameter is either NOT present or is set to FALSE: floppyX.present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Check for Floppy Devices attached to VMs</t>
    </r>
    <r>
      <rPr>
        <sz val="11"/>
        <color rgb="FF006096"/>
        <rFont val="Roboto Condensed"/>
      </rPr>
      <t xml:space="preserve">
</t>
    </r>
    <r>
      <rPr>
        <sz val="11"/>
        <color rgb="FF006096"/>
        <rFont val="Roboto Condensed"/>
      </rPr>
      <t>Get-VM | Get-FloppyDrive | Select Parent, Name, ConnectionState</t>
    </r>
    <r>
      <rPr>
        <sz val="11"/>
        <color rgb="FF006096"/>
        <rFont val="Roboto Condensed"/>
      </rPr>
      <t xml:space="preserve">
</t>
    </r>
  </si>
  <si>
    <t>7.17</t>
  </si>
  <si>
    <r>
      <rPr>
        <sz val="11"/>
        <rFont val="Calibri"/>
      </rPr>
      <t>Virtual machines must deactivate console drag and drop operations</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</si>
  <si>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isolation.tools.dnd.disable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explicitly disable VM console drag and drop operations,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-Name $VM | Remove-AdvancedSetting -Name isolation.tools.dnd.disable</t>
    </r>
    <r>
      <rPr>
        <sz val="11"/>
        <color rgb="FF006096"/>
        <rFont val="Roboto Condensed"/>
      </rPr>
      <t xml:space="preserve">
</t>
    </r>
  </si>
  <si>
    <r>
      <rPr>
        <sz val="11"/>
        <color rgb="FF000000"/>
        <rFont val="Calibri"/>
      </rPr>
      <t>VM console drag and drop operations should be disabled.</t>
    </r>
  </si>
  <si>
    <r>
      <rPr>
        <sz val="11"/>
        <color rgb="FF000000"/>
        <rFont val="Calibri"/>
      </rPr>
      <t xml:space="preserve">To verify that VM console drag and drop operations are disabled, verify that </t>
    </r>
    <r>
      <rPr>
        <b/>
        <sz val="11"/>
        <color rgb="FF000000"/>
        <rFont val="Calibri"/>
      </rPr>
      <t>isolation.tools.dnd.disable</t>
    </r>
    <r>
      <rPr>
        <sz val="11"/>
        <color rgb="FF000000"/>
        <rFont val="Calibri"/>
      </rPr>
      <t xml:space="preserve"> is missing or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isolation.tools.dnd.disable</t>
    </r>
    <r>
      <rPr>
        <sz val="11"/>
        <color rgb="FF000000"/>
        <rFont val="Calibri"/>
      </rPr>
      <t xml:space="preserve"> is set to </t>
    </r>
    <r>
      <rPr>
        <b/>
        <sz val="11"/>
        <color rgb="FF000000"/>
        <rFont val="Calibri"/>
      </rPr>
      <t>TRUE</t>
    </r>
    <r>
      <rPr>
        <sz val="11"/>
        <color rgb="FF000000"/>
        <rFont val="Calibri"/>
      </rPr>
      <t xml:space="preserve"> or missing.</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-Name $VM | Get-AdvancedSetting isolation.tools.dnd.disable</t>
    </r>
    <r>
      <rPr>
        <sz val="11"/>
        <color rgb="FF006096"/>
        <rFont val="Roboto Condensed"/>
      </rPr>
      <t xml:space="preserve">
</t>
    </r>
  </si>
  <si>
    <r>
      <rPr>
        <sz val="11"/>
        <color rgb="FF000000"/>
        <rFont val="Calibri"/>
      </rPr>
      <t>TRUE</t>
    </r>
  </si>
  <si>
    <t>7.18</t>
  </si>
  <si>
    <r>
      <rPr>
        <sz val="11"/>
        <rFont val="Calibri"/>
      </rPr>
      <t>Virtual machines must deactivate console copy operations</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</si>
  <si>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isolation.tools.copy.disable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explicitly disable VM console copy operations,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"isolation.tools.copy.disable" -value $true</t>
    </r>
    <r>
      <rPr>
        <sz val="11"/>
        <color rgb="FF006096"/>
        <rFont val="Roboto Condensed"/>
      </rPr>
      <t xml:space="preserve">
</t>
    </r>
  </si>
  <si>
    <r>
      <rPr>
        <sz val="11"/>
        <color rgb="FF000000"/>
        <rFont val="Calibri"/>
      </rPr>
      <t>Deactivating console copy operations is critical for preventing data transfer between the virtual machine and the local client, irrespective of the access method, whether via Web Console, VMRC, or others. The parameter governing this behavior is isolation.tools.copy.disable with a recommended setting of TRUE or Undefined.</t>
    </r>
  </si>
  <si>
    <r>
      <rPr>
        <sz val="11"/>
        <color rgb="FF000000"/>
        <rFont val="Calibri"/>
      </rPr>
      <t>There is no identified functional impact; however, this restriction enhances data security by minimizing unauthorized data transfer channels.</t>
    </r>
  </si>
  <si>
    <r>
      <rPr>
        <sz val="11"/>
        <color rgb="FF000000"/>
        <rFont val="Calibri"/>
      </rPr>
      <t xml:space="preserve">To verify that VM console copy operations are disabled, verify that the </t>
    </r>
    <r>
      <rPr>
        <b/>
        <sz val="11"/>
        <color rgb="FF000000"/>
        <rFont val="Calibri"/>
      </rPr>
      <t>isolation.tools.copy.disable</t>
    </r>
    <r>
      <rPr>
        <sz val="11"/>
        <color rgb="FF000000"/>
        <rFont val="Calibri"/>
      </rPr>
      <t xml:space="preserve"> option is missing or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isolation.tools.copy.disable</t>
    </r>
    <r>
      <rPr>
        <sz val="11"/>
        <color rgb="FF000000"/>
        <rFont val="Calibri"/>
      </rPr>
      <t xml:space="preserve"> is set to </t>
    </r>
    <r>
      <rPr>
        <b/>
        <sz val="11"/>
        <color rgb="FF000000"/>
        <rFont val="Calibri"/>
      </rPr>
      <t>TRUE</t>
    </r>
    <r>
      <rPr>
        <sz val="11"/>
        <color rgb="FF000000"/>
        <rFont val="Calibri"/>
      </rPr>
      <t xml:space="preserve"> or missing.</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"isolation.tools.copy.disable" | Select Entity, Name, Value</t>
    </r>
    <r>
      <rPr>
        <sz val="11"/>
        <color rgb="FF006096"/>
        <rFont val="Roboto Condensed"/>
      </rPr>
      <t xml:space="preserve">
</t>
    </r>
  </si>
  <si>
    <r>
      <rPr>
        <sz val="11"/>
        <color rgb="FF000000"/>
        <rFont val="Calibri"/>
      </rPr>
      <t>Disabled</t>
    </r>
  </si>
  <si>
    <t>7.19</t>
  </si>
  <si>
    <r>
      <rPr>
        <sz val="11"/>
        <rFont val="Calibri"/>
      </rPr>
      <t>Virtual machines must deactivate console paste operations</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</si>
  <si>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isolation.tools.paste.disable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explicitly disable VM console paste operations,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"isolation.tools.paste.disable" -value $true</t>
    </r>
    <r>
      <rPr>
        <sz val="11"/>
        <color rgb="FF006096"/>
        <rFont val="Roboto Condensed"/>
      </rPr>
      <t xml:space="preserve">
</t>
    </r>
  </si>
  <si>
    <r>
      <rPr>
        <sz val="11"/>
        <color rgb="FF000000"/>
        <rFont val="Calibri"/>
      </rPr>
      <t>Disabling console paste operations on virtual machines obstructs data transfer from the local client to the VM, irrespective of the access method - be it Web Console, VMRC, or another console. This security measure aims to curtail potential avenues for unauthorized data transfer into the virtual environment. The parameter governing this behavior is isolation.tools.paste.disable with a recommended setting of TRUE or Undefined.</t>
    </r>
  </si>
  <si>
    <r>
      <rPr>
        <sz val="11"/>
        <color rgb="FF000000"/>
        <rFont val="Calibri"/>
      </rPr>
      <t>There is no functional impact identified. The control simply enhances the security posture by reducing possible data transfer channels into the VM.</t>
    </r>
  </si>
  <si>
    <r>
      <rPr>
        <sz val="11"/>
        <color rgb="FF000000"/>
        <rFont val="Calibri"/>
      </rPr>
      <t xml:space="preserve">To verify that VM console paste operations are disabled, verify that </t>
    </r>
    <r>
      <rPr>
        <b/>
        <sz val="11"/>
        <color rgb="FF000000"/>
        <rFont val="Calibri"/>
      </rPr>
      <t>isolation.tools.paste.disable</t>
    </r>
    <r>
      <rPr>
        <sz val="11"/>
        <color rgb="FF000000"/>
        <rFont val="Calibri"/>
      </rPr>
      <t xml:space="preserve"> is missing or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isolation.tools.paste.disable</t>
    </r>
    <r>
      <rPr>
        <sz val="11"/>
        <color rgb="FF000000"/>
        <rFont val="Calibri"/>
      </rPr>
      <t xml:space="preserve"> is set to </t>
    </r>
    <r>
      <rPr>
        <b/>
        <sz val="11"/>
        <color rgb="FF000000"/>
        <rFont val="Calibri"/>
      </rPr>
      <t>TRUE</t>
    </r>
    <r>
      <rPr>
        <sz val="11"/>
        <color rgb="FF000000"/>
        <rFont val="Calibri"/>
      </rPr>
      <t xml:space="preserve"> or missing.</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"isolation.tools.paste.disable"| Select Entity, Name, Value</t>
    </r>
    <r>
      <rPr>
        <sz val="11"/>
        <color rgb="FF006096"/>
        <rFont val="Roboto Condensed"/>
      </rPr>
      <t xml:space="preserve">
</t>
    </r>
  </si>
  <si>
    <t>7.20</t>
  </si>
  <si>
    <r>
      <rPr>
        <sz val="11"/>
        <rFont val="Calibri"/>
      </rPr>
      <t xml:space="preserve">Virtual machines must limit access through the </t>
    </r>
    <r>
      <rPr>
        <sz val="11"/>
        <color rgb="FF000000"/>
        <rFont val="Calibri"/>
      </rPr>
      <t>"</t>
    </r>
    <r>
      <rPr>
        <b/>
        <sz val="11"/>
        <color rgb="FF000000"/>
        <rFont val="Calibri"/>
      </rPr>
      <t>dvfilter</t>
    </r>
    <r>
      <rPr>
        <sz val="11"/>
        <color rgb="FF000000"/>
        <rFont val="Calibri"/>
      </rPr>
      <t>"</t>
    </r>
    <r>
      <rPr>
        <sz val="11"/>
        <color rgb="FF000000"/>
        <rFont val="Calibri"/>
      </rPr>
      <t xml:space="preserve"> network API</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</si>
  <si>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Remove the value from </t>
    </r>
    <r>
      <rPr>
        <b/>
        <sz val="11"/>
        <color rgb="FF000000"/>
        <rFont val="Calibri"/>
      </rPr>
      <t>ethernet0.filter1.name = dv-filter</t>
    </r>
    <r>
      <rPr>
        <sz val="11"/>
        <color rgb="FF000000"/>
        <rFont val="Calibri"/>
      </rPr>
      <t>.</t>
    </r>
    <r>
      <rPr>
        <sz val="11"/>
        <color rgb="FF000000"/>
        <rFont val="Calibri"/>
      </rPr>
      <t xml:space="preserve">
</t>
    </r>
    <r>
      <rPr>
        <sz val="11"/>
        <color rgb="FF000000"/>
        <rFont val="Calibri"/>
      </rPr>
      <t>- Parameters are removed when no value is present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You may also configure a VM to allow dvfilter access via the following method in the VMX file:</t>
    </r>
    <r>
      <rPr>
        <sz val="11"/>
        <color rgb="FF000000"/>
        <rFont val="Calibri"/>
      </rPr>
      <t xml:space="preserve">
</t>
    </r>
    <r>
      <rPr>
        <sz val="11"/>
        <color rgb="FF000000"/>
        <rFont val="Calibri"/>
      </rPr>
      <t xml:space="preserve">- Configure the following in the VMX file: </t>
    </r>
    <r>
      <rPr>
        <b/>
        <sz val="11"/>
        <color rgb="FF000000"/>
        <rFont val="Calibri"/>
      </rPr>
      <t>ethernet0.filter1.name = dv-filter1</t>
    </r>
    <r>
      <rPr>
        <sz val="11"/>
        <color rgb="FF000000"/>
        <rFont val="Calibri"/>
      </rPr>
      <t xml:space="preserve"> where </t>
    </r>
    <r>
      <rPr>
        <b/>
        <sz val="11"/>
        <color rgb="FF000000"/>
        <rFont val="Calibri"/>
      </rPr>
      <t>ethernet0</t>
    </r>
    <r>
      <rPr>
        <sz val="11"/>
        <color rgb="FF000000"/>
        <rFont val="Calibri"/>
      </rPr>
      <t xml:space="preserve"> is the network adapter interface of the virtual machine that is to be protected, filter1 is the number of the filter that is being used, and </t>
    </r>
    <r>
      <rPr>
        <b/>
        <sz val="11"/>
        <color rgb="FF000000"/>
        <rFont val="Calibri"/>
      </rPr>
      <t>dv-filter1</t>
    </r>
    <r>
      <rPr>
        <sz val="11"/>
        <color rgb="FF000000"/>
        <rFont val="Calibri"/>
      </rPr>
      <t xml:space="preserve"> is the name of the particular data path kernel module that is protecting the VM.</t>
    </r>
    <r>
      <rPr>
        <sz val="11"/>
        <color rgb="FF000000"/>
        <rFont val="Calibri"/>
      </rPr>
      <t xml:space="preserve">
</t>
    </r>
    <r>
      <rPr>
        <sz val="11"/>
        <color rgb="FF000000"/>
        <rFont val="Calibri"/>
      </rPr>
      <t xml:space="preserve">- If </t>
    </r>
    <r>
      <rPr>
        <b/>
        <sz val="11"/>
        <color rgb="FF000000"/>
        <rFont val="Calibri"/>
      </rPr>
      <t>dvfilter</t>
    </r>
    <r>
      <rPr>
        <sz val="11"/>
        <color rgb="FF000000"/>
        <rFont val="Calibri"/>
      </rPr>
      <t xml:space="preserve"> access should not be permitted:  Remove the following from its VMX file: </t>
    </r>
    <r>
      <rPr>
        <b/>
        <sz val="11"/>
        <color rgb="FF000000"/>
        <rFont val="Calibri"/>
      </rPr>
      <t>ethernet0.filter1.name = dv-filter1</t>
    </r>
    <r>
      <rPr>
        <sz val="11"/>
        <color rgb="FF000000"/>
        <rFont val="Calibri"/>
      </rPr>
      <t>.</t>
    </r>
    <r>
      <rPr>
        <sz val="11"/>
        <color rgb="FF000000"/>
        <rFont val="Calibri"/>
      </rPr>
      <t xml:space="preserve">
</t>
    </r>
    <r>
      <rPr>
        <sz val="11"/>
        <color rgb="FF000000"/>
        <rFont val="Calibri"/>
      </rPr>
      <t>- Set the name of the data path kernel correctly.</t>
    </r>
  </si>
  <si>
    <r>
      <rPr>
        <sz val="11"/>
        <color rgb="FF000000"/>
        <rFont val="Calibri"/>
      </rPr>
      <t>The dvFilter interface facilitates network traffic filtering and inspection, predominantly via tools like NSX. It's vital to allow only authorized tools to access this interface to uphold network security. Unauthorized access could lead to illicit network traffic inspection or misuse. The parameter governing this behavior is ethernet*.filter*.name with a recommended setting of Not Present.</t>
    </r>
  </si>
  <si>
    <r>
      <rPr>
        <sz val="11"/>
        <color rgb="FF000000"/>
        <rFont val="Calibri"/>
      </rPr>
      <t>While enhancing security by restricting access to the dvFilter interface, this control may hinder the functionality of legitimate network tools like NSX, which necessitate access to the "dvfilter" network API for proper operation.</t>
    </r>
  </si>
  <si>
    <r>
      <rPr>
        <sz val="11"/>
        <color rgb="FF000000"/>
        <rFont val="Calibri"/>
      </rPr>
      <t>To verify this information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ethernet0.filter1.name = dv-filter</t>
    </r>
    <r>
      <rPr>
        <sz val="11"/>
        <color rgb="FF000000"/>
        <rFont val="Calibri"/>
      </rPr>
      <t xml:space="preserve">1 where </t>
    </r>
    <r>
      <rPr>
        <b/>
        <sz val="11"/>
        <color rgb="FF000000"/>
        <rFont val="Calibri"/>
      </rPr>
      <t>ethernet0</t>
    </r>
    <r>
      <rPr>
        <sz val="11"/>
        <color rgb="FF000000"/>
        <rFont val="Calibri"/>
      </rPr>
      <t xml:space="preserve"> is the network adapter interface of the virtual machine that is to be protected, </t>
    </r>
    <r>
      <rPr>
        <b/>
        <sz val="11"/>
        <color rgb="FF000000"/>
        <rFont val="Calibri"/>
      </rPr>
      <t>filter1</t>
    </r>
    <r>
      <rPr>
        <sz val="11"/>
        <color rgb="FF000000"/>
        <rFont val="Calibri"/>
      </rPr>
      <t xml:space="preserve"> is the number of the filter that is being used, and </t>
    </r>
    <r>
      <rPr>
        <b/>
        <sz val="11"/>
        <color rgb="FF000000"/>
        <rFont val="Calibri"/>
      </rPr>
      <t>dv-filter1</t>
    </r>
    <r>
      <rPr>
        <sz val="11"/>
        <color rgb="FF000000"/>
        <rFont val="Calibri"/>
      </rPr>
      <t xml:space="preserve"> is the name of the particular data path kernel module that is protecting the VM.</t>
    </r>
    <r>
      <rPr>
        <sz val="11"/>
        <color rgb="FF000000"/>
        <rFont val="Calibri"/>
      </rPr>
      <t xml:space="preserve">
</t>
    </r>
    <r>
      <rPr>
        <sz val="11"/>
        <color rgb="FF000000"/>
        <rFont val="Calibri"/>
      </rPr>
      <t xml:space="preserve">- If </t>
    </r>
    <r>
      <rPr>
        <b/>
        <sz val="11"/>
        <color rgb="FF000000"/>
        <rFont val="Calibri"/>
      </rPr>
      <t>dvfilter</t>
    </r>
    <r>
      <rPr>
        <sz val="11"/>
        <color rgb="FF000000"/>
        <rFont val="Calibri"/>
      </rPr>
      <t xml:space="preserve"> access should not be permitted:  Verify that the following is NOT listed </t>
    </r>
    <r>
      <rPr>
        <b/>
        <sz val="11"/>
        <color rgb="FF000000"/>
        <rFont val="Calibri"/>
      </rPr>
      <t>ethernet0.filter1.name = dv-filter</t>
    </r>
    <r>
      <rPr>
        <sz val="11"/>
        <color rgb="FF000000"/>
        <rFont val="Calibri"/>
      </rPr>
      <t>.</t>
    </r>
    <r>
      <rPr>
        <sz val="11"/>
        <color rgb="FF000000"/>
        <rFont val="Calibri"/>
      </rPr>
      <t xml:space="preserve">
</t>
    </r>
    <r>
      <rPr>
        <sz val="11"/>
        <color rgb="FF000000"/>
        <rFont val="Calibri"/>
      </rPr>
      <t>- Ensure that the name of the data path kernel is set correctly.</t>
    </r>
    <r>
      <rPr>
        <sz val="11"/>
        <color rgb="FF000000"/>
        <rFont val="Calibri"/>
      </rPr>
      <t xml:space="preserve">
</t>
    </r>
    <r>
      <rPr>
        <sz val="11"/>
        <color rgb="FF000000"/>
        <rFont val="Calibri"/>
      </rPr>
      <t>You may also perform the following to determine if dvfilter access should be permitted via the VMX file:</t>
    </r>
    <r>
      <rPr>
        <sz val="11"/>
        <color rgb="FF000000"/>
        <rFont val="Calibri"/>
      </rPr>
      <t xml:space="preserve">
</t>
    </r>
    <r>
      <rPr>
        <sz val="11"/>
        <color rgb="FF000000"/>
        <rFont val="Calibri"/>
      </rPr>
      <t xml:space="preserve">- Verify that the following is in the VMX file: </t>
    </r>
    <r>
      <rPr>
        <b/>
        <sz val="11"/>
        <color rgb="FF000000"/>
        <rFont val="Calibri"/>
      </rPr>
      <t>ethernet0.filter1.name = dv-filter</t>
    </r>
    <r>
      <rPr>
        <sz val="11"/>
        <color rgb="FF000000"/>
        <rFont val="Calibri"/>
      </rPr>
      <t xml:space="preserve">1 where </t>
    </r>
    <r>
      <rPr>
        <b/>
        <sz val="11"/>
        <color rgb="FF000000"/>
        <rFont val="Calibri"/>
      </rPr>
      <t>ethernet0</t>
    </r>
    <r>
      <rPr>
        <sz val="11"/>
        <color rgb="FF000000"/>
        <rFont val="Calibri"/>
      </rPr>
      <t xml:space="preserve"> is the network adapter interface of the virtual machine that is to be protected, </t>
    </r>
    <r>
      <rPr>
        <b/>
        <sz val="11"/>
        <color rgb="FF000000"/>
        <rFont val="Calibri"/>
      </rPr>
      <t>filter1</t>
    </r>
    <r>
      <rPr>
        <sz val="11"/>
        <color rgb="FF000000"/>
        <rFont val="Calibri"/>
      </rPr>
      <t xml:space="preserve"> is the number of the filter that is being used, and </t>
    </r>
    <r>
      <rPr>
        <b/>
        <sz val="11"/>
        <color rgb="FF000000"/>
        <rFont val="Calibri"/>
      </rPr>
      <t>dv-filter1</t>
    </r>
    <r>
      <rPr>
        <sz val="11"/>
        <color rgb="FF000000"/>
        <rFont val="Calibri"/>
      </rPr>
      <t xml:space="preserve"> is the name of the particular data path kernel module that is protecting the VM.</t>
    </r>
    <r>
      <rPr>
        <sz val="11"/>
        <color rgb="FF000000"/>
        <rFont val="Calibri"/>
      </rPr>
      <t xml:space="preserve">
</t>
    </r>
    <r>
      <rPr>
        <sz val="11"/>
        <color rgb="FF000000"/>
        <rFont val="Calibri"/>
      </rPr>
      <t xml:space="preserve">- If </t>
    </r>
    <r>
      <rPr>
        <b/>
        <sz val="11"/>
        <color rgb="FF000000"/>
        <rFont val="Calibri"/>
      </rPr>
      <t>dvfilter</t>
    </r>
    <r>
      <rPr>
        <sz val="11"/>
        <color rgb="FF000000"/>
        <rFont val="Calibri"/>
      </rPr>
      <t xml:space="preserve"> access should not be permitted:  Verify that the following is not in the VMX file: </t>
    </r>
    <r>
      <rPr>
        <b/>
        <sz val="11"/>
        <color rgb="FF000000"/>
        <rFont val="Calibri"/>
      </rPr>
      <t>ethernet0.filter1.name = dv-filter1</t>
    </r>
    <r>
      <rPr>
        <sz val="11"/>
        <color rgb="FF000000"/>
        <rFont val="Calibri"/>
      </rPr>
      <t>.</t>
    </r>
    <r>
      <rPr>
        <sz val="11"/>
        <color rgb="FF000000"/>
        <rFont val="Calibri"/>
      </rPr>
      <t xml:space="preserve">
</t>
    </r>
    <r>
      <rPr>
        <sz val="11"/>
        <color rgb="FF000000"/>
        <rFont val="Calibri"/>
      </rPr>
      <t>- Ensure that the name of the data path kernel is set correctly.</t>
    </r>
  </si>
  <si>
    <t>7.21</t>
  </si>
  <si>
    <r>
      <rPr>
        <sz val="11"/>
        <rFont val="Calibri"/>
      </rPr>
      <t>Virtual machines must deactivate virtual disk shrinking operations</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</si>
  <si>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isolation.tools.diskShrink.disable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implement the recommended configuration state,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"isolation.tools.diskShrink.disable" -value $true</t>
    </r>
    <r>
      <rPr>
        <sz val="11"/>
        <color rgb="FF006096"/>
        <rFont val="Roboto Condensed"/>
      </rPr>
      <t xml:space="preserve">
</t>
    </r>
  </si>
  <si>
    <r>
      <rPr>
        <sz val="11"/>
        <color rgb="FF000000"/>
        <rFont val="Calibri"/>
      </rPr>
      <t>Disabling virtual disk shrinking on virtual machines prevents potential disk unavailability issues. This operation is usually restricted for non-administrative users within the guest environment. The parameter governing this behavior is isolation.tools.diskShrink.disable with a recommended setting of TRUE or Undefined.</t>
    </r>
  </si>
  <si>
    <r>
      <rPr>
        <sz val="11"/>
        <color rgb="FF000000"/>
        <rFont val="Calibri"/>
      </rPr>
      <t xml:space="preserve">Verify that </t>
    </r>
    <r>
      <rPr>
        <b/>
        <sz val="11"/>
        <color rgb="FF000000"/>
        <rFont val="Calibri"/>
      </rPr>
      <t>isolation.tools.diskShrink.disable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isolation.tools.diskShrink.disable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"isolation.tools.diskShrink.disable"| Select Entity, Name, Value</t>
    </r>
    <r>
      <rPr>
        <sz val="11"/>
        <color rgb="FF006096"/>
        <rFont val="Roboto Condensed"/>
      </rPr>
      <t xml:space="preserve">
</t>
    </r>
  </si>
  <si>
    <r>
      <rPr>
        <sz val="11"/>
        <color rgb="FF000000"/>
        <rFont val="Calibri"/>
      </rPr>
      <t>The prescribed state is not the default state.</t>
    </r>
  </si>
  <si>
    <t>7.22</t>
  </si>
  <si>
    <r>
      <rPr>
        <sz val="11"/>
        <rFont val="Calibri"/>
      </rPr>
      <t>Virtual machines must deactivate virtual disk wiping operations</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</si>
  <si>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isolation.tools.diskWiper.disable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disable virtual disk wiping,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"isolation.tools.diskWiper.disable" -value $true</t>
    </r>
    <r>
      <rPr>
        <sz val="11"/>
        <color rgb="FF006096"/>
        <rFont val="Roboto Condensed"/>
      </rPr>
      <t xml:space="preserve">
</t>
    </r>
  </si>
  <si>
    <r>
      <rPr>
        <sz val="11"/>
        <color rgb="FF000000"/>
        <rFont val="Calibri"/>
      </rPr>
      <t>Wiping a virtual disk reclaims all unused space in it. If there is empty space in the disk, this process reduces the amount of space the virtual disk occupies on the host drive. If virtual disk wiping is done repeatedly, it can cause the virtual disk to become unavailable while wiping occurs. In most datacenter environments, disk wiping is not needed, but normal users and processes--without administrative privileges--can issue disk wipes unless the feature is disabled.</t>
    </r>
  </si>
  <si>
    <r>
      <rPr>
        <sz val="11"/>
        <color rgb="FF000000"/>
        <rFont val="Calibri"/>
      </rPr>
      <t>There isn't a functional impact noted</t>
    </r>
  </si>
  <si>
    <r>
      <rPr>
        <sz val="11"/>
        <color rgb="FF000000"/>
        <rFont val="Calibri"/>
      </rPr>
      <t xml:space="preserve">To verify that virtual disk wiping is disabled, verify that </t>
    </r>
    <r>
      <rPr>
        <b/>
        <sz val="11"/>
        <color rgb="FF000000"/>
        <rFont val="Calibri"/>
      </rPr>
      <t>isolation.tools.diskWiper.disable</t>
    </r>
    <r>
      <rPr>
        <sz val="11"/>
        <color rgb="FF000000"/>
        <rFont val="Calibri"/>
      </rPr>
      <t xml:space="preserve"> is set to TRUE.</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isolation.tools.diskWiper.disable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"isolation.tools.diskWiper.disable"| Select Entity, Name, Value</t>
    </r>
    <r>
      <rPr>
        <sz val="11"/>
        <color rgb="FF006096"/>
        <rFont val="Roboto Condensed"/>
      </rPr>
      <t xml:space="preserve">
</t>
    </r>
  </si>
  <si>
    <t>7.23</t>
  </si>
  <si>
    <r>
      <rPr>
        <sz val="11"/>
        <rFont val="Calibri"/>
      </rPr>
      <t>Virtual machines must restrict sharing of memory pages with other VMs</t>
    </r>
  </si>
  <si>
    <r>
      <rPr>
        <sz val="11"/>
        <color rgb="FF000000"/>
        <rFont val="Calibri"/>
      </rPr>
      <t>Configuring virtual machines with the sched.mem.pshare.salt option restricts Transparent Page Sharing (TPS) among different VMs, mitigating the risk of unauthorized data access under certain conditions. By doing so, each VM operates with a distinct memory sharing pool, thereby enhancing isolation and security. The parameter governing this behavior is sched.mem.pshare.salt.</t>
    </r>
  </si>
  <si>
    <r>
      <rPr>
        <sz val="11"/>
        <color rgb="FF000000"/>
        <rFont val="Calibri"/>
      </rPr>
      <t>There is no functional impact associated with this security control as it serves to bolster the security posture of the VMs without affecting their operational performance or functionality.</t>
    </r>
  </si>
  <si>
    <t>7.24</t>
  </si>
  <si>
    <r>
      <rPr>
        <sz val="11"/>
        <rFont val="Calibri"/>
      </rPr>
      <t>Virtual machines must not be able to obtain host information from the hypervisor</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</si>
  <si>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tools.guestlib.enableHostInfo</t>
    </r>
    <r>
      <rPr>
        <sz val="11"/>
        <color rgb="FF000000"/>
        <rFont val="Calibri"/>
      </rPr>
      <t xml:space="preserve"> with a value of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prevent host information from being sent to guests,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"tools.guestlib.enableHostInfo" -value $false</t>
    </r>
    <r>
      <rPr>
        <sz val="11"/>
        <color rgb="FF006096"/>
        <rFont val="Roboto Condensed"/>
      </rPr>
      <t xml:space="preserve">
</t>
    </r>
  </si>
  <si>
    <r>
      <rPr>
        <sz val="11"/>
        <color rgb="FF000000"/>
        <rFont val="Calibri"/>
      </rPr>
      <t>Configure VMware Tools to disable host information from being sent to guests unless a particular VM requires this information for performance monitoring purposes.</t>
    </r>
  </si>
  <si>
    <r>
      <rPr>
        <sz val="11"/>
        <color rgb="FF000000"/>
        <rFont val="Calibri"/>
      </rPr>
      <t xml:space="preserve">To verify host information is not sent to guests, verify that </t>
    </r>
    <r>
      <rPr>
        <b/>
        <sz val="11"/>
        <color rgb="FF000000"/>
        <rFont val="Calibri"/>
      </rPr>
      <t>tools.guestlib.enableHostInfo</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tools.guestlib.enableHostInfo</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"tools.guestlib.enableHostInfo"| Select Entity, Name, Value</t>
    </r>
    <r>
      <rPr>
        <sz val="11"/>
        <color rgb="FF006096"/>
        <rFont val="Roboto Condensed"/>
      </rPr>
      <t xml:space="preserve">
</t>
    </r>
  </si>
  <si>
    <t>7.25</t>
  </si>
  <si>
    <r>
      <rPr>
        <sz val="11"/>
        <rFont val="Calibri"/>
      </rPr>
      <t>Virtual machines must enable diagnostic logging</t>
    </r>
  </si>
  <si>
    <r>
      <rPr>
        <sz val="11"/>
        <color rgb="FF000000"/>
        <rFont val="Calibri"/>
      </rPr>
      <t>Enabling diagnostic logging on virtual machines facilitates forensic analysis and troubleshooting by collecting necessary operational data. The parameter governing this behavior is Enable Logging with a recommended setting of TRUE.</t>
    </r>
  </si>
  <si>
    <r>
      <rPr>
        <sz val="11"/>
        <color rgb="FF000000"/>
        <rFont val="Calibri"/>
      </rPr>
      <t>There is no negative functional impact identified for enabling diagnostic logging. This control significantly aids in issue resolution, enhancing overall system reliability and performance.</t>
    </r>
  </si>
  <si>
    <t>7.26</t>
  </si>
  <si>
    <r>
      <rPr>
        <sz val="11"/>
        <rFont val="Calibri"/>
      </rPr>
      <t>Virtual machines must limit the number of retained diagnostic logs</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</si>
  <si>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log.keepOld</t>
    </r>
    <r>
      <rPr>
        <sz val="11"/>
        <color rgb="FF000000"/>
        <rFont val="Calibri"/>
      </rPr>
      <t xml:space="preserve"> with a value of </t>
    </r>
    <r>
      <rPr>
        <b/>
        <sz val="11"/>
        <color rgb="FF000000"/>
        <rFont val="Calibri"/>
      </rPr>
      <t>10</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 xml:space="preserve">To set the number of log files to be used to </t>
    </r>
    <r>
      <rPr>
        <b/>
        <sz val="11"/>
        <color rgb="FF000000"/>
        <rFont val="Calibri"/>
      </rPr>
      <t>10</t>
    </r>
    <r>
      <rPr>
        <sz val="11"/>
        <color rgb="FF000000"/>
        <rFont val="Calibri"/>
      </rPr>
      <t>,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"log.keepOld" -value "10"</t>
    </r>
    <r>
      <rPr>
        <sz val="11"/>
        <color rgb="FF006096"/>
        <rFont val="Roboto Condensed"/>
      </rPr>
      <t xml:space="preserve">
</t>
    </r>
  </si>
  <si>
    <r>
      <rPr>
        <sz val="11"/>
        <color rgb="FF000000"/>
        <rFont val="Calibri"/>
      </rPr>
      <t>Limiting the number of retained diagnostic logs in virtual machines helps in managing datastore space effectively without hampering diagnostic capabilities. The parameter governing this behavior is log.keepOld with a recommended setting of 10 or Undefined.</t>
    </r>
  </si>
  <si>
    <r>
      <rPr>
        <sz val="11"/>
        <color rgb="FF000000"/>
        <rFont val="Calibri"/>
      </rPr>
      <t>There is no negative functional impact.</t>
    </r>
  </si>
  <si>
    <r>
      <rPr>
        <sz val="11"/>
        <color rgb="FF000000"/>
        <rFont val="Calibri"/>
      </rPr>
      <t xml:space="preserve">To verify that log files will be created more frequently, verify that </t>
    </r>
    <r>
      <rPr>
        <b/>
        <sz val="11"/>
        <color rgb="FF000000"/>
        <rFont val="Calibri"/>
      </rPr>
      <t>log.keepOld</t>
    </r>
    <r>
      <rPr>
        <sz val="11"/>
        <color rgb="FF000000"/>
        <rFont val="Calibri"/>
      </rPr>
      <t xml:space="preserve"> is set to </t>
    </r>
    <r>
      <rPr>
        <b/>
        <sz val="11"/>
        <color rgb="FF000000"/>
        <rFont val="Calibri"/>
      </rPr>
      <t>10</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log.keepOld</t>
    </r>
    <r>
      <rPr>
        <sz val="11"/>
        <color rgb="FF000000"/>
        <rFont val="Calibri"/>
      </rPr>
      <t xml:space="preserve"> is set to </t>
    </r>
    <r>
      <rPr>
        <b/>
        <sz val="11"/>
        <color rgb="FF000000"/>
        <rFont val="Calibri"/>
      </rPr>
      <t>10</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"log.keepOld"| Select Entity, Name, Value</t>
    </r>
    <r>
      <rPr>
        <sz val="11"/>
        <color rgb="FF006096"/>
        <rFont val="Roboto Condensed"/>
      </rPr>
      <t xml:space="preserve">
</t>
    </r>
  </si>
  <si>
    <t>7.27</t>
  </si>
  <si>
    <r>
      <rPr>
        <sz val="11"/>
        <rFont val="Calibri"/>
      </rPr>
      <t>Virtual machines must limit the size of diagnostic logs</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</si>
  <si>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log.rotateSize</t>
    </r>
    <r>
      <rPr>
        <sz val="11"/>
        <color rgb="FF000000"/>
        <rFont val="Calibri"/>
      </rPr>
      <t xml:space="preserve"> with a value of </t>
    </r>
    <r>
      <rPr>
        <b/>
        <sz val="11"/>
        <color rgb="FF000000"/>
        <rFont val="Calibri"/>
      </rPr>
      <t>1024000</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properly limit the maximum log file size,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"log.rotateSize" -value "1024000"</t>
    </r>
    <r>
      <rPr>
        <sz val="11"/>
        <color rgb="FF006096"/>
        <rFont val="Roboto Condensed"/>
      </rPr>
      <t xml:space="preserve">
</t>
    </r>
  </si>
  <si>
    <r>
      <rPr>
        <sz val="11"/>
        <color rgb="FF000000"/>
        <rFont val="Calibri"/>
      </rPr>
      <t>Limiting the size of diagnostic logs on virtual machines ensures efficient utilization of datastore space, particularly beneficial for long-running VMs. This control assists in maintaining an optimal balance between diagnostic capabilities and storage resources. The parameter governing this behavior is log.rotateSize.</t>
    </r>
  </si>
  <si>
    <r>
      <rPr>
        <sz val="11"/>
        <color rgb="FF000000"/>
        <rFont val="Calibri"/>
      </rPr>
      <t>There is no negative functional impact identified by limiting the size of diagnostic logs. This control facilitates proficient management of storage resources, ensuring other vital functions are not compromised due to space exhaustion.</t>
    </r>
  </si>
  <si>
    <r>
      <rPr>
        <sz val="11"/>
        <color rgb="FF000000"/>
        <rFont val="Calibri"/>
      </rPr>
      <t xml:space="preserve">To verify the maximum log file size is limited properly, verify that </t>
    </r>
    <r>
      <rPr>
        <b/>
        <sz val="11"/>
        <color rgb="FF000000"/>
        <rFont val="Calibri"/>
      </rPr>
      <t>log.rotateSize</t>
    </r>
    <r>
      <rPr>
        <sz val="11"/>
        <color rgb="FF000000"/>
        <rFont val="Calibri"/>
      </rPr>
      <t xml:space="preserve"> is set to </t>
    </r>
    <r>
      <rPr>
        <b/>
        <sz val="11"/>
        <color rgb="FF000000"/>
        <rFont val="Calibri"/>
      </rPr>
      <t>1024000</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log.rotateSize</t>
    </r>
    <r>
      <rPr>
        <sz val="11"/>
        <color rgb="FF000000"/>
        <rFont val="Calibri"/>
      </rPr>
      <t xml:space="preserve"> is set to </t>
    </r>
    <r>
      <rPr>
        <b/>
        <sz val="11"/>
        <color rgb="FF000000"/>
        <rFont val="Calibri"/>
      </rPr>
      <t>1024000</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"log.rotateSize"| Select Entity, Name, Value</t>
    </r>
    <r>
      <rPr>
        <sz val="11"/>
        <color rgb="FF006096"/>
        <rFont val="Roboto Condensed"/>
      </rPr>
      <t xml:space="preserve">
</t>
    </r>
  </si>
  <si>
    <t>7.28</t>
  </si>
  <si>
    <r>
      <rPr>
        <sz val="11"/>
        <rFont val="Calibri"/>
      </rPr>
      <t>Virtual machines must limit informational messages from the virtual machine to the VMX file</t>
    </r>
  </si>
  <si>
    <r>
      <rPr>
        <sz val="11"/>
        <color rgb="FF000000"/>
        <rFont val="Calibri"/>
      </rPr>
      <t>Limit the number of informational messages from the virtual machine to the VMX file to prevent the file from exceeding its default size of 1MB, thereby avoiding potential denial of service situations due to a full datastore. The parameter governing this behavior is tools.setInfo.sizeLimit with a recommended setting of 1048576 or Undefined.</t>
    </r>
  </si>
  <si>
    <r>
      <rPr>
        <sz val="11"/>
        <color rgb="FF000000"/>
        <rFont val="Calibri"/>
      </rPr>
      <t>No negative functional impact identified.</t>
    </r>
  </si>
  <si>
    <t>7.29</t>
  </si>
  <si>
    <r>
      <rPr>
        <sz val="11"/>
        <rFont val="Calibri"/>
      </rPr>
      <t>Virtual machines should have virtual machine hardware version 19 or newer</t>
    </r>
  </si>
  <si>
    <r>
      <rPr>
        <sz val="11"/>
        <color rgb="FF000000"/>
        <rFont val="Calibri"/>
      </rPr>
      <t>Upgrade to hardware version 19 or newer to access enhanced features and better performance. Test the upgrades and ensure compatibility across all operational landscapes.</t>
    </r>
  </si>
  <si>
    <r>
      <rPr>
        <sz val="11"/>
        <color rgb="FF000000"/>
        <rFont val="Calibri"/>
      </rPr>
      <t>Changes in device versions within the guest may occur, requiring thorough testing to prevent service disruptions. Snapshots can aid in testing, allowing you to revert the hardware version if needed.</t>
    </r>
  </si>
  <si>
    <t>VMware Tools</t>
  </si>
  <si>
    <t>8.1</t>
  </si>
  <si>
    <r>
      <rPr>
        <sz val="11"/>
        <rFont val="Calibri"/>
      </rPr>
      <t>VMware Tools must be a version that has not reached End of General Support status</t>
    </r>
  </si>
  <si>
    <r>
      <rPr>
        <sz val="11"/>
        <color rgb="FF000000"/>
        <rFont val="Calibri"/>
      </rPr>
      <t>Ensuring VMware Tools is running a version that has not reached its End of General Support (EOGS) status is imperative for maintaining a secure and supported environment. A version within its support period guarantees regular updates, security patches, and vendor support. It's advisable to have a procedure in place for regular checking and updating of VMware Tools to a supported version.</t>
    </r>
  </si>
  <si>
    <r>
      <rPr>
        <sz val="11"/>
        <color rgb="FF000000"/>
        <rFont val="Calibri"/>
      </rPr>
      <t>Using a version of VMware Tools that has reached its EOGS can expose the environment to security risks due to lack of updates and patches. It also may lead to compliance issues and lack of vendor support which could result in operational inefficiencies.</t>
    </r>
  </si>
  <si>
    <t>8.2</t>
  </si>
  <si>
    <r>
      <rPr>
        <sz val="11"/>
        <rFont val="Calibri"/>
      </rPr>
      <t>VMware Tools must have all software updates installed</t>
    </r>
  </si>
  <si>
    <r>
      <rPr>
        <sz val="11"/>
        <color rgb="FF000000"/>
        <rFont val="Calibri"/>
      </rPr>
      <t>Ensuring that all software updates are installed on VMware Tools is crucial for maintaining a healthy and secure virtual environment. These updates provide essential drivers, enable effective management of guest operating systems, and offer features necessary for VM deployment and customization. It's vital to run a supported version compatible with the guest OS, be it Linux or Microsoft Windows, and keep it updated to benefit from the latest enhancements and security patches.</t>
    </r>
  </si>
  <si>
    <r>
      <rPr>
        <sz val="11"/>
        <color rgb="FF000000"/>
        <rFont val="Calibri"/>
      </rPr>
      <t>Neglecting to update VMware Tools could result in outdated drivers, lack of new features, and potential security vulnerabilities, which may hinder the performance and security of the virtual environment.</t>
    </r>
  </si>
  <si>
    <t>8.3</t>
  </si>
  <si>
    <r>
      <rPr>
        <sz val="11"/>
        <rFont val="Calibri"/>
      </rPr>
      <t>VMware Tools should configure automatic upgrades as appropriate for the environment</t>
    </r>
  </si>
  <si>
    <r>
      <rPr>
        <sz val="11"/>
        <color rgb="FF000000"/>
        <rFont val="Calibri"/>
      </rPr>
      <t>Automatic upgrades of VMware Tools can be managed via vSphere, ensuring VMware Tools versions remain current. This functionality is advisable unless alternative management and update mechanisms are in place. It is recommended to have automatic updates enabled to minimize administrative overhead and maintain up-to-date features and security patches. The parameter governing this behavior is autoupgrade allow-upgrade with a recommended setting of true.</t>
    </r>
  </si>
  <si>
    <r>
      <rPr>
        <sz val="11"/>
        <color rgb="FF000000"/>
        <rFont val="Calibri"/>
      </rPr>
      <t>Disabling automatic upgrades necessitates alternative methods for updating and reconfiguring VMware Tools, which could increase administrative overhead and potentially leave VMs with outdated versions, posing security risks and operational inefficiencies.</t>
    </r>
  </si>
  <si>
    <t>8.4</t>
  </si>
  <si>
    <r>
      <rPr>
        <sz val="11"/>
        <rFont val="Calibri"/>
      </rPr>
      <t>VMware Tools on deployed virtual machines must prevent being recustomized</t>
    </r>
  </si>
  <si>
    <r>
      <rPr>
        <sz val="11"/>
        <color rgb="FF000000"/>
        <rFont val="Calibri"/>
      </rPr>
      <t>Preventing re-customization of deployed virtual machines is essential to mitigate the risk of adversarial access through cloning and subsequent customization. Once a VM is deployed, it should be safeguarded against further customization to maintain the integrity of its configurations and data. The parameter governing this behavior is deployPkg enable-customization with a recommended setting of false.</t>
    </r>
  </si>
  <si>
    <r>
      <rPr>
        <sz val="11"/>
        <color rgb="FF000000"/>
        <rFont val="Calibri"/>
      </rPr>
      <t>Disabling re-customization on deployed VMs may affect disaster recovery processes that necessitate IP address modifications. Such processes, facilitated by VMware Site Recovery Manager or VMware Cloud Disaster Recovery, will require alternative strategies for IP address management in recovery scenarios.</t>
    </r>
  </si>
  <si>
    <t>8.5</t>
  </si>
  <si>
    <r>
      <rPr>
        <sz val="11"/>
        <rFont val="Calibri"/>
      </rPr>
      <t>VMware Tools must limit the automatic addition of features</t>
    </r>
  </si>
  <si>
    <r>
      <rPr>
        <sz val="11"/>
        <color rgb="FF000000"/>
        <rFont val="Calibri"/>
      </rPr>
      <t>Limit the automatic addition of features during VMware Tools upgrade processes to maintain the desired security profile of the guest operating system from vSphere. This control can be managed by setting the configuration parameter to a specified value. The parameter governing this behavior is autoupgrade allow-add-feature with a recommended setting of false.</t>
    </r>
  </si>
  <si>
    <r>
      <rPr>
        <sz val="11"/>
        <color rgb="FF000000"/>
        <rFont val="Calibri"/>
      </rPr>
      <t>With this control enforced, administrators will need to employ alternative methods to update and reconfigure VMware Tools as required, which might necessitate additional administrative effort and oversight.</t>
    </r>
  </si>
  <si>
    <t>8.6</t>
  </si>
  <si>
    <r>
      <rPr>
        <sz val="11"/>
        <rFont val="Calibri"/>
      </rPr>
      <t>VMware Tools must limit the automatic removal of features</t>
    </r>
  </si>
  <si>
    <r>
      <rPr>
        <sz val="11"/>
        <color rgb="FF000000"/>
        <rFont val="Calibri"/>
      </rPr>
      <t>Limiting the automatic removal of features by VMware Tools during upgrade processes is crucial to maintain the intended security profile of the guest OS from vSphere. The automatic upgrade could potentially remove essential features, impacting the security posture inadvertently. The parameter governing this behavior is autoupgrade allow-remove-feature with a recommended setting of false.</t>
    </r>
  </si>
  <si>
    <r>
      <rPr>
        <sz val="11"/>
        <color rgb="FF000000"/>
        <rFont val="Calibri"/>
      </rPr>
      <t>With this control, administrators would need to employ alternative methods for updating and reconfiguring VMware Tools, which might necessitate additional administrative effort.</t>
    </r>
  </si>
  <si>
    <t>8.7</t>
  </si>
  <si>
    <r>
      <rPr>
        <sz val="11"/>
        <rFont val="Calibri"/>
      </rPr>
      <t>VMware Tools must deactivate GlobalConf unless required</t>
    </r>
  </si>
  <si>
    <r>
      <rPr>
        <sz val="11"/>
        <color rgb="FF000000"/>
        <rFont val="Calibri"/>
      </rPr>
      <t>The GlobalConf feature within VMware Tools facilitates the delivery of tools.conf configurations to virtual machines, simplifying configuration management. However, if not necessary, it's advisable to deactivate this feature to reduce potential security risks. The parameter governing this behavior is globalconf enabled with a recommended setting of false.</t>
    </r>
  </si>
  <si>
    <r>
      <rPr>
        <sz val="11"/>
        <color rgb="FF000000"/>
        <rFont val="Calibri"/>
      </rPr>
      <t>With GlobalConf deactivated, administrators would need to employ alternative methods for updating and reconfiguring VMware Tools, which might require additional steps or tools.</t>
    </r>
  </si>
  <si>
    <t>8.8</t>
  </si>
  <si>
    <r>
      <rPr>
        <sz val="11"/>
        <rFont val="Calibri"/>
      </rPr>
      <t>VMware Tools must deactivate ContainerInfo unless required</t>
    </r>
  </si>
  <si>
    <r>
      <rPr>
        <sz val="11"/>
        <color rgb="FF000000"/>
        <rFont val="Calibri"/>
      </rPr>
      <t>Deactivating the ContainerInfo plugin within VMware Tools is advised unless its functionality is required. This plugin collects data on running containers within a Linux guest operating system. The parameter governing this behavior is containerinfo poll-interval with a recommended setting of 0.</t>
    </r>
  </si>
  <si>
    <r>
      <rPr>
        <sz val="11"/>
        <color rgb="FF000000"/>
        <rFont val="Calibri"/>
      </rPr>
      <t>Disabling ContainerInfo could affect certain products and services within the VMware ecosystem that rely on this functionality, necessitating other configurations or methods to obtain the required container information.</t>
    </r>
  </si>
  <si>
    <t>8.9</t>
  </si>
  <si>
    <r>
      <rPr>
        <sz val="11"/>
        <rFont val="Calibri"/>
      </rPr>
      <t>VMware Tools must deactivate Appinfo information gathering unless required</t>
    </r>
  </si>
  <si>
    <r>
      <rPr>
        <sz val="11"/>
        <color rgb="FF000000"/>
        <rFont val="Calibri"/>
      </rPr>
      <t>Deactivating the Appinfo module, unless necessary, through VMware Tools is a prudent measure to minimize the attack surface. This module is designed for application discovery, but if not in use, it should be disabled. The parameter governing this behavior is appinfo disabled with a recommended setting of true.</t>
    </r>
  </si>
  <si>
    <r>
      <rPr>
        <sz val="11"/>
        <color rgb="FF000000"/>
        <rFont val="Calibri"/>
      </rPr>
      <t>Disabling Appinfo may affect products and services within the VMware ecosystem that depend on this functionality, necessitating alternative configurations or solutions to retain those capabilities.</t>
    </r>
  </si>
  <si>
    <t>8.10</t>
  </si>
  <si>
    <r>
      <rPr>
        <sz val="11"/>
        <rFont val="Calibri"/>
      </rPr>
      <t>VMware Tools must deactivate Guest Store Upgrade operations unless required</t>
    </r>
  </si>
  <si>
    <r>
      <rPr>
        <sz val="11"/>
        <color rgb="FF000000"/>
        <rFont val="Calibri"/>
      </rPr>
      <t>The GuestStore feature facilitates the distribution of specific content to multiple guests. If not required, it is advisable to disable this plugin to minimize potential attack vectors. The parameter governing this behavior is gueststoreupgrade policy with a recommended setting of off.</t>
    </r>
  </si>
  <si>
    <r>
      <rPr>
        <sz val="11"/>
        <color rgb="FF000000"/>
        <rFont val="Calibri"/>
      </rPr>
      <t>Deactivating Guest Store Upgrade operations may affect certain products and services within the VMware ecosystem that rely on this functionality, necessitating alternative configurations or methods to maintain required operational capabilities.</t>
    </r>
  </si>
  <si>
    <t>8.11</t>
  </si>
  <si>
    <r>
      <rPr>
        <sz val="11"/>
        <rFont val="Calibri"/>
      </rPr>
      <t>VMware Tools must deactivate Service Discovery unless required</t>
    </r>
  </si>
  <si>
    <r>
      <rPr>
        <sz val="11"/>
        <color rgb="FF000000"/>
        <rFont val="Calibri"/>
      </rPr>
      <t>The VMware Tools Service Discovery plugin is designed to connect to Aria Operations, furnishing it with additional data concerning guests and workloads. Disabling this plugin, when not in use, is a prudent step to diminish the attack surface. The parameter governing this behavior is servicediscovery disabled with a recommended setting of true.</t>
    </r>
  </si>
  <si>
    <r>
      <rPr>
        <sz val="11"/>
        <color rgb="FF000000"/>
        <rFont val="Calibri"/>
      </rPr>
      <t>Disabling Service Discovery may affect certain products and services within the VMware ecosystem dependent on this functionality, necessitating alternative configurations or methods to retain required operational capabilities.</t>
    </r>
  </si>
  <si>
    <t>8.12</t>
  </si>
  <si>
    <r>
      <rPr>
        <sz val="11"/>
        <rFont val="Calibri"/>
      </rPr>
      <t>VMware Tools must limit the use of MSI transforms when reconfiguring VMware Tools</t>
    </r>
  </si>
  <si>
    <r>
      <rPr>
        <sz val="11"/>
        <color rgb="FF000000"/>
        <rFont val="Calibri"/>
      </rPr>
      <t>Limiting the use of MSI transforms during VMware Tools reconfiguration is crucial to prevent unintended alterations to the installation database on Microsoft Windows guest operating systems from vSphere. This control is managed through a specific configuration parameter. The parameter governing this behavior is autoupgrade allow-msi-transforms with a recommended setting of false.</t>
    </r>
  </si>
  <si>
    <r>
      <rPr>
        <sz val="11"/>
        <color rgb="FF000000"/>
        <rFont val="Calibri"/>
      </rPr>
      <t>Implementing this control will necessitate administrators to leverage alternative methods for updating and reconfiguring VMware Tools as required, which may demand additional administrative effort and oversight.</t>
    </r>
  </si>
  <si>
    <t>8.13</t>
  </si>
  <si>
    <r>
      <rPr>
        <sz val="11"/>
        <rFont val="Calibri"/>
      </rPr>
      <t>VMware Tools must enable VMware Tools logging</t>
    </r>
  </si>
  <si>
    <r>
      <rPr>
        <sz val="11"/>
        <color rgb="FF000000"/>
        <rFont val="Calibri"/>
      </rPr>
      <t>Enable logging within VMware Tools to ensure the collection of pertinent information, facilitating diagnostic or forensic activities. Logging within VMware Tools is highly customizable, allowing for tailored logging setups. The parameter governing this behavior is logging log with a recommended setting of true.</t>
    </r>
  </si>
  <si>
    <r>
      <rPr>
        <sz val="11"/>
        <color rgb="FF000000"/>
        <rFont val="Calibri"/>
      </rPr>
      <t>There is no known negative functional impact from enabling VMware Tools logging. This control solely promotes the capture of essential data for diagnostics and analysis.</t>
    </r>
  </si>
  <si>
    <t>8.14</t>
  </si>
  <si>
    <r>
      <rPr>
        <sz val="11"/>
        <rFont val="Calibri"/>
      </rPr>
      <t>VMware Tools must send VMware Tools logs to the system log service</t>
    </r>
  </si>
  <si>
    <r>
      <rPr>
        <sz val="11"/>
        <color rgb="FF000000"/>
        <rFont val="Calibri"/>
      </rPr>
      <t>Adjusting the logging destination in VMware Tools from the default file on disk to system log services streamlines log management. It redirects logs to syslog on Linux guests and the Windows Event Service on Microsoft Windows guests for centralized monitoring, management, and archiving. The parameter governing this behavior is logging vmsvc.handler with a recommended setting of syslog.</t>
    </r>
  </si>
  <si>
    <r>
      <rPr>
        <sz val="11"/>
        <color rgb="FF000000"/>
        <rFont val="Calibri"/>
      </rPr>
      <t>Processes dependent on log files in the default location may require modifications to function correctly with the new logging setup, necessitating updates to ensure proper operation and log data retrieval.</t>
    </r>
  </si>
  <si>
    <t>8.15</t>
  </si>
  <si>
    <r>
      <rPr>
        <sz val="11"/>
        <rFont val="Calibri"/>
      </rPr>
      <t>VMware Tools must deactivate Guest Operations unless required</t>
    </r>
  </si>
  <si>
    <r>
      <rPr>
        <sz val="11"/>
        <color rgb="FF000000"/>
        <rFont val="Calibri"/>
      </rPr>
      <t>Guest Operations are a set of functions that underpin most host-to-guest interaction. Deactivating them reduces attack surface but also drastically reduces functionality. Ensure that your environment does not require these functions. Do not do this on template VMs. For a list of functions see:</t>
    </r>
    <r>
      <rPr>
        <sz val="11"/>
        <color rgb="FF000000"/>
        <rFont val="Calibri"/>
      </rPr>
      <t xml:space="preserve">
</t>
    </r>
    <r>
      <rPr>
        <sz val="11"/>
        <color rgb="FF000000"/>
        <rFont val="Calibri"/>
      </rPr>
      <t>https://vdc-download.vmware.com/vmwb-repository/dcr-public/fe08899f-1eec-4d8d-b3bc-a6664c168c2c/7fdf97a1-4c0d-4be0-9d43-2ceebbc174d9/doc/vim.vm.guest.GuestOperationsManager.html</t>
    </r>
  </si>
  <si>
    <r>
      <rPr>
        <sz val="11"/>
        <color rgb="FF000000"/>
        <rFont val="Calibri"/>
      </rPr>
      <t>Deactivation of Guest Operations can hinder the functionality of certain products and services within the VMware ecosystem, requiring alternative configurations or methods to maintain required functionalities. This includes guest customization.</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</si>
  <si>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</si>
  <si>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</si>
  <si>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</si>
  <si>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</si>
  <si>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</si>
  <si>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</si>
  <si>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</si>
  <si>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</si>
  <si>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</si>
  <si>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</si>
  <si>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</si>
  <si>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</si>
  <si>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</si>
  <si>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</si>
  <si>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</si>
  <si>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</si>
  <si>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</si>
  <si>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</si>
  <si>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</si>
  <si>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</si>
  <si>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</si>
  <si>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</si>
  <si>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</si>
  <si>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</si>
  <si>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</si>
  <si>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</si>
  <si>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</si>
  <si>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</si>
  <si>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</si>
  <si>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VMware ESXi 8.0 Benchmark</t>
  </si>
  <si>
    <t>Developed By:</t>
  </si>
  <si>
    <t>Center for Internet Security (CIS)</t>
  </si>
  <si>
    <t>Release Information:</t>
  </si>
  <si>
    <r>
      <rPr>
        <b/>
        <sz val="11"/>
        <color rgb="FF000000"/>
        <rFont val="Calibri"/>
      </rPr>
      <t>Version:</t>
    </r>
    <r>
      <rPr>
        <sz val="11"/>
        <color rgb="FF000000"/>
        <rFont val="Calibri"/>
      </rPr>
      <t xml:space="preserve"> v1.3.0     </t>
    </r>
    <r>
      <rPr>
        <b/>
        <sz val="11"/>
        <color rgb="FF000000"/>
        <rFont val="Calibri"/>
      </rPr>
      <t>Date:</t>
    </r>
    <r>
      <rPr>
        <sz val="11"/>
        <color rgb="FF000000"/>
        <rFont val="Calibri"/>
      </rPr>
      <t xml:space="preserve"> 31 March 2026     </t>
    </r>
    <r>
      <rPr>
        <b/>
        <sz val="11"/>
        <color rgb="FF000000"/>
        <rFont val="Calibri"/>
      </rPr>
      <t>Recommendation Count:</t>
    </r>
    <r>
      <rPr>
        <sz val="11"/>
        <color rgb="FF000000"/>
        <rFont val="Calibri"/>
      </rPr>
      <t xml:space="preserve"> 134</t>
    </r>
  </si>
  <si>
    <t>Development Url:</t>
  </si>
  <si>
    <t>https://workbench.cisecurity.org/benchmarks/21888</t>
  </si>
  <si>
    <t>Download Url:</t>
  </si>
  <si>
    <t>https://downloads.cisecurity.org/#/</t>
  </si>
  <si>
    <t>Guide Overview:</t>
  </si>
  <si>
    <r>
      <rPr>
        <sz val="11"/>
        <color rgb="FF000000"/>
        <rFont val="Calibri"/>
      </rPr>
      <t>This benchmark provides prescriptive guidance for establishing a secure configuration posture for VMware ESXi 8.0.</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</si>
  <si>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</si>
  <si>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VMware ESXi 8.</t>
    </r>
    <r>
      <rPr>
        <sz val="11"/>
        <color rgb="FF000000"/>
        <rFont val="Calibri"/>
      </rPr>
      <t xml:space="preserve">
</t>
    </r>
    <r>
      <rPr>
        <sz val="11"/>
        <color rgb="FF000000"/>
        <rFont val="Calibri"/>
      </rPr>
      <t>The scope of this document does not extend to VMware vCenter 8, VMware vSphere 8, features and functions which are enabled when ESXi 8 is managed via VMware vCenter, or engineered solutions that incorporate ESXi 8.</t>
    </r>
  </si>
  <si>
    <t>Profiles:</t>
  </si>
  <si>
    <r>
      <rPr>
        <b/>
        <sz val="11"/>
        <color rgb="FF240458"/>
        <rFont val="Calibri"/>
      </rPr>
      <t>Level 1 (L1) - Corporate/Enterprise Environment (general use)</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</si>
  <si>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the starting baseline for most organizations;</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</si>
  <si>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(L2) - High Security/Sensitive Data Environment (limited functionality)</t>
    </r>
  </si>
  <si>
    <r>
      <rPr>
        <sz val="11"/>
        <color rgb="FF000000"/>
        <rFont val="Calibri"/>
      </rPr>
      <t>This profile extends the "Level 1 (L1)"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 and</t>
    </r>
    <r>
      <rPr>
        <sz val="11"/>
        <color rgb="FF000000"/>
        <rFont val="Calibri"/>
      </rPr>
      <t xml:space="preserve">
</t>
    </r>
    <r>
      <rPr>
        <b/>
        <sz val="11"/>
        <color rgb="FF000000"/>
        <rFont val="Calibri"/>
      </rPr>
      <t>•</t>
    </r>
    <r>
      <rPr>
        <sz val="11"/>
        <color rgb="FF000000"/>
        <rFont val="Calibri"/>
      </rPr>
      <t xml:space="preserve">    limit the ability of remote management/access.</t>
    </r>
    <r>
      <rPr>
        <sz val="11"/>
        <color rgb="FF000000"/>
        <rFont val="Calibri"/>
      </rPr>
      <t xml:space="preserve">
</t>
    </r>
    <r>
      <rPr>
        <b/>
        <sz val="11"/>
        <color rgb="FF000000"/>
        <rFont val="Calibri"/>
      </rPr>
      <t>Note:</t>
    </r>
    <r>
      <rPr>
        <sz val="11"/>
        <color rgb="FF000000"/>
        <rFont val="Calibri"/>
      </rPr>
      <t xml:space="preserve"> Implementation of Level 2 requires that </t>
    </r>
    <r>
      <rPr>
        <b/>
        <sz val="11"/>
        <color rgb="FF000000"/>
        <rFont val="Calibri"/>
      </rPr>
      <t>both</t>
    </r>
    <r>
      <rPr>
        <sz val="11"/>
        <color rgb="FF000000"/>
        <rFont val="Calibri"/>
      </rPr>
      <t xml:space="preserve"> Level 1 and Level 2 settings are applied.</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</si>
  <si>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</si>
  <si>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</si>
  <si>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</si>
  <si>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</si>
  <si>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</si>
  <si>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</si>
  <si>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</si>
  <si>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</si>
  <si>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</si>
  <si>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</si>
  <si>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</si>
  <si>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</si>
  <si>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</si>
  <si>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</si>
  <si>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</si>
  <si>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</si>
  <si>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</si>
  <si>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</si>
  <si>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</si>
  <si>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</si>
  <si>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</si>
  <si>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</si>
  <si>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</si>
  <si>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</si>
  <si>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</si>
  <si>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</si>
  <si>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</si>
  <si>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</si>
  <si>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</si>
  <si>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</si>
  <si>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</si>
  <si>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</si>
  <si>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</si>
  <si>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</si>
  <si>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</si>
  <si>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</si>
  <si>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</si>
  <si>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</si>
  <si>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</si>
  <si>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</si>
  <si>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</si>
  <si>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</si>
  <si>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VMware ESXi 8.0 Benchmark v1.3.0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</si>
  <si>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</si>
  <si>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</si>
  <si>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</si>
  <si>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</si>
  <si>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</si>
  <si>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</si>
  <si>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</si>
  <si>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</si>
  <si>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</si>
  <si>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</si>
  <si>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</si>
  <si>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</si>
  <si>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</si>
  <si>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</si>
  <si>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</si>
  <si>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</si>
  <si>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</si>
  <si>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</si>
  <si>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</si>
  <si>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</si>
  <si>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</si>
  <si>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</si>
  <si>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</si>
  <si>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</si>
  <si>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</si>
  <si>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</si>
  <si>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</si>
  <si>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</si>
  <si>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</si>
  <si>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</si>
  <si>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</si>
  <si>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</si>
  <si>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</si>
  <si>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</si>
  <si>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</si>
  <si>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</si>
  <si>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</si>
  <si>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</si>
  <si>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</si>
  <si>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</si>
  <si>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</si>
  <si>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</si>
  <si>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</si>
  <si>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</si>
  <si>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</si>
  <si>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</si>
  <si>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</si>
  <si>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</si>
  <si>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</si>
  <si>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</si>
  <si>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</si>
  <si>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</si>
  <si>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</si>
  <si>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</si>
  <si>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</si>
  <si>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</si>
  <si>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</si>
  <si>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</si>
  <si>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</si>
  <si>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</si>
  <si>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</si>
  <si>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</si>
  <si>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</si>
  <si>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</si>
  <si>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</si>
  <si>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</si>
  <si>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</si>
  <si>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</si>
  <si>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</si>
  <si>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</si>
  <si>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</si>
  <si>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</si>
  <si>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</si>
  <si>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</si>
  <si>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</si>
  <si>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</si>
  <si>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</si>
  <si>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</si>
  <si>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</si>
  <si>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</si>
  <si>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</si>
  <si>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</si>
  <si>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</si>
  <si>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</si>
  <si>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</si>
  <si>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</si>
  <si>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</si>
  <si>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</si>
  <si>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</si>
  <si>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</si>
  <si>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</si>
  <si>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</si>
  <si>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</si>
  <si>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</si>
  <si>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</si>
  <si>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</si>
  <si>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</si>
  <si>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</si>
  <si>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</si>
  <si>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</si>
  <si>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</si>
  <si>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</si>
  <si>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</si>
  <si>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</si>
  <si>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</si>
  <si>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</si>
  <si>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</si>
  <si>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</si>
  <si>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</si>
  <si>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</si>
  <si>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</si>
  <si>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</si>
  <si>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</si>
  <si>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</si>
  <si>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</si>
  <si>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</si>
  <si>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</si>
  <si>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</si>
  <si>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</si>
  <si>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</si>
  <si>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</si>
  <si>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</si>
  <si>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</si>
  <si>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</si>
  <si>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</si>
  <si>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</si>
  <si>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</si>
  <si>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</si>
  <si>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</si>
  <si>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</si>
  <si>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</si>
  <si>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</si>
  <si>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</si>
  <si>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</si>
  <si>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</si>
  <si>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</si>
  <si>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</si>
  <si>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</si>
  <si>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</si>
  <si>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</si>
  <si>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</si>
  <si>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</si>
  <si>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</si>
  <si>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</si>
  <si>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</si>
  <si>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</si>
  <si>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</si>
  <si>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</si>
  <si>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</si>
  <si>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</si>
  <si>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</si>
  <si>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</si>
  <si>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</si>
  <si>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</si>
  <si>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</si>
  <si>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</si>
  <si>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</si>
  <si>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</si>
  <si>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</si>
  <si>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</si>
  <si>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</si>
  <si>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</si>
  <si>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</si>
  <si>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</si>
  <si>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</si>
  <si>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</si>
  <si>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</si>
  <si>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</si>
  <si>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</si>
  <si>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</si>
  <si>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</si>
  <si>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</si>
  <si>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</si>
  <si>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</si>
  <si>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</si>
  <si>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</si>
  <si>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</si>
  <si>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</si>
  <si>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</si>
  <si>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</si>
  <si>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</si>
  <si>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</si>
  <si>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</si>
  <si>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</si>
  <si>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</si>
  <si>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</si>
  <si>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</si>
  <si>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</si>
  <si>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</si>
  <si>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</si>
  <si>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</si>
  <si>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</si>
  <si>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</si>
  <si>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</si>
  <si>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</si>
  <si>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</si>
  <si>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</si>
  <si>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</si>
  <si>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</si>
  <si>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</si>
  <si>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</si>
  <si>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</si>
  <si>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</si>
  <si>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</si>
  <si>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</si>
  <si>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</si>
  <si>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</si>
  <si>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</si>
  <si>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</si>
  <si>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</si>
  <si>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</si>
  <si>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</si>
  <si>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</si>
  <si>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</si>
  <si>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</si>
  <si>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</si>
  <si>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</si>
  <si>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</si>
  <si>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</si>
  <si>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</si>
  <si>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</si>
  <si>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</si>
  <si>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</si>
  <si>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</si>
  <si>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</si>
  <si>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</si>
  <si>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</si>
  <si>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</si>
  <si>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</si>
  <si>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</si>
  <si>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</si>
  <si>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</si>
  <si>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</si>
  <si>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</si>
  <si>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</si>
  <si>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</si>
  <si>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</si>
  <si>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</si>
  <si>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</si>
  <si>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</si>
  <si>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</si>
  <si>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</si>
  <si>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</si>
  <si>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</si>
  <si>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</si>
  <si>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</si>
  <si>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</si>
  <si>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</si>
  <si>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</si>
  <si>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</si>
  <si>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</si>
  <si>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</si>
  <si>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</si>
  <si>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</si>
  <si>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</si>
  <si>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</si>
  <si>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</si>
  <si>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</si>
  <si>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</si>
  <si>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</si>
  <si>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</si>
  <si>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</si>
  <si>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</si>
  <si>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</si>
  <si>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</si>
  <si>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</si>
  <si>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</si>
  <si>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</si>
  <si>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</si>
  <si>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</si>
  <si>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</si>
  <si>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</si>
  <si>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</si>
  <si>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</si>
  <si>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</si>
  <si>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Encrypt Data on Removable Media</t>
  </si>
  <si>
    <t>Encrypt data on removable media.</t>
  </si>
  <si>
    <r>
      <rPr>
        <b/>
        <sz val="11"/>
        <color rgb="FF000000"/>
        <rFont val="Calibri"/>
      </rPr>
      <t>Obj #1:</t>
    </r>
    <r>
      <rPr>
        <sz val="11"/>
        <color rgb="FF000000"/>
        <rFont val="Calibri"/>
      </rPr>
      <t xml:space="preserve"> Data on removable media is encrypted.</t>
    </r>
  </si>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</sst>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1B3-456D-BF77-17B3FD95292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1B3-456D-BF77-17B3FD95292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134</c:v>
                </c:pt>
              </c:numCache>
            </c:numRef>
          </c:val>
          <c:extLst>
            <c:ext xmlns:c16="http://schemas.microsoft.com/office/drawing/2014/chart" uri="{C3380CC4-5D6E-409C-BE32-E72D297353CC}">
              <c16:uniqueId val="{00000002-B1B3-456D-BF77-17B3FD95292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B035-498D-8F0D-499D58B034E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B035-498D-8F0D-499D58B034E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116</c:v>
                </c:pt>
                <c:pt idx="1">
                  <c:v>18</c:v>
                </c:pt>
              </c:numCache>
            </c:numRef>
          </c:val>
          <c:extLst>
            <c:ext xmlns:c16="http://schemas.microsoft.com/office/drawing/2014/chart" uri="{C3380CC4-5D6E-409C-BE32-E72D297353CC}">
              <c16:uniqueId val="{00000002-B035-498D-8F0D-499D58B034E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5EB-4344-B879-143321B33A3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5EB-4344-B879-143321B33A3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134</c:v>
                </c:pt>
              </c:numCache>
            </c:numRef>
          </c:val>
          <c:extLst>
            <c:ext xmlns:c16="http://schemas.microsoft.com/office/drawing/2014/chart" uri="{C3380CC4-5D6E-409C-BE32-E72D297353CC}">
              <c16:uniqueId val="{00000002-E5EB-4344-B879-143321B33A3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7575-4670-8385-5AAFB6E53B5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7575-4670-8385-5AAFB6E53B5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38</c:v>
                </c:pt>
                <c:pt idx="1">
                  <c:v>96</c:v>
                </c:pt>
              </c:numCache>
            </c:numRef>
          </c:val>
          <c:extLst>
            <c:ext xmlns:c16="http://schemas.microsoft.com/office/drawing/2014/chart" uri="{C3380CC4-5D6E-409C-BE32-E72D297353CC}">
              <c16:uniqueId val="{00000002-7575-4670-8385-5AAFB6E53B5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615-4969-A8D1-977EC8C65D7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615-4969-A8D1-977EC8C65D7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134</c:v>
                </c:pt>
              </c:numCache>
            </c:numRef>
          </c:val>
          <c:extLst>
            <c:ext xmlns:c16="http://schemas.microsoft.com/office/drawing/2014/chart" uri="{C3380CC4-5D6E-409C-BE32-E72D297353CC}">
              <c16:uniqueId val="{00000002-7615-4969-A8D1-977EC8C65D7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ABC-4663-BF86-A3AD1F78957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ABC-4663-BF86-A3AD1F78957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134</c:v>
                </c:pt>
              </c:numCache>
            </c:numRef>
          </c:val>
          <c:extLst>
            <c:ext xmlns:c16="http://schemas.microsoft.com/office/drawing/2014/chart" uri="{C3380CC4-5D6E-409C-BE32-E72D297353CC}">
              <c16:uniqueId val="{00000002-BABC-4663-BF86-A3AD1F78957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7F6-4BE6-BE21-891E2E427D9D}"/>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7F6-4BE6-BE21-891E2E427D9D}"/>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7F6-4BE6-BE21-891E2E427D9D}"/>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7F6-4BE6-BE21-891E2E427D9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514-4901-A6E3-2088716E3D1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5r22cq">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51q0f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4mlky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2gtjai">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ycog1y">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hejg4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rxjy10">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ayxtxf">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35">
  <autoFilter ref="A1:Q135"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188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674</v>
      </c>
    </row>
    <row r="3" spans="2:3" ht="15" customHeight="1" x14ac:dyDescent="0.35"/>
    <row r="4" spans="2:3" ht="58" x14ac:dyDescent="0.35">
      <c r="B4" s="20" t="s">
        <v>675</v>
      </c>
      <c r="C4" s="21" t="s">
        <v>676</v>
      </c>
    </row>
    <row r="5" spans="2:3" x14ac:dyDescent="0.35">
      <c r="C5" s="21" t="s">
        <v>677</v>
      </c>
    </row>
    <row r="6" spans="2:3" x14ac:dyDescent="0.35">
      <c r="C6" s="18" t="s">
        <v>678</v>
      </c>
    </row>
    <row r="7" spans="2:3" ht="10" customHeight="1" x14ac:dyDescent="0.35"/>
    <row r="8" spans="2:3" ht="232" x14ac:dyDescent="0.35">
      <c r="B8" s="22" t="s">
        <v>679</v>
      </c>
      <c r="C8" s="21" t="s">
        <v>680</v>
      </c>
    </row>
    <row r="9" spans="2:3" ht="10" customHeight="1" x14ac:dyDescent="0.35"/>
    <row r="10" spans="2:3" ht="35" customHeight="1" x14ac:dyDescent="0.35">
      <c r="B10" s="22" t="s">
        <v>681</v>
      </c>
      <c r="C10" s="21" t="s">
        <v>682</v>
      </c>
    </row>
    <row r="11" spans="2:3" ht="75" customHeight="1" x14ac:dyDescent="0.35">
      <c r="B11" s="18" t="s">
        <v>25</v>
      </c>
      <c r="C11" s="21" t="s">
        <v>683</v>
      </c>
    </row>
    <row r="12" spans="2:3" ht="47" customHeight="1" x14ac:dyDescent="0.35">
      <c r="B12" s="18" t="s">
        <v>25</v>
      </c>
      <c r="C12" s="21" t="s">
        <v>684</v>
      </c>
    </row>
    <row r="13" spans="2:3" ht="35" customHeight="1" x14ac:dyDescent="0.35">
      <c r="B13" s="18" t="s">
        <v>25</v>
      </c>
      <c r="C13" s="21" t="s">
        <v>685</v>
      </c>
    </row>
    <row r="14" spans="2:3" ht="32" customHeight="1" x14ac:dyDescent="0.35">
      <c r="B14" s="18" t="s">
        <v>25</v>
      </c>
      <c r="C14" s="21" t="s">
        <v>686</v>
      </c>
    </row>
    <row r="15" spans="2:3" ht="30" customHeight="1" x14ac:dyDescent="0.35">
      <c r="B15" s="18" t="s">
        <v>25</v>
      </c>
      <c r="C15" s="21" t="s">
        <v>687</v>
      </c>
    </row>
    <row r="16" spans="2:3" ht="10" customHeight="1" x14ac:dyDescent="0.35"/>
    <row r="17" spans="1:3" ht="145" customHeight="1" x14ac:dyDescent="0.35">
      <c r="B17" s="22" t="s">
        <v>688</v>
      </c>
      <c r="C17" s="21" t="s">
        <v>689</v>
      </c>
    </row>
    <row r="18" spans="1:3" ht="10" customHeight="1" x14ac:dyDescent="0.35"/>
    <row r="19" spans="1:3" ht="3" customHeight="1" x14ac:dyDescent="0.35">
      <c r="B19" s="23"/>
      <c r="C19" s="23"/>
    </row>
    <row r="20" spans="1:3" ht="12" customHeight="1" x14ac:dyDescent="0.35"/>
    <row r="21" spans="1:3" ht="35" customHeight="1" x14ac:dyDescent="0.35">
      <c r="A21" s="25"/>
      <c r="B21" s="26" t="s">
        <v>690</v>
      </c>
      <c r="C21" s="27" t="s">
        <v>691</v>
      </c>
    </row>
    <row r="22" spans="1:3" ht="18" customHeight="1" x14ac:dyDescent="0.35">
      <c r="A22" s="25"/>
      <c r="B22" s="25" t="s">
        <v>25</v>
      </c>
      <c r="C22" s="27" t="s">
        <v>692</v>
      </c>
    </row>
    <row r="23" spans="1:3" ht="18" customHeight="1" x14ac:dyDescent="0.35">
      <c r="A23" s="25"/>
      <c r="B23" s="25" t="s">
        <v>25</v>
      </c>
      <c r="C23" s="27" t="s">
        <v>693</v>
      </c>
    </row>
    <row r="24" spans="1:3" ht="18" customHeight="1" x14ac:dyDescent="0.35">
      <c r="A24" s="25"/>
      <c r="B24" s="25" t="s">
        <v>25</v>
      </c>
      <c r="C24" s="27" t="s">
        <v>694</v>
      </c>
    </row>
    <row r="25" spans="1:3" ht="18" customHeight="1" x14ac:dyDescent="0.35">
      <c r="A25" s="25"/>
      <c r="B25" s="25" t="s">
        <v>25</v>
      </c>
      <c r="C25" s="27" t="s">
        <v>695</v>
      </c>
    </row>
    <row r="26" spans="1:3" ht="18" customHeight="1" x14ac:dyDescent="0.35">
      <c r="A26" s="25"/>
      <c r="B26" s="25" t="s">
        <v>25</v>
      </c>
      <c r="C26" s="27" t="s">
        <v>696</v>
      </c>
    </row>
    <row r="27" spans="1:3" ht="18" customHeight="1" x14ac:dyDescent="0.35">
      <c r="A27" s="25"/>
      <c r="B27" s="25" t="s">
        <v>25</v>
      </c>
      <c r="C27" s="27" t="s">
        <v>697</v>
      </c>
    </row>
    <row r="28" spans="1:3" ht="18" customHeight="1" x14ac:dyDescent="0.35">
      <c r="A28" s="25"/>
      <c r="B28" s="25" t="s">
        <v>25</v>
      </c>
      <c r="C28" s="27" t="s">
        <v>698</v>
      </c>
    </row>
    <row r="29" spans="1:3" ht="18" customHeight="1" x14ac:dyDescent="0.35">
      <c r="A29" s="25"/>
      <c r="B29" s="25" t="s">
        <v>25</v>
      </c>
      <c r="C29" s="27" t="s">
        <v>699</v>
      </c>
    </row>
    <row r="30" spans="1:3" ht="44" customHeight="1" x14ac:dyDescent="0.35">
      <c r="A30" s="25"/>
      <c r="B30" s="25" t="s">
        <v>25</v>
      </c>
      <c r="C30" s="28" t="s">
        <v>700</v>
      </c>
    </row>
    <row r="31" spans="1:3" ht="10" customHeight="1" x14ac:dyDescent="0.35"/>
    <row r="32" spans="1:3" ht="3" customHeight="1" x14ac:dyDescent="0.35">
      <c r="B32" s="23"/>
      <c r="C32" s="23"/>
    </row>
    <row r="33" spans="2:3" ht="12" customHeight="1" x14ac:dyDescent="0.35"/>
    <row r="34" spans="2:3" ht="24" customHeight="1" x14ac:dyDescent="0.35">
      <c r="B34" s="29" t="s">
        <v>701</v>
      </c>
      <c r="C34" s="30" t="s">
        <v>702</v>
      </c>
    </row>
    <row r="35" spans="2:3" ht="18.5" x14ac:dyDescent="0.35">
      <c r="B35" s="29" t="s">
        <v>703</v>
      </c>
      <c r="C35" s="31" t="s">
        <v>704</v>
      </c>
    </row>
    <row r="36" spans="2:3" ht="27" customHeight="1" x14ac:dyDescent="0.35">
      <c r="B36" s="32" t="s">
        <v>705</v>
      </c>
      <c r="C36" s="24" t="s">
        <v>706</v>
      </c>
    </row>
    <row r="37" spans="2:3" x14ac:dyDescent="0.35">
      <c r="B37" s="29" t="s">
        <v>707</v>
      </c>
      <c r="C37" s="33" t="s">
        <v>708</v>
      </c>
    </row>
    <row r="38" spans="2:3" x14ac:dyDescent="0.35">
      <c r="B38" s="29" t="s">
        <v>709</v>
      </c>
      <c r="C38" s="33" t="s">
        <v>710</v>
      </c>
    </row>
    <row r="39" spans="2:3" ht="10" customHeight="1" x14ac:dyDescent="0.35"/>
    <row r="40" spans="2:3" ht="29" x14ac:dyDescent="0.35">
      <c r="B40" s="29" t="s">
        <v>711</v>
      </c>
      <c r="C40" s="34" t="s">
        <v>712</v>
      </c>
    </row>
    <row r="42" spans="2:3" ht="101.5" x14ac:dyDescent="0.35">
      <c r="B42" s="29" t="s">
        <v>713</v>
      </c>
      <c r="C42" s="21" t="s">
        <v>714</v>
      </c>
    </row>
    <row r="43" spans="2:3" ht="10" customHeight="1" x14ac:dyDescent="0.35"/>
    <row r="44" spans="2:3" x14ac:dyDescent="0.35">
      <c r="B44" s="29" t="s">
        <v>715</v>
      </c>
      <c r="C44" s="35" t="s">
        <v>716</v>
      </c>
    </row>
    <row r="45" spans="2:3" ht="87" x14ac:dyDescent="0.35">
      <c r="C45" s="21" t="s">
        <v>717</v>
      </c>
    </row>
    <row r="47" spans="2:3" x14ac:dyDescent="0.35">
      <c r="C47" s="35" t="s">
        <v>718</v>
      </c>
    </row>
    <row r="48" spans="2:3" ht="130.5" x14ac:dyDescent="0.35">
      <c r="C48" s="21" t="s">
        <v>719</v>
      </c>
    </row>
    <row r="49" spans="2:3" ht="10" customHeight="1" x14ac:dyDescent="0.35"/>
    <row r="50" spans="2:3" ht="3" customHeight="1" x14ac:dyDescent="0.35">
      <c r="B50" s="23"/>
      <c r="C50" s="23"/>
    </row>
    <row r="51" spans="2:3" ht="12" customHeight="1" x14ac:dyDescent="0.35"/>
    <row r="52" spans="2:3" ht="130.5" x14ac:dyDescent="0.35">
      <c r="B52" s="20" t="s">
        <v>720</v>
      </c>
      <c r="C52" s="21" t="s">
        <v>721</v>
      </c>
    </row>
    <row r="53" spans="2:3" ht="6" customHeight="1" x14ac:dyDescent="0.35"/>
    <row r="54" spans="2:3" ht="217.5" x14ac:dyDescent="0.35">
      <c r="C54" s="21" t="s">
        <v>722</v>
      </c>
    </row>
    <row r="55" spans="2:3" ht="6" customHeight="1" x14ac:dyDescent="0.35"/>
    <row r="56" spans="2:3" ht="43.5" x14ac:dyDescent="0.35">
      <c r="C56" s="21" t="s">
        <v>723</v>
      </c>
    </row>
    <row r="57" spans="2:3" ht="10" customHeight="1" x14ac:dyDescent="0.35"/>
    <row r="58" spans="2:3" ht="3" customHeight="1" x14ac:dyDescent="0.35">
      <c r="B58" s="23"/>
      <c r="C58" s="23"/>
    </row>
    <row r="59" spans="2:3" ht="12" customHeight="1" x14ac:dyDescent="0.35"/>
    <row r="60" spans="2:3" ht="145" x14ac:dyDescent="0.35">
      <c r="B60" s="20" t="s">
        <v>724</v>
      </c>
      <c r="C60" s="21" t="s">
        <v>725</v>
      </c>
    </row>
    <row r="61" spans="2:3" ht="6" customHeight="1" x14ac:dyDescent="0.35"/>
    <row r="62" spans="2:3" ht="203" x14ac:dyDescent="0.35">
      <c r="C62" s="21" t="s">
        <v>726</v>
      </c>
    </row>
    <row r="63" spans="2:3" ht="6" customHeight="1" x14ac:dyDescent="0.35"/>
    <row r="64" spans="2:3" ht="43.5" x14ac:dyDescent="0.35">
      <c r="C64" s="21" t="s">
        <v>727</v>
      </c>
    </row>
    <row r="65" spans="2:3" ht="10" customHeight="1" x14ac:dyDescent="0.35"/>
    <row r="66" spans="2:3" ht="3" customHeight="1" x14ac:dyDescent="0.35">
      <c r="B66" s="23"/>
      <c r="C66" s="23"/>
    </row>
    <row r="67" spans="2:3" ht="12" customHeight="1" x14ac:dyDescent="0.35"/>
    <row r="68" spans="2:3" ht="101.5" x14ac:dyDescent="0.35">
      <c r="B68" s="20" t="s">
        <v>728</v>
      </c>
      <c r="C68" s="21" t="s">
        <v>729</v>
      </c>
    </row>
    <row r="69" spans="2:3" ht="6" customHeight="1" x14ac:dyDescent="0.35"/>
    <row r="70" spans="2:3" ht="145" x14ac:dyDescent="0.35">
      <c r="C70" s="21" t="s">
        <v>730</v>
      </c>
    </row>
    <row r="71" spans="2:3" ht="6" customHeight="1" x14ac:dyDescent="0.35"/>
    <row r="72" spans="2:3" ht="43.5" x14ac:dyDescent="0.35">
      <c r="C72" s="21" t="s">
        <v>731</v>
      </c>
    </row>
    <row r="73" spans="2:3" ht="10" customHeight="1" x14ac:dyDescent="0.35"/>
    <row r="74" spans="2:3" ht="3" customHeight="1" x14ac:dyDescent="0.35">
      <c r="B74" s="23"/>
      <c r="C74" s="23"/>
    </row>
    <row r="75" spans="2:3" ht="12" customHeight="1" x14ac:dyDescent="0.35"/>
    <row r="76" spans="2:3" ht="26" customHeight="1" x14ac:dyDescent="0.35">
      <c r="B76" s="36" t="s">
        <v>732</v>
      </c>
    </row>
    <row r="77" spans="2:3" ht="8" customHeight="1" x14ac:dyDescent="0.35"/>
    <row r="78" spans="2:3" ht="20" customHeight="1" x14ac:dyDescent="0.35">
      <c r="B78" s="29" t="s">
        <v>733</v>
      </c>
      <c r="C78" s="37" t="s">
        <v>734</v>
      </c>
    </row>
    <row r="79" spans="2:3" ht="116" x14ac:dyDescent="0.35">
      <c r="C79" s="21" t="s">
        <v>735</v>
      </c>
    </row>
    <row r="80" spans="2:3" ht="10" customHeight="1" x14ac:dyDescent="0.35"/>
    <row r="81" spans="2:3" ht="20" customHeight="1" x14ac:dyDescent="0.35">
      <c r="B81" s="29" t="s">
        <v>736</v>
      </c>
      <c r="C81" s="37" t="s">
        <v>737</v>
      </c>
    </row>
    <row r="82" spans="2:3" ht="116" x14ac:dyDescent="0.35">
      <c r="C82" s="21" t="s">
        <v>738</v>
      </c>
    </row>
    <row r="83" spans="2:3" ht="10" customHeight="1" x14ac:dyDescent="0.35"/>
    <row r="84" spans="2:3" ht="20" customHeight="1" x14ac:dyDescent="0.35">
      <c r="B84" s="29" t="s">
        <v>739</v>
      </c>
      <c r="C84" s="37" t="s">
        <v>740</v>
      </c>
    </row>
    <row r="85" spans="2:3" ht="130.5" x14ac:dyDescent="0.35">
      <c r="C85" s="21" t="s">
        <v>741</v>
      </c>
    </row>
    <row r="86" spans="2:3" ht="10" customHeight="1" x14ac:dyDescent="0.35"/>
    <row r="87" spans="2:3" ht="20" customHeight="1" x14ac:dyDescent="0.35">
      <c r="B87" s="29" t="s">
        <v>742</v>
      </c>
      <c r="C87" s="37" t="s">
        <v>743</v>
      </c>
    </row>
    <row r="88" spans="2:3" ht="130.5" x14ac:dyDescent="0.35">
      <c r="C88" s="21" t="s">
        <v>744</v>
      </c>
    </row>
    <row r="89" spans="2:3" ht="10" customHeight="1" x14ac:dyDescent="0.35"/>
    <row r="90" spans="2:3" ht="20" customHeight="1" x14ac:dyDescent="0.35">
      <c r="B90" s="29" t="s">
        <v>745</v>
      </c>
      <c r="C90" s="37" t="s">
        <v>746</v>
      </c>
    </row>
    <row r="91" spans="2:3" ht="116" x14ac:dyDescent="0.35">
      <c r="C91" s="21" t="s">
        <v>747</v>
      </c>
    </row>
    <row r="92" spans="2:3" ht="10" customHeight="1" x14ac:dyDescent="0.35"/>
    <row r="93" spans="2:3" ht="20" customHeight="1" x14ac:dyDescent="0.35">
      <c r="B93" s="29" t="s">
        <v>748</v>
      </c>
      <c r="C93" s="37" t="s">
        <v>749</v>
      </c>
    </row>
    <row r="94" spans="2:3" ht="116" x14ac:dyDescent="0.35">
      <c r="C94" s="21" t="s">
        <v>750</v>
      </c>
    </row>
    <row r="95" spans="2:3" ht="10" customHeight="1" x14ac:dyDescent="0.35"/>
    <row r="96" spans="2:3" ht="20" customHeight="1" x14ac:dyDescent="0.35">
      <c r="B96" s="29" t="s">
        <v>751</v>
      </c>
      <c r="C96" s="37" t="s">
        <v>752</v>
      </c>
    </row>
    <row r="97" spans="2:3" ht="130.5" x14ac:dyDescent="0.35">
      <c r="C97" s="21" t="s">
        <v>753</v>
      </c>
    </row>
    <row r="98" spans="2:3" ht="10" customHeight="1" x14ac:dyDescent="0.35"/>
    <row r="99" spans="2:3" ht="20" customHeight="1" x14ac:dyDescent="0.35">
      <c r="B99" s="29" t="s">
        <v>754</v>
      </c>
      <c r="C99" s="37" t="s">
        <v>755</v>
      </c>
    </row>
    <row r="100" spans="2:3" ht="203" x14ac:dyDescent="0.35">
      <c r="C100" s="21" t="s">
        <v>756</v>
      </c>
    </row>
    <row r="101" spans="2:3" ht="10" customHeight="1" x14ac:dyDescent="0.35"/>
    <row r="104" spans="2:3" ht="32" customHeight="1" x14ac:dyDescent="0.35">
      <c r="B104" s="288" t="s">
        <v>673</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3377</v>
      </c>
      <c r="B1" s="230" t="s">
        <v>1</v>
      </c>
      <c r="C1" s="230" t="s">
        <v>917</v>
      </c>
      <c r="D1" s="230" t="s">
        <v>918</v>
      </c>
      <c r="E1" s="230" t="s">
        <v>923</v>
      </c>
      <c r="F1" s="230" t="s">
        <v>924</v>
      </c>
      <c r="G1" s="230" t="s">
        <v>925</v>
      </c>
      <c r="H1" s="230" t="s">
        <v>926</v>
      </c>
      <c r="I1" s="230" t="s">
        <v>927</v>
      </c>
      <c r="J1" s="230" t="s">
        <v>928</v>
      </c>
      <c r="K1" s="230" t="s">
        <v>929</v>
      </c>
      <c r="L1" s="230" t="s">
        <v>930</v>
      </c>
      <c r="M1" s="230" t="s">
        <v>931</v>
      </c>
      <c r="N1" s="230" t="s">
        <v>932</v>
      </c>
      <c r="O1" s="230" t="s">
        <v>933</v>
      </c>
      <c r="P1" s="230" t="s">
        <v>934</v>
      </c>
      <c r="Q1" s="230" t="s">
        <v>935</v>
      </c>
      <c r="R1" s="230" t="s">
        <v>936</v>
      </c>
      <c r="S1" s="230" t="s">
        <v>937</v>
      </c>
      <c r="T1" s="230" t="s">
        <v>938</v>
      </c>
      <c r="U1" s="230" t="s">
        <v>939</v>
      </c>
      <c r="V1" s="230" t="s">
        <v>940</v>
      </c>
      <c r="W1" s="230" t="s">
        <v>941</v>
      </c>
      <c r="X1" s="230" t="s">
        <v>942</v>
      </c>
      <c r="Y1" s="230" t="s">
        <v>943</v>
      </c>
      <c r="Z1" s="230" t="s">
        <v>944</v>
      </c>
      <c r="AA1" s="230" t="s">
        <v>945</v>
      </c>
      <c r="AB1" s="230" t="s">
        <v>946</v>
      </c>
      <c r="AC1" s="230" t="s">
        <v>947</v>
      </c>
      <c r="AD1" s="230" t="s">
        <v>948</v>
      </c>
      <c r="AE1" s="230" t="s">
        <v>949</v>
      </c>
      <c r="AF1" s="230" t="s">
        <v>950</v>
      </c>
      <c r="AG1" s="230" t="s">
        <v>951</v>
      </c>
      <c r="AH1" s="230" t="s">
        <v>952</v>
      </c>
      <c r="AI1" s="230" t="s">
        <v>953</v>
      </c>
      <c r="AJ1" s="230" t="s">
        <v>954</v>
      </c>
      <c r="AK1" s="230" t="s">
        <v>955</v>
      </c>
      <c r="AL1" s="230" t="s">
        <v>956</v>
      </c>
      <c r="AM1" s="230" t="s">
        <v>957</v>
      </c>
      <c r="AN1" s="230" t="s">
        <v>958</v>
      </c>
      <c r="AO1" s="230" t="s">
        <v>959</v>
      </c>
      <c r="AP1" s="230" t="s">
        <v>960</v>
      </c>
      <c r="AQ1" s="230" t="s">
        <v>961</v>
      </c>
      <c r="AR1" s="230" t="s">
        <v>962</v>
      </c>
      <c r="AS1" s="231" t="s">
        <v>963</v>
      </c>
    </row>
    <row r="2" spans="1:45" ht="60" customHeight="1" outlineLevel="1" x14ac:dyDescent="0.35">
      <c r="A2" s="223" t="s">
        <v>3378</v>
      </c>
      <c r="B2" s="210" t="s">
        <v>3379</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3378</v>
      </c>
      <c r="B3" s="211" t="s">
        <v>3380</v>
      </c>
      <c r="C3" s="212" t="s">
        <v>3381</v>
      </c>
      <c r="D3" s="214" t="s">
        <v>3382</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3378</v>
      </c>
      <c r="B4" s="211" t="s">
        <v>3383</v>
      </c>
      <c r="C4" s="212" t="s">
        <v>3384</v>
      </c>
      <c r="D4" s="214" t="s">
        <v>3385</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3378</v>
      </c>
      <c r="B5" s="211" t="s">
        <v>3386</v>
      </c>
      <c r="C5" s="212" t="s">
        <v>3387</v>
      </c>
      <c r="D5" s="214" t="s">
        <v>3388</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3378</v>
      </c>
      <c r="B6" s="211" t="s">
        <v>3389</v>
      </c>
      <c r="C6" s="212" t="s">
        <v>3390</v>
      </c>
      <c r="D6" s="214" t="s">
        <v>3391</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3378</v>
      </c>
      <c r="B7" s="211" t="s">
        <v>3392</v>
      </c>
      <c r="C7" s="212" t="s">
        <v>3393</v>
      </c>
      <c r="D7" s="214" t="s">
        <v>3394</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3378</v>
      </c>
      <c r="B8" s="211" t="s">
        <v>3395</v>
      </c>
      <c r="C8" s="212" t="s">
        <v>3396</v>
      </c>
      <c r="D8" s="214" t="s">
        <v>3397</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3378</v>
      </c>
      <c r="B9" s="211" t="s">
        <v>3398</v>
      </c>
      <c r="C9" s="212" t="s">
        <v>3399</v>
      </c>
      <c r="D9" s="214" t="s">
        <v>3400</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3378</v>
      </c>
      <c r="B10" s="211" t="s">
        <v>3401</v>
      </c>
      <c r="C10" s="212" t="s">
        <v>3402</v>
      </c>
      <c r="D10" s="214" t="s">
        <v>3403</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3378</v>
      </c>
      <c r="B11" s="211" t="s">
        <v>3404</v>
      </c>
      <c r="C11" s="212" t="s">
        <v>3405</v>
      </c>
      <c r="D11" s="214" t="s">
        <v>3406</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3378</v>
      </c>
      <c r="B12" s="211" t="s">
        <v>3407</v>
      </c>
      <c r="C12" s="212" t="s">
        <v>3408</v>
      </c>
      <c r="D12" s="214" t="s">
        <v>3409</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3378</v>
      </c>
      <c r="B13" s="211" t="s">
        <v>3410</v>
      </c>
      <c r="C13" s="212" t="s">
        <v>3411</v>
      </c>
      <c r="D13" s="214" t="s">
        <v>3412</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3378</v>
      </c>
      <c r="B14" s="211" t="s">
        <v>3413</v>
      </c>
      <c r="C14" s="212" t="s">
        <v>3414</v>
      </c>
      <c r="D14" s="214" t="s">
        <v>3415</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3378</v>
      </c>
      <c r="B15" s="211" t="s">
        <v>3416</v>
      </c>
      <c r="C15" s="212" t="s">
        <v>3417</v>
      </c>
      <c r="D15" s="214" t="s">
        <v>3418</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3378</v>
      </c>
      <c r="B16" s="211" t="s">
        <v>3419</v>
      </c>
      <c r="C16" s="212" t="s">
        <v>3420</v>
      </c>
      <c r="D16" s="214" t="s">
        <v>3421</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3378</v>
      </c>
      <c r="B17" s="211" t="s">
        <v>3422</v>
      </c>
      <c r="C17" s="212" t="s">
        <v>3423</v>
      </c>
      <c r="D17" s="214" t="s">
        <v>3424</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3378</v>
      </c>
      <c r="B18" s="211" t="s">
        <v>3425</v>
      </c>
      <c r="C18" s="212" t="s">
        <v>3426</v>
      </c>
      <c r="D18" s="214" t="s">
        <v>3427</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3378</v>
      </c>
      <c r="B19" s="211" t="s">
        <v>3428</v>
      </c>
      <c r="C19" s="212" t="s">
        <v>3429</v>
      </c>
      <c r="D19" s="214" t="s">
        <v>3430</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3378</v>
      </c>
      <c r="B20" s="211" t="s">
        <v>3431</v>
      </c>
      <c r="C20" s="212" t="s">
        <v>3432</v>
      </c>
      <c r="D20" s="214" t="s">
        <v>3433</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3378</v>
      </c>
      <c r="B21" s="211" t="s">
        <v>3434</v>
      </c>
      <c r="C21" s="212" t="s">
        <v>3435</v>
      </c>
      <c r="D21" s="214" t="s">
        <v>3436</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3378</v>
      </c>
      <c r="B22" s="211" t="s">
        <v>3437</v>
      </c>
      <c r="C22" s="212" t="s">
        <v>3438</v>
      </c>
      <c r="D22" s="214" t="s">
        <v>3439</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3378</v>
      </c>
      <c r="B23" s="211" t="s">
        <v>3440</v>
      </c>
      <c r="C23" s="212" t="s">
        <v>3441</v>
      </c>
      <c r="D23" s="214" t="s">
        <v>3442</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3378</v>
      </c>
      <c r="B24" s="211" t="s">
        <v>3443</v>
      </c>
      <c r="C24" s="212" t="s">
        <v>3444</v>
      </c>
      <c r="D24" s="214" t="s">
        <v>3445</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3378</v>
      </c>
      <c r="B25" s="211" t="s">
        <v>3446</v>
      </c>
      <c r="C25" s="212" t="s">
        <v>3447</v>
      </c>
      <c r="D25" s="214" t="s">
        <v>3448</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3378</v>
      </c>
      <c r="B26" s="211" t="s">
        <v>3449</v>
      </c>
      <c r="C26" s="212" t="s">
        <v>3450</v>
      </c>
      <c r="D26" s="214" t="s">
        <v>3451</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3378</v>
      </c>
      <c r="B27" s="211" t="s">
        <v>3452</v>
      </c>
      <c r="C27" s="212" t="s">
        <v>3453</v>
      </c>
      <c r="D27" s="214" t="s">
        <v>3454</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3378</v>
      </c>
      <c r="B28" s="211" t="s">
        <v>3455</v>
      </c>
      <c r="C28" s="212" t="s">
        <v>3456</v>
      </c>
      <c r="D28" s="214" t="s">
        <v>3457</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3378</v>
      </c>
      <c r="B29" s="211" t="s">
        <v>3458</v>
      </c>
      <c r="C29" s="212" t="s">
        <v>3459</v>
      </c>
      <c r="D29" s="214" t="s">
        <v>3460</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3378</v>
      </c>
      <c r="B30" s="211" t="s">
        <v>3461</v>
      </c>
      <c r="C30" s="212" t="s">
        <v>3462</v>
      </c>
      <c r="D30" s="214" t="s">
        <v>3463</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3378</v>
      </c>
      <c r="B31" s="211" t="s">
        <v>3464</v>
      </c>
      <c r="C31" s="212" t="s">
        <v>3465</v>
      </c>
      <c r="D31" s="214" t="s">
        <v>3466</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3378</v>
      </c>
      <c r="B32" s="211" t="s">
        <v>3467</v>
      </c>
      <c r="C32" s="212" t="s">
        <v>3468</v>
      </c>
      <c r="D32" s="214" t="s">
        <v>3469</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3378</v>
      </c>
      <c r="B33" s="211" t="s">
        <v>3470</v>
      </c>
      <c r="C33" s="212" t="s">
        <v>3471</v>
      </c>
      <c r="D33" s="214" t="s">
        <v>3472</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3378</v>
      </c>
      <c r="B34" s="211" t="s">
        <v>3473</v>
      </c>
      <c r="C34" s="212" t="s">
        <v>3474</v>
      </c>
      <c r="D34" s="214" t="s">
        <v>3475</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3378</v>
      </c>
      <c r="B35" s="211" t="s">
        <v>3476</v>
      </c>
      <c r="C35" s="212" t="s">
        <v>3477</v>
      </c>
      <c r="D35" s="214" t="s">
        <v>3478</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3378</v>
      </c>
      <c r="B36" s="211" t="s">
        <v>3479</v>
      </c>
      <c r="C36" s="212" t="s">
        <v>3480</v>
      </c>
      <c r="D36" s="214" t="s">
        <v>3481</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3378</v>
      </c>
      <c r="B37" s="211" t="s">
        <v>3482</v>
      </c>
      <c r="C37" s="212" t="s">
        <v>3483</v>
      </c>
      <c r="D37" s="214" t="s">
        <v>3484</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3378</v>
      </c>
      <c r="B38" s="211" t="s">
        <v>3485</v>
      </c>
      <c r="C38" s="212" t="s">
        <v>3486</v>
      </c>
      <c r="D38" s="214" t="s">
        <v>3487</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3378</v>
      </c>
      <c r="B39" s="211" t="s">
        <v>3488</v>
      </c>
      <c r="C39" s="212" t="s">
        <v>3489</v>
      </c>
      <c r="D39" s="214" t="s">
        <v>3490</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3491</v>
      </c>
      <c r="B40" s="210" t="s">
        <v>3492</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3491</v>
      </c>
      <c r="B41" s="211" t="s">
        <v>3493</v>
      </c>
      <c r="C41" s="212" t="s">
        <v>3494</v>
      </c>
      <c r="D41" s="214" t="s">
        <v>3495</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3491</v>
      </c>
      <c r="B42" s="211" t="s">
        <v>3496</v>
      </c>
      <c r="C42" s="212" t="s">
        <v>3497</v>
      </c>
      <c r="D42" s="214" t="s">
        <v>3498</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3491</v>
      </c>
      <c r="B43" s="211" t="s">
        <v>3499</v>
      </c>
      <c r="C43" s="212" t="s">
        <v>3500</v>
      </c>
      <c r="D43" s="214" t="s">
        <v>3501</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3491</v>
      </c>
      <c r="B44" s="211" t="s">
        <v>3502</v>
      </c>
      <c r="C44" s="212" t="s">
        <v>3503</v>
      </c>
      <c r="D44" s="214" t="s">
        <v>3504</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3491</v>
      </c>
      <c r="B45" s="211" t="s">
        <v>3505</v>
      </c>
      <c r="C45" s="212" t="s">
        <v>3506</v>
      </c>
      <c r="D45" s="214" t="s">
        <v>3507</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3491</v>
      </c>
      <c r="B46" s="211" t="s">
        <v>3508</v>
      </c>
      <c r="C46" s="212" t="s">
        <v>3509</v>
      </c>
      <c r="D46" s="214" t="s">
        <v>3510</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3491</v>
      </c>
      <c r="B47" s="211" t="s">
        <v>3511</v>
      </c>
      <c r="C47" s="212" t="s">
        <v>3512</v>
      </c>
      <c r="D47" s="214" t="s">
        <v>3513</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3491</v>
      </c>
      <c r="B48" s="211" t="s">
        <v>3514</v>
      </c>
      <c r="C48" s="212" t="s">
        <v>3515</v>
      </c>
      <c r="D48" s="214" t="s">
        <v>3516</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3517</v>
      </c>
      <c r="B49" s="210" t="s">
        <v>3518</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3517</v>
      </c>
      <c r="B50" s="211" t="s">
        <v>3519</v>
      </c>
      <c r="C50" s="212" t="s">
        <v>3520</v>
      </c>
      <c r="D50" s="214" t="s">
        <v>3521</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3517</v>
      </c>
      <c r="B51" s="211" t="s">
        <v>3522</v>
      </c>
      <c r="C51" s="212" t="s">
        <v>3523</v>
      </c>
      <c r="D51" s="214" t="s">
        <v>3524</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3517</v>
      </c>
      <c r="B52" s="211" t="s">
        <v>3525</v>
      </c>
      <c r="C52" s="212" t="s">
        <v>3526</v>
      </c>
      <c r="D52" s="214" t="s">
        <v>3527</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3517</v>
      </c>
      <c r="B53" s="211" t="s">
        <v>3528</v>
      </c>
      <c r="C53" s="212" t="s">
        <v>3529</v>
      </c>
      <c r="D53" s="214" t="s">
        <v>3530</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3517</v>
      </c>
      <c r="B54" s="211" t="s">
        <v>3531</v>
      </c>
      <c r="C54" s="212" t="s">
        <v>3532</v>
      </c>
      <c r="D54" s="214" t="s">
        <v>3533</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3517</v>
      </c>
      <c r="B55" s="211" t="s">
        <v>3534</v>
      </c>
      <c r="C55" s="212" t="s">
        <v>3535</v>
      </c>
      <c r="D55" s="214" t="s">
        <v>3536</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3517</v>
      </c>
      <c r="B56" s="211" t="s">
        <v>3537</v>
      </c>
      <c r="C56" s="212" t="s">
        <v>3538</v>
      </c>
      <c r="D56" s="214" t="s">
        <v>3539</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3517</v>
      </c>
      <c r="B57" s="211" t="s">
        <v>3540</v>
      </c>
      <c r="C57" s="212" t="s">
        <v>3541</v>
      </c>
      <c r="D57" s="214" t="s">
        <v>3542</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3517</v>
      </c>
      <c r="B58" s="211" t="s">
        <v>3543</v>
      </c>
      <c r="C58" s="212" t="s">
        <v>3544</v>
      </c>
      <c r="D58" s="214" t="s">
        <v>3545</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3517</v>
      </c>
      <c r="B59" s="211" t="s">
        <v>3546</v>
      </c>
      <c r="C59" s="212" t="s">
        <v>3547</v>
      </c>
      <c r="D59" s="214" t="s">
        <v>3548</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3517</v>
      </c>
      <c r="B60" s="211" t="s">
        <v>3549</v>
      </c>
      <c r="C60" s="212" t="s">
        <v>3550</v>
      </c>
      <c r="D60" s="214" t="s">
        <v>3551</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3517</v>
      </c>
      <c r="B61" s="211" t="s">
        <v>3552</v>
      </c>
      <c r="C61" s="212" t="s">
        <v>3553</v>
      </c>
      <c r="D61" s="214" t="s">
        <v>3554</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3517</v>
      </c>
      <c r="B62" s="211" t="s">
        <v>3555</v>
      </c>
      <c r="C62" s="212" t="s">
        <v>3556</v>
      </c>
      <c r="D62" s="214" t="s">
        <v>3557</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3517</v>
      </c>
      <c r="B63" s="211" t="s">
        <v>3558</v>
      </c>
      <c r="C63" s="212" t="s">
        <v>3559</v>
      </c>
      <c r="D63" s="214" t="s">
        <v>3560</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3561</v>
      </c>
      <c r="B64" s="210" t="s">
        <v>3562</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3561</v>
      </c>
      <c r="B65" s="211" t="s">
        <v>3563</v>
      </c>
      <c r="C65" s="212" t="s">
        <v>3564</v>
      </c>
      <c r="D65" s="214" t="s">
        <v>3565</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3561</v>
      </c>
      <c r="B66" s="211" t="s">
        <v>3566</v>
      </c>
      <c r="C66" s="212" t="s">
        <v>3567</v>
      </c>
      <c r="D66" s="214" t="s">
        <v>3568</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3561</v>
      </c>
      <c r="B67" s="211" t="s">
        <v>3569</v>
      </c>
      <c r="C67" s="212" t="s">
        <v>3570</v>
      </c>
      <c r="D67" s="214" t="s">
        <v>3571</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3561</v>
      </c>
      <c r="B68" s="211" t="s">
        <v>3572</v>
      </c>
      <c r="C68" s="212" t="s">
        <v>3573</v>
      </c>
      <c r="D68" s="214" t="s">
        <v>3574</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3561</v>
      </c>
      <c r="B69" s="211" t="s">
        <v>3575</v>
      </c>
      <c r="C69" s="212" t="s">
        <v>3576</v>
      </c>
      <c r="D69" s="214" t="s">
        <v>3577</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3561</v>
      </c>
      <c r="B70" s="211" t="s">
        <v>3578</v>
      </c>
      <c r="C70" s="212" t="s">
        <v>3579</v>
      </c>
      <c r="D70" s="214" t="s">
        <v>3580</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3561</v>
      </c>
      <c r="B71" s="211" t="s">
        <v>3581</v>
      </c>
      <c r="C71" s="212" t="s">
        <v>3582</v>
      </c>
      <c r="D71" s="214" t="s">
        <v>3583</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3561</v>
      </c>
      <c r="B72" s="211" t="s">
        <v>3584</v>
      </c>
      <c r="C72" s="212" t="s">
        <v>3585</v>
      </c>
      <c r="D72" s="214" t="s">
        <v>3586</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3561</v>
      </c>
      <c r="B73" s="211" t="s">
        <v>3587</v>
      </c>
      <c r="C73" s="212" t="s">
        <v>3588</v>
      </c>
      <c r="D73" s="214" t="s">
        <v>3589</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3561</v>
      </c>
      <c r="B74" s="211" t="s">
        <v>3590</v>
      </c>
      <c r="C74" s="212" t="s">
        <v>3591</v>
      </c>
      <c r="D74" s="214" t="s">
        <v>3592</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3561</v>
      </c>
      <c r="B75" s="211" t="s">
        <v>3593</v>
      </c>
      <c r="C75" s="212" t="s">
        <v>3594</v>
      </c>
      <c r="D75" s="214" t="s">
        <v>3595</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3561</v>
      </c>
      <c r="B76" s="211" t="s">
        <v>3596</v>
      </c>
      <c r="C76" s="212" t="s">
        <v>3597</v>
      </c>
      <c r="D76" s="214" t="s">
        <v>3598</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3561</v>
      </c>
      <c r="B77" s="211" t="s">
        <v>3599</v>
      </c>
      <c r="C77" s="212" t="s">
        <v>3600</v>
      </c>
      <c r="D77" s="214" t="s">
        <v>3601</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3561</v>
      </c>
      <c r="B78" s="211" t="s">
        <v>3602</v>
      </c>
      <c r="C78" s="212" t="s">
        <v>3603</v>
      </c>
      <c r="D78" s="214" t="s">
        <v>3604</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3561</v>
      </c>
      <c r="B79" s="211" t="s">
        <v>3605</v>
      </c>
      <c r="C79" s="212" t="s">
        <v>265</v>
      </c>
      <c r="D79" s="214" t="s">
        <v>3606</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3561</v>
      </c>
      <c r="B80" s="211" t="s">
        <v>3607</v>
      </c>
      <c r="C80" s="212" t="s">
        <v>3608</v>
      </c>
      <c r="D80" s="214" t="s">
        <v>3609</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3561</v>
      </c>
      <c r="B81" s="211" t="s">
        <v>3610</v>
      </c>
      <c r="C81" s="212" t="s">
        <v>3611</v>
      </c>
      <c r="D81" s="214" t="s">
        <v>3612</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3561</v>
      </c>
      <c r="B82" s="211" t="s">
        <v>3613</v>
      </c>
      <c r="C82" s="212" t="s">
        <v>3614</v>
      </c>
      <c r="D82" s="214" t="s">
        <v>3615</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3561</v>
      </c>
      <c r="B83" s="211" t="s">
        <v>3616</v>
      </c>
      <c r="C83" s="212" t="s">
        <v>3617</v>
      </c>
      <c r="D83" s="214" t="s">
        <v>3618</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3561</v>
      </c>
      <c r="B84" s="211" t="s">
        <v>3619</v>
      </c>
      <c r="C84" s="212" t="s">
        <v>3620</v>
      </c>
      <c r="D84" s="214" t="s">
        <v>3621</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3561</v>
      </c>
      <c r="B85" s="211" t="s">
        <v>3622</v>
      </c>
      <c r="C85" s="212" t="s">
        <v>3623</v>
      </c>
      <c r="D85" s="214" t="s">
        <v>3624</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3561</v>
      </c>
      <c r="B86" s="211" t="s">
        <v>3625</v>
      </c>
      <c r="C86" s="212" t="s">
        <v>3626</v>
      </c>
      <c r="D86" s="214" t="s">
        <v>3627</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3561</v>
      </c>
      <c r="B87" s="211" t="s">
        <v>3628</v>
      </c>
      <c r="C87" s="212" t="s">
        <v>3629</v>
      </c>
      <c r="D87" s="214" t="s">
        <v>3630</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3561</v>
      </c>
      <c r="B88" s="211" t="s">
        <v>3631</v>
      </c>
      <c r="C88" s="212" t="s">
        <v>3632</v>
      </c>
      <c r="D88" s="214" t="s">
        <v>3633</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3561</v>
      </c>
      <c r="B89" s="211" t="s">
        <v>3634</v>
      </c>
      <c r="C89" s="212" t="s">
        <v>3635</v>
      </c>
      <c r="D89" s="214" t="s">
        <v>3636</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3561</v>
      </c>
      <c r="B90" s="211" t="s">
        <v>3637</v>
      </c>
      <c r="C90" s="212" t="s">
        <v>3638</v>
      </c>
      <c r="D90" s="214" t="s">
        <v>3639</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3561</v>
      </c>
      <c r="B91" s="211" t="s">
        <v>3640</v>
      </c>
      <c r="C91" s="212" t="s">
        <v>3641</v>
      </c>
      <c r="D91" s="214" t="s">
        <v>3642</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3561</v>
      </c>
      <c r="B92" s="211" t="s">
        <v>3643</v>
      </c>
      <c r="C92" s="212" t="s">
        <v>3644</v>
      </c>
      <c r="D92" s="214" t="s">
        <v>3645</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3561</v>
      </c>
      <c r="B93" s="211" t="s">
        <v>3646</v>
      </c>
      <c r="C93" s="212" t="s">
        <v>3647</v>
      </c>
      <c r="D93" s="214" t="s">
        <v>3648</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3561</v>
      </c>
      <c r="B94" s="211" t="s">
        <v>3649</v>
      </c>
      <c r="C94" s="212" t="s">
        <v>3650</v>
      </c>
      <c r="D94" s="214" t="s">
        <v>3651</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3561</v>
      </c>
      <c r="B95" s="211" t="s">
        <v>3652</v>
      </c>
      <c r="C95" s="212" t="s">
        <v>3653</v>
      </c>
      <c r="D95" s="214" t="s">
        <v>3654</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3561</v>
      </c>
      <c r="B96" s="211" t="s">
        <v>3655</v>
      </c>
      <c r="C96" s="212" t="s">
        <v>3656</v>
      </c>
      <c r="D96" s="214" t="s">
        <v>3657</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3561</v>
      </c>
      <c r="B97" s="211" t="s">
        <v>3658</v>
      </c>
      <c r="C97" s="212" t="s">
        <v>3659</v>
      </c>
      <c r="D97" s="214" t="s">
        <v>3660</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3561</v>
      </c>
      <c r="B98" s="218" t="s">
        <v>3661</v>
      </c>
      <c r="C98" s="219" t="s">
        <v>3662</v>
      </c>
      <c r="D98" s="220" t="s">
        <v>3663</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673</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IFERROR(INDEX('Recommendations'!$I$2:$I$135, MATCH(F2,'Recommendations'!$B$2:$B$135,0))="Implemented", FALSE))</xm:f>
            <x14:dxf>
              <font>
                <color rgb="FF000000"/>
              </font>
              <fill>
                <patternFill>
                  <bgColor rgb="FF3C7D22"/>
                </patternFill>
              </fill>
            </x14:dxf>
          </x14:cfRule>
          <x14:cfRule type="expression" priority="2" id="{00000000-000E-0000-0900-000002000000}">
            <xm:f>AND(F2&lt;&gt;"", IFERROR(INDEX('Recommendations'!$I$2:$I$135, MATCH(F2,'Recommendations'!$B$2:$B$135,0))="Compensated", FALSE))</xm:f>
            <x14:dxf>
              <font>
                <color rgb="FF000000"/>
              </font>
              <fill>
                <patternFill>
                  <bgColor rgb="FFC6E0B4"/>
                </patternFill>
              </fill>
            </x14:dxf>
          </x14:cfRule>
          <x14:cfRule type="expression" priority="3" id="{00000000-000E-0000-0900-000003000000}">
            <xm:f>AND(F2&lt;&gt;"", IFERROR(INDEX('Recommendations'!$I$2:$I$135, MATCH(F2,'Recommendations'!$B$2:$B$135,0))="Testing", FALSE))</xm:f>
            <x14:dxf>
              <font>
                <color rgb="FF000000"/>
              </font>
              <fill>
                <patternFill>
                  <bgColor rgb="FFFFC000"/>
                </patternFill>
              </fill>
            </x14:dxf>
          </x14:cfRule>
          <x14:cfRule type="expression" priority="4" id="{00000000-000E-0000-0900-000004000000}">
            <xm:f>AND(F2&lt;&gt;"", IFERROR(INDEX('Recommendations'!$I$2:$I$135, MATCH(F2,'Recommendations'!$B$2:$B$135,0))="Failed", FALSE))</xm:f>
            <x14:dxf>
              <font>
                <color rgb="FF000000"/>
              </font>
              <fill>
                <patternFill>
                  <bgColor rgb="FFD82891"/>
                </patternFill>
              </fill>
            </x14:dxf>
          </x14:cfRule>
          <x14:cfRule type="expression" priority="5" id="{00000000-000E-0000-0900-000005000000}">
            <xm:f>AND(F2&lt;&gt;"", IFERROR(INDEX('Recommendations'!$I$2:$I$135, MATCH(F2,'Recommendations'!$B$2:$B$135,0))="Risk Accepted", FALSE))</xm:f>
            <x14:dxf>
              <font>
                <color rgb="FF000000"/>
              </font>
              <fill>
                <patternFill>
                  <bgColor rgb="FFD9D9D9"/>
                </patternFill>
              </fill>
            </x14:dxf>
          </x14:cfRule>
          <x14:cfRule type="expression" priority="6" id="{00000000-000E-0000-0900-000006000000}">
            <xm:f>AND(F2&lt;&gt;"", IFERROR(INDEX('Recommendations'!$I$2:$I$135, MATCH(F2,'Recommendations'!$B$2:$B$135,0))="N/A",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3664</v>
      </c>
      <c r="C1" s="253" t="s">
        <v>3665</v>
      </c>
      <c r="D1" s="253" t="s">
        <v>3666</v>
      </c>
      <c r="E1" s="253" t="s">
        <v>3667</v>
      </c>
      <c r="F1" s="253" t="s">
        <v>2494</v>
      </c>
      <c r="G1" s="253" t="s">
        <v>3668</v>
      </c>
      <c r="H1" s="253" t="s">
        <v>3669</v>
      </c>
      <c r="I1" s="253" t="s">
        <v>3670</v>
      </c>
      <c r="J1" s="253" t="s">
        <v>13</v>
      </c>
      <c r="K1" s="253" t="s">
        <v>923</v>
      </c>
      <c r="L1" s="253" t="s">
        <v>924</v>
      </c>
      <c r="M1" s="253" t="s">
        <v>925</v>
      </c>
      <c r="N1" s="253" t="s">
        <v>926</v>
      </c>
      <c r="O1" s="253" t="s">
        <v>927</v>
      </c>
      <c r="P1" s="253" t="s">
        <v>928</v>
      </c>
      <c r="Q1" s="253" t="s">
        <v>929</v>
      </c>
      <c r="R1" s="253" t="s">
        <v>930</v>
      </c>
      <c r="S1" s="253" t="s">
        <v>931</v>
      </c>
      <c r="T1" s="253" t="s">
        <v>932</v>
      </c>
      <c r="U1" s="253" t="s">
        <v>933</v>
      </c>
      <c r="V1" s="253" t="s">
        <v>934</v>
      </c>
      <c r="W1" s="253" t="s">
        <v>935</v>
      </c>
      <c r="X1" s="253" t="s">
        <v>936</v>
      </c>
      <c r="Y1" s="253" t="s">
        <v>937</v>
      </c>
      <c r="Z1" s="253" t="s">
        <v>938</v>
      </c>
      <c r="AA1" s="253" t="s">
        <v>939</v>
      </c>
      <c r="AB1" s="253" t="s">
        <v>940</v>
      </c>
      <c r="AC1" s="253" t="s">
        <v>941</v>
      </c>
      <c r="AD1" s="253" t="s">
        <v>942</v>
      </c>
      <c r="AE1" s="253" t="s">
        <v>943</v>
      </c>
      <c r="AF1" s="253" t="s">
        <v>944</v>
      </c>
      <c r="AG1" s="253" t="s">
        <v>945</v>
      </c>
      <c r="AH1" s="253" t="s">
        <v>946</v>
      </c>
      <c r="AI1" s="253" t="s">
        <v>947</v>
      </c>
      <c r="AJ1" s="253" t="s">
        <v>948</v>
      </c>
      <c r="AK1" s="253" t="s">
        <v>949</v>
      </c>
      <c r="AL1" s="253" t="s">
        <v>950</v>
      </c>
      <c r="AM1" s="253" t="s">
        <v>951</v>
      </c>
      <c r="AN1" s="253" t="s">
        <v>952</v>
      </c>
      <c r="AO1" s="253" t="s">
        <v>953</v>
      </c>
      <c r="AP1" s="253" t="s">
        <v>954</v>
      </c>
      <c r="AQ1" s="253" t="s">
        <v>955</v>
      </c>
      <c r="AR1" s="253" t="s">
        <v>956</v>
      </c>
      <c r="AS1" s="253" t="s">
        <v>957</v>
      </c>
      <c r="AT1" s="253" t="s">
        <v>958</v>
      </c>
      <c r="AU1" s="253" t="s">
        <v>959</v>
      </c>
      <c r="AV1" s="253" t="s">
        <v>960</v>
      </c>
      <c r="AW1" s="253" t="s">
        <v>961</v>
      </c>
      <c r="AX1" s="253" t="s">
        <v>962</v>
      </c>
      <c r="AY1" s="254" t="s">
        <v>963</v>
      </c>
    </row>
    <row r="2" spans="1:51" ht="60" customHeight="1" outlineLevel="1" x14ac:dyDescent="0.35">
      <c r="A2" s="244" t="s">
        <v>3671</v>
      </c>
      <c r="B2" s="232" t="s">
        <v>3672</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3673</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3674</v>
      </c>
      <c r="B4" s="234" t="s">
        <v>3675</v>
      </c>
      <c r="C4" s="234" t="s">
        <v>3676</v>
      </c>
      <c r="D4" s="234" t="s">
        <v>3677</v>
      </c>
      <c r="E4" s="234" t="s">
        <v>3678</v>
      </c>
      <c r="F4" s="234" t="s">
        <v>25</v>
      </c>
      <c r="G4" s="234" t="s">
        <v>25</v>
      </c>
      <c r="H4" s="234" t="s">
        <v>3679</v>
      </c>
      <c r="I4" s="234" t="s">
        <v>25</v>
      </c>
      <c r="J4" s="234" t="s">
        <v>3680</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3681</v>
      </c>
      <c r="B5" s="234" t="s">
        <v>3682</v>
      </c>
      <c r="C5" s="234" t="s">
        <v>3683</v>
      </c>
      <c r="D5" s="234" t="s">
        <v>3684</v>
      </c>
      <c r="E5" s="234" t="s">
        <v>3685</v>
      </c>
      <c r="F5" s="234" t="s">
        <v>3686</v>
      </c>
      <c r="G5" s="234" t="s">
        <v>25</v>
      </c>
      <c r="H5" s="234" t="s">
        <v>3687</v>
      </c>
      <c r="I5" s="234" t="s">
        <v>25</v>
      </c>
      <c r="J5" s="234" t="s">
        <v>3688</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28</v>
      </c>
      <c r="B6" s="233" t="s">
        <v>3689</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3690</v>
      </c>
      <c r="B7" s="234" t="s">
        <v>3691</v>
      </c>
      <c r="C7" s="234" t="s">
        <v>3692</v>
      </c>
      <c r="D7" s="234" t="s">
        <v>3693</v>
      </c>
      <c r="E7" s="234" t="s">
        <v>3685</v>
      </c>
      <c r="F7" s="234" t="s">
        <v>3694</v>
      </c>
      <c r="G7" s="234" t="s">
        <v>25</v>
      </c>
      <c r="H7" s="234" t="s">
        <v>3695</v>
      </c>
      <c r="I7" s="234" t="s">
        <v>25</v>
      </c>
      <c r="J7" s="234" t="s">
        <v>3696</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3697</v>
      </c>
      <c r="B8" s="234" t="s">
        <v>3698</v>
      </c>
      <c r="C8" s="234" t="s">
        <v>3699</v>
      </c>
      <c r="D8" s="234" t="s">
        <v>3700</v>
      </c>
      <c r="E8" s="234" t="s">
        <v>25</v>
      </c>
      <c r="F8" s="234" t="s">
        <v>25</v>
      </c>
      <c r="G8" s="234" t="s">
        <v>25</v>
      </c>
      <c r="H8" s="234" t="s">
        <v>3701</v>
      </c>
      <c r="I8" s="234" t="s">
        <v>3702</v>
      </c>
      <c r="J8" s="234" t="s">
        <v>3703</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3704</v>
      </c>
      <c r="B9" s="234" t="s">
        <v>3705</v>
      </c>
      <c r="C9" s="234" t="s">
        <v>3706</v>
      </c>
      <c r="D9" s="234" t="s">
        <v>3707</v>
      </c>
      <c r="E9" s="234" t="s">
        <v>25</v>
      </c>
      <c r="F9" s="234" t="s">
        <v>25</v>
      </c>
      <c r="G9" s="234" t="s">
        <v>25</v>
      </c>
      <c r="H9" s="234" t="s">
        <v>3708</v>
      </c>
      <c r="I9" s="234" t="s">
        <v>3709</v>
      </c>
      <c r="J9" s="234" t="s">
        <v>3710</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3711</v>
      </c>
      <c r="B10" s="234" t="s">
        <v>3712</v>
      </c>
      <c r="C10" s="234" t="s">
        <v>3713</v>
      </c>
      <c r="D10" s="234" t="s">
        <v>3714</v>
      </c>
      <c r="E10" s="234" t="s">
        <v>25</v>
      </c>
      <c r="F10" s="234" t="s">
        <v>25</v>
      </c>
      <c r="G10" s="234" t="s">
        <v>25</v>
      </c>
      <c r="H10" s="234" t="s">
        <v>3715</v>
      </c>
      <c r="I10" s="234" t="s">
        <v>3716</v>
      </c>
      <c r="J10" s="234" t="s">
        <v>3717</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3718</v>
      </c>
      <c r="B11" s="234" t="s">
        <v>3719</v>
      </c>
      <c r="C11" s="234" t="s">
        <v>3720</v>
      </c>
      <c r="D11" s="234" t="s">
        <v>3721</v>
      </c>
      <c r="E11" s="234" t="s">
        <v>25</v>
      </c>
      <c r="F11" s="234" t="s">
        <v>25</v>
      </c>
      <c r="G11" s="234" t="s">
        <v>25</v>
      </c>
      <c r="H11" s="234" t="s">
        <v>3722</v>
      </c>
      <c r="I11" s="234" t="s">
        <v>25</v>
      </c>
      <c r="J11" s="234" t="s">
        <v>3723</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3724</v>
      </c>
      <c r="B12" s="234" t="s">
        <v>3725</v>
      </c>
      <c r="C12" s="234" t="s">
        <v>3726</v>
      </c>
      <c r="D12" s="234" t="s">
        <v>3727</v>
      </c>
      <c r="E12" s="234" t="s">
        <v>25</v>
      </c>
      <c r="F12" s="234" t="s">
        <v>25</v>
      </c>
      <c r="G12" s="234" t="s">
        <v>3728</v>
      </c>
      <c r="H12" s="234" t="s">
        <v>3729</v>
      </c>
      <c r="I12" s="234" t="s">
        <v>25</v>
      </c>
      <c r="J12" s="234" t="s">
        <v>3730</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3731</v>
      </c>
      <c r="B13" s="234" t="s">
        <v>3732</v>
      </c>
      <c r="C13" s="234" t="s">
        <v>3733</v>
      </c>
      <c r="D13" s="234" t="s">
        <v>3734</v>
      </c>
      <c r="E13" s="234" t="s">
        <v>25</v>
      </c>
      <c r="F13" s="234" t="s">
        <v>25</v>
      </c>
      <c r="G13" s="234" t="s">
        <v>25</v>
      </c>
      <c r="H13" s="234" t="s">
        <v>3735</v>
      </c>
      <c r="I13" s="234" t="s">
        <v>25</v>
      </c>
      <c r="J13" s="234" t="s">
        <v>3736</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3737</v>
      </c>
      <c r="B14" s="234" t="s">
        <v>3738</v>
      </c>
      <c r="C14" s="234" t="s">
        <v>3739</v>
      </c>
      <c r="D14" s="234" t="s">
        <v>3740</v>
      </c>
      <c r="E14" s="234" t="s">
        <v>25</v>
      </c>
      <c r="F14" s="234" t="s">
        <v>3741</v>
      </c>
      <c r="G14" s="234" t="s">
        <v>25</v>
      </c>
      <c r="H14" s="234" t="s">
        <v>3742</v>
      </c>
      <c r="I14" s="234" t="s">
        <v>3743</v>
      </c>
      <c r="J14" s="234" t="s">
        <v>3744</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32</v>
      </c>
      <c r="B15" s="233" t="s">
        <v>3745</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3746</v>
      </c>
      <c r="B16" s="234" t="s">
        <v>3747</v>
      </c>
      <c r="C16" s="234" t="s">
        <v>3748</v>
      </c>
      <c r="D16" s="234" t="s">
        <v>3740</v>
      </c>
      <c r="E16" s="234" t="s">
        <v>25</v>
      </c>
      <c r="F16" s="234" t="s">
        <v>3749</v>
      </c>
      <c r="G16" s="234" t="s">
        <v>25</v>
      </c>
      <c r="H16" s="234" t="s">
        <v>3750</v>
      </c>
      <c r="I16" s="234" t="s">
        <v>25</v>
      </c>
      <c r="J16" s="234" t="s">
        <v>3751</v>
      </c>
      <c r="K16" s="237">
        <f>IF(COUNTIF(L16:AY16,"&lt;&gt;")=0,"",SUMPRODUCT(((Recommendations[ImplStatus]="Implemented")+(Recommendations[ImplStatus]="Compensated"))*ISNUMBER(MATCH(Recommendations[Id],L16:AY16,0)))/COUNTIF(L16:AY16,"&lt;&gt;"))</f>
        <v>0</v>
      </c>
      <c r="L16" s="240" t="s">
        <v>315</v>
      </c>
      <c r="M16" s="240" t="s">
        <v>321</v>
      </c>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3752</v>
      </c>
      <c r="B17" s="234" t="s">
        <v>3753</v>
      </c>
      <c r="C17" s="234" t="s">
        <v>3754</v>
      </c>
      <c r="D17" s="234" t="s">
        <v>3755</v>
      </c>
      <c r="E17" s="234" t="s">
        <v>25</v>
      </c>
      <c r="F17" s="234" t="s">
        <v>3749</v>
      </c>
      <c r="G17" s="234" t="s">
        <v>25</v>
      </c>
      <c r="H17" s="234" t="s">
        <v>3756</v>
      </c>
      <c r="I17" s="234" t="s">
        <v>25</v>
      </c>
      <c r="J17" s="234" t="s">
        <v>3757</v>
      </c>
      <c r="K17" s="237">
        <f>IF(COUNTIF(L17:AY17,"&lt;&gt;")=0,"",SUMPRODUCT(((Recommendations[ImplStatus]="Implemented")+(Recommendations[ImplStatus]="Compensated"))*ISNUMBER(MATCH(Recommendations[Id],L17:AY17,0)))/COUNTIF(L17:AY17,"&lt;&gt;"))</f>
        <v>0</v>
      </c>
      <c r="L17" s="240" t="s">
        <v>340</v>
      </c>
      <c r="M17" s="240" t="s">
        <v>346</v>
      </c>
      <c r="N17" s="240" t="s">
        <v>352</v>
      </c>
      <c r="O17" s="240" t="s">
        <v>359</v>
      </c>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3758</v>
      </c>
      <c r="B18" s="234" t="s">
        <v>3759</v>
      </c>
      <c r="C18" s="234" t="s">
        <v>3760</v>
      </c>
      <c r="D18" s="234" t="s">
        <v>25</v>
      </c>
      <c r="E18" s="234" t="s">
        <v>25</v>
      </c>
      <c r="F18" s="234" t="s">
        <v>25</v>
      </c>
      <c r="G18" s="234" t="s">
        <v>25</v>
      </c>
      <c r="H18" s="234" t="s">
        <v>3761</v>
      </c>
      <c r="I18" s="234" t="s">
        <v>25</v>
      </c>
      <c r="J18" s="234" t="s">
        <v>3762</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36</v>
      </c>
      <c r="B19" s="233" t="s">
        <v>3763</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3764</v>
      </c>
      <c r="B20" s="234" t="s">
        <v>3765</v>
      </c>
      <c r="C20" s="234" t="s">
        <v>3766</v>
      </c>
      <c r="D20" s="234" t="s">
        <v>3767</v>
      </c>
      <c r="E20" s="234" t="s">
        <v>25</v>
      </c>
      <c r="F20" s="234" t="s">
        <v>3768</v>
      </c>
      <c r="G20" s="234" t="s">
        <v>25</v>
      </c>
      <c r="H20" s="234" t="s">
        <v>3769</v>
      </c>
      <c r="I20" s="234" t="s">
        <v>25</v>
      </c>
      <c r="J20" s="234" t="s">
        <v>3770</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3771</v>
      </c>
      <c r="B21" s="234" t="s">
        <v>3772</v>
      </c>
      <c r="C21" s="234" t="s">
        <v>3773</v>
      </c>
      <c r="D21" s="234" t="s">
        <v>3774</v>
      </c>
      <c r="E21" s="234" t="s">
        <v>3775</v>
      </c>
      <c r="F21" s="234" t="s">
        <v>25</v>
      </c>
      <c r="G21" s="234" t="s">
        <v>25</v>
      </c>
      <c r="H21" s="234" t="s">
        <v>3776</v>
      </c>
      <c r="I21" s="234" t="s">
        <v>3777</v>
      </c>
      <c r="J21" s="234" t="s">
        <v>3778</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3779</v>
      </c>
      <c r="B22" s="234" t="s">
        <v>3780</v>
      </c>
      <c r="C22" s="234" t="s">
        <v>3781</v>
      </c>
      <c r="D22" s="234" t="s">
        <v>3782</v>
      </c>
      <c r="E22" s="234" t="s">
        <v>25</v>
      </c>
      <c r="F22" s="234" t="s">
        <v>3783</v>
      </c>
      <c r="G22" s="234" t="s">
        <v>25</v>
      </c>
      <c r="H22" s="234" t="s">
        <v>3784</v>
      </c>
      <c r="I22" s="234" t="s">
        <v>25</v>
      </c>
      <c r="J22" s="234" t="s">
        <v>3785</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3786</v>
      </c>
      <c r="B23" s="234" t="s">
        <v>3787</v>
      </c>
      <c r="C23" s="234" t="s">
        <v>3788</v>
      </c>
      <c r="D23" s="234" t="s">
        <v>3789</v>
      </c>
      <c r="E23" s="234" t="s">
        <v>25</v>
      </c>
      <c r="F23" s="234" t="s">
        <v>25</v>
      </c>
      <c r="G23" s="234" t="s">
        <v>25</v>
      </c>
      <c r="H23" s="234" t="s">
        <v>3790</v>
      </c>
      <c r="I23" s="234" t="s">
        <v>3791</v>
      </c>
      <c r="J23" s="234" t="s">
        <v>3792</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3793</v>
      </c>
      <c r="B24" s="234" t="s">
        <v>3794</v>
      </c>
      <c r="C24" s="234" t="s">
        <v>3795</v>
      </c>
      <c r="D24" s="234" t="s">
        <v>3789</v>
      </c>
      <c r="E24" s="234" t="s">
        <v>25</v>
      </c>
      <c r="F24" s="234" t="s">
        <v>3796</v>
      </c>
      <c r="G24" s="234" t="s">
        <v>25</v>
      </c>
      <c r="H24" s="234" t="s">
        <v>3797</v>
      </c>
      <c r="I24" s="234" t="s">
        <v>25</v>
      </c>
      <c r="J24" s="234" t="s">
        <v>3798</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40</v>
      </c>
      <c r="B25" s="233" t="s">
        <v>3799</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3800</v>
      </c>
      <c r="B26" s="234" t="s">
        <v>3801</v>
      </c>
      <c r="C26" s="234" t="s">
        <v>3802</v>
      </c>
      <c r="D26" s="234" t="s">
        <v>3803</v>
      </c>
      <c r="E26" s="234" t="s">
        <v>25</v>
      </c>
      <c r="F26" s="234" t="s">
        <v>3804</v>
      </c>
      <c r="G26" s="234" t="s">
        <v>25</v>
      </c>
      <c r="H26" s="234" t="s">
        <v>3805</v>
      </c>
      <c r="I26" s="234" t="s">
        <v>25</v>
      </c>
      <c r="J26" s="234" t="s">
        <v>3806</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3807</v>
      </c>
      <c r="B27" s="232" t="s">
        <v>3808</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72</v>
      </c>
      <c r="B28" s="233" t="s">
        <v>3809</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3810</v>
      </c>
      <c r="B29" s="234" t="s">
        <v>3811</v>
      </c>
      <c r="C29" s="234" t="s">
        <v>3812</v>
      </c>
      <c r="D29" s="234" t="s">
        <v>3813</v>
      </c>
      <c r="E29" s="234" t="s">
        <v>3814</v>
      </c>
      <c r="F29" s="234" t="s">
        <v>25</v>
      </c>
      <c r="G29" s="234" t="s">
        <v>25</v>
      </c>
      <c r="H29" s="234" t="s">
        <v>3815</v>
      </c>
      <c r="I29" s="234" t="s">
        <v>25</v>
      </c>
      <c r="J29" s="234" t="s">
        <v>3816</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3817</v>
      </c>
      <c r="B30" s="234" t="s">
        <v>3818</v>
      </c>
      <c r="C30" s="234" t="s">
        <v>3683</v>
      </c>
      <c r="D30" s="234" t="s">
        <v>3684</v>
      </c>
      <c r="E30" s="234" t="s">
        <v>25</v>
      </c>
      <c r="F30" s="234" t="s">
        <v>3686</v>
      </c>
      <c r="G30" s="234" t="s">
        <v>25</v>
      </c>
      <c r="H30" s="234" t="s">
        <v>3819</v>
      </c>
      <c r="I30" s="234" t="s">
        <v>25</v>
      </c>
      <c r="J30" s="234" t="s">
        <v>3820</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76</v>
      </c>
      <c r="B31" s="233" t="s">
        <v>3821</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3822</v>
      </c>
      <c r="B32" s="234" t="s">
        <v>3823</v>
      </c>
      <c r="C32" s="234" t="s">
        <v>3824</v>
      </c>
      <c r="D32" s="234" t="s">
        <v>3825</v>
      </c>
      <c r="E32" s="234" t="s">
        <v>25</v>
      </c>
      <c r="F32" s="234" t="s">
        <v>25</v>
      </c>
      <c r="G32" s="234" t="s">
        <v>3826</v>
      </c>
      <c r="H32" s="234" t="s">
        <v>3827</v>
      </c>
      <c r="I32" s="234" t="s">
        <v>25</v>
      </c>
      <c r="J32" s="234" t="s">
        <v>3828</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3829</v>
      </c>
      <c r="B33" s="234" t="s">
        <v>3830</v>
      </c>
      <c r="C33" s="234" t="s">
        <v>3831</v>
      </c>
      <c r="D33" s="234" t="s">
        <v>3832</v>
      </c>
      <c r="E33" s="234" t="s">
        <v>25</v>
      </c>
      <c r="F33" s="234" t="s">
        <v>3833</v>
      </c>
      <c r="G33" s="234" t="s">
        <v>25</v>
      </c>
      <c r="H33" s="234" t="s">
        <v>3834</v>
      </c>
      <c r="I33" s="234" t="s">
        <v>3835</v>
      </c>
      <c r="J33" s="234" t="s">
        <v>3836</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3837</v>
      </c>
      <c r="B34" s="234" t="s">
        <v>3838</v>
      </c>
      <c r="C34" s="234" t="s">
        <v>3839</v>
      </c>
      <c r="D34" s="234" t="s">
        <v>3840</v>
      </c>
      <c r="E34" s="234" t="s">
        <v>25</v>
      </c>
      <c r="F34" s="234" t="s">
        <v>25</v>
      </c>
      <c r="G34" s="234" t="s">
        <v>25</v>
      </c>
      <c r="H34" s="234" t="s">
        <v>3841</v>
      </c>
      <c r="I34" s="234" t="s">
        <v>25</v>
      </c>
      <c r="J34" s="234" t="s">
        <v>3842</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3843</v>
      </c>
      <c r="B35" s="234" t="s">
        <v>3844</v>
      </c>
      <c r="C35" s="234" t="s">
        <v>3845</v>
      </c>
      <c r="D35" s="234" t="s">
        <v>3846</v>
      </c>
      <c r="E35" s="234" t="s">
        <v>25</v>
      </c>
      <c r="F35" s="234" t="s">
        <v>3847</v>
      </c>
      <c r="G35" s="234" t="s">
        <v>25</v>
      </c>
      <c r="H35" s="234" t="s">
        <v>3848</v>
      </c>
      <c r="I35" s="234" t="s">
        <v>25</v>
      </c>
      <c r="J35" s="234" t="s">
        <v>3849</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3850</v>
      </c>
      <c r="B36" s="234" t="s">
        <v>3851</v>
      </c>
      <c r="C36" s="234" t="s">
        <v>3852</v>
      </c>
      <c r="D36" s="234" t="s">
        <v>3853</v>
      </c>
      <c r="E36" s="234" t="s">
        <v>25</v>
      </c>
      <c r="F36" s="234" t="s">
        <v>25</v>
      </c>
      <c r="G36" s="234" t="s">
        <v>3854</v>
      </c>
      <c r="H36" s="234" t="s">
        <v>3855</v>
      </c>
      <c r="I36" s="234" t="s">
        <v>25</v>
      </c>
      <c r="J36" s="234" t="s">
        <v>3856</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3857</v>
      </c>
      <c r="B37" s="234" t="s">
        <v>3858</v>
      </c>
      <c r="C37" s="234" t="s">
        <v>3859</v>
      </c>
      <c r="D37" s="234" t="s">
        <v>3860</v>
      </c>
      <c r="E37" s="234" t="s">
        <v>25</v>
      </c>
      <c r="F37" s="234" t="s">
        <v>3861</v>
      </c>
      <c r="G37" s="234" t="s">
        <v>3862</v>
      </c>
      <c r="H37" s="234" t="s">
        <v>3863</v>
      </c>
      <c r="I37" s="234" t="s">
        <v>25</v>
      </c>
      <c r="J37" s="234" t="s">
        <v>3864</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3865</v>
      </c>
      <c r="B38" s="234" t="s">
        <v>3866</v>
      </c>
      <c r="C38" s="234" t="s">
        <v>3867</v>
      </c>
      <c r="D38" s="234" t="s">
        <v>3868</v>
      </c>
      <c r="E38" s="234" t="s">
        <v>25</v>
      </c>
      <c r="F38" s="234" t="s">
        <v>3861</v>
      </c>
      <c r="G38" s="234" t="s">
        <v>3869</v>
      </c>
      <c r="H38" s="234" t="s">
        <v>3870</v>
      </c>
      <c r="I38" s="234" t="s">
        <v>3871</v>
      </c>
      <c r="J38" s="234" t="s">
        <v>3872</v>
      </c>
      <c r="K38" s="237">
        <f>IF(COUNTIF(L38:AY38,"&lt;&gt;")=0,"",SUMPRODUCT(((Recommendations[ImplStatus]="Implemented")+(Recommendations[ImplStatus]="Compensated"))*ISNUMBER(MATCH(Recommendations[Id],L38:AY38,0)))/COUNTIF(L38:AY38,"&lt;&gt;"))</f>
        <v>0</v>
      </c>
      <c r="L38" s="240" t="s">
        <v>132</v>
      </c>
      <c r="M38" s="240" t="s">
        <v>158</v>
      </c>
      <c r="N38" s="240" t="s">
        <v>406</v>
      </c>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83</v>
      </c>
      <c r="B39" s="233" t="s">
        <v>3873</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3874</v>
      </c>
      <c r="B40" s="234" t="s">
        <v>3875</v>
      </c>
      <c r="C40" s="234" t="s">
        <v>3876</v>
      </c>
      <c r="D40" s="234" t="s">
        <v>3877</v>
      </c>
      <c r="E40" s="234" t="s">
        <v>25</v>
      </c>
      <c r="F40" s="234" t="s">
        <v>25</v>
      </c>
      <c r="G40" s="234" t="s">
        <v>25</v>
      </c>
      <c r="H40" s="234" t="s">
        <v>3878</v>
      </c>
      <c r="I40" s="234" t="s">
        <v>3879</v>
      </c>
      <c r="J40" s="234" t="s">
        <v>3880</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3881</v>
      </c>
      <c r="B41" s="234" t="s">
        <v>3882</v>
      </c>
      <c r="C41" s="234" t="s">
        <v>3883</v>
      </c>
      <c r="D41" s="234" t="s">
        <v>25</v>
      </c>
      <c r="E41" s="234" t="s">
        <v>25</v>
      </c>
      <c r="F41" s="234" t="s">
        <v>25</v>
      </c>
      <c r="G41" s="234" t="s">
        <v>25</v>
      </c>
      <c r="H41" s="234" t="s">
        <v>3884</v>
      </c>
      <c r="I41" s="234" t="s">
        <v>25</v>
      </c>
      <c r="J41" s="234" t="s">
        <v>3885</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3886</v>
      </c>
      <c r="B42" s="232" t="s">
        <v>3887</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132</v>
      </c>
      <c r="B43" s="233" t="s">
        <v>3888</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3889</v>
      </c>
      <c r="B44" s="234" t="s">
        <v>3890</v>
      </c>
      <c r="C44" s="234" t="s">
        <v>3891</v>
      </c>
      <c r="D44" s="234" t="s">
        <v>3892</v>
      </c>
      <c r="E44" s="234" t="s">
        <v>3678</v>
      </c>
      <c r="F44" s="234" t="s">
        <v>25</v>
      </c>
      <c r="G44" s="234" t="s">
        <v>25</v>
      </c>
      <c r="H44" s="234" t="s">
        <v>3893</v>
      </c>
      <c r="I44" s="234" t="s">
        <v>25</v>
      </c>
      <c r="J44" s="234" t="s">
        <v>3894</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3895</v>
      </c>
      <c r="B45" s="234" t="s">
        <v>3896</v>
      </c>
      <c r="C45" s="234" t="s">
        <v>3897</v>
      </c>
      <c r="D45" s="234" t="s">
        <v>3684</v>
      </c>
      <c r="E45" s="234" t="s">
        <v>25</v>
      </c>
      <c r="F45" s="234" t="s">
        <v>3686</v>
      </c>
      <c r="G45" s="234" t="s">
        <v>25</v>
      </c>
      <c r="H45" s="234" t="s">
        <v>3898</v>
      </c>
      <c r="I45" s="234" t="s">
        <v>25</v>
      </c>
      <c r="J45" s="234" t="s">
        <v>3899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138</v>
      </c>
      <c r="B46" s="233" t="s">
        <v>3900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3901</v>
      </c>
      <c r="B47" s="234" t="s">
        <v>3902</v>
      </c>
      <c r="C47" s="234" t="s">
        <v>3903</v>
      </c>
      <c r="D47" s="234" t="s">
        <v>3904</v>
      </c>
      <c r="E47" s="234" t="s">
        <v>25</v>
      </c>
      <c r="F47" s="234" t="s">
        <v>3905</v>
      </c>
      <c r="G47" s="234" t="s">
        <v>3906</v>
      </c>
      <c r="H47" s="234" t="s">
        <v>3907</v>
      </c>
      <c r="I47" s="234" t="s">
        <v>3908</v>
      </c>
      <c r="J47" s="234" t="s">
        <v>3909</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144</v>
      </c>
      <c r="B48" s="233" t="s">
        <v>3910</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3911</v>
      </c>
      <c r="B49" s="234" t="s">
        <v>3912</v>
      </c>
      <c r="C49" s="234" t="s">
        <v>3913</v>
      </c>
      <c r="D49" s="234" t="s">
        <v>3914</v>
      </c>
      <c r="E49" s="234" t="s">
        <v>3915</v>
      </c>
      <c r="F49" s="234" t="s">
        <v>25</v>
      </c>
      <c r="G49" s="234" t="s">
        <v>25</v>
      </c>
      <c r="H49" s="234" t="s">
        <v>3916</v>
      </c>
      <c r="I49" s="234" t="s">
        <v>3917</v>
      </c>
      <c r="J49" s="234" t="s">
        <v>3918</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3919</v>
      </c>
      <c r="B50" s="234" t="s">
        <v>3920</v>
      </c>
      <c r="C50" s="234" t="s">
        <v>3921</v>
      </c>
      <c r="D50" s="234" t="s">
        <v>25</v>
      </c>
      <c r="E50" s="234" t="s">
        <v>3922</v>
      </c>
      <c r="F50" s="234" t="s">
        <v>3923</v>
      </c>
      <c r="G50" s="234" t="s">
        <v>25</v>
      </c>
      <c r="H50" s="234" t="s">
        <v>3916</v>
      </c>
      <c r="I50" s="234" t="s">
        <v>3924</v>
      </c>
      <c r="J50" s="234" t="s">
        <v>3925</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3926</v>
      </c>
      <c r="B51" s="234" t="s">
        <v>3927</v>
      </c>
      <c r="C51" s="234" t="s">
        <v>3928</v>
      </c>
      <c r="D51" s="234" t="s">
        <v>25</v>
      </c>
      <c r="E51" s="234" t="s">
        <v>25</v>
      </c>
      <c r="F51" s="234" t="s">
        <v>3929</v>
      </c>
      <c r="G51" s="234" t="s">
        <v>25</v>
      </c>
      <c r="H51" s="234" t="s">
        <v>3916</v>
      </c>
      <c r="I51" s="234" t="s">
        <v>3930</v>
      </c>
      <c r="J51" s="234" t="s">
        <v>3931</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3932</v>
      </c>
      <c r="B52" s="234" t="s">
        <v>3933</v>
      </c>
      <c r="C52" s="234" t="s">
        <v>3934</v>
      </c>
      <c r="D52" s="234" t="s">
        <v>25</v>
      </c>
      <c r="E52" s="234" t="s">
        <v>25</v>
      </c>
      <c r="F52" s="234" t="s">
        <v>3935</v>
      </c>
      <c r="G52" s="234" t="s">
        <v>25</v>
      </c>
      <c r="H52" s="234" t="s">
        <v>3916</v>
      </c>
      <c r="I52" s="234" t="s">
        <v>3936</v>
      </c>
      <c r="J52" s="234" t="s">
        <v>3937</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3938</v>
      </c>
      <c r="B53" s="234" t="s">
        <v>3939</v>
      </c>
      <c r="C53" s="234" t="s">
        <v>3940</v>
      </c>
      <c r="D53" s="234" t="s">
        <v>3941</v>
      </c>
      <c r="E53" s="234" t="s">
        <v>3942</v>
      </c>
      <c r="F53" s="234" t="s">
        <v>25</v>
      </c>
      <c r="G53" s="234" t="s">
        <v>25</v>
      </c>
      <c r="H53" s="234" t="s">
        <v>3943</v>
      </c>
      <c r="I53" s="234" t="s">
        <v>25</v>
      </c>
      <c r="J53" s="234" t="s">
        <v>3944</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3945</v>
      </c>
      <c r="B54" s="234" t="s">
        <v>3946</v>
      </c>
      <c r="C54" s="234" t="s">
        <v>3940</v>
      </c>
      <c r="D54" s="234" t="s">
        <v>3941</v>
      </c>
      <c r="E54" s="234" t="s">
        <v>25</v>
      </c>
      <c r="F54" s="234" t="s">
        <v>25</v>
      </c>
      <c r="G54" s="234" t="s">
        <v>25</v>
      </c>
      <c r="H54" s="234" t="s">
        <v>3947</v>
      </c>
      <c r="I54" s="234" t="s">
        <v>3948</v>
      </c>
      <c r="J54" s="234" t="s">
        <v>3949</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150</v>
      </c>
      <c r="B55" s="233" t="s">
        <v>3950</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3951</v>
      </c>
      <c r="B56" s="234" t="s">
        <v>3952</v>
      </c>
      <c r="C56" s="234" t="s">
        <v>3953</v>
      </c>
      <c r="D56" s="234" t="s">
        <v>3954</v>
      </c>
      <c r="E56" s="234" t="s">
        <v>3955</v>
      </c>
      <c r="F56" s="234" t="s">
        <v>25</v>
      </c>
      <c r="G56" s="234" t="s">
        <v>3956</v>
      </c>
      <c r="H56" s="234" t="s">
        <v>25</v>
      </c>
      <c r="I56" s="234" t="s">
        <v>25</v>
      </c>
      <c r="J56" s="234" t="s">
        <v>3957</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3958</v>
      </c>
      <c r="B57" s="234" t="s">
        <v>3959</v>
      </c>
      <c r="C57" s="234" t="s">
        <v>3960</v>
      </c>
      <c r="D57" s="234" t="s">
        <v>3961</v>
      </c>
      <c r="E57" s="234" t="s">
        <v>3962</v>
      </c>
      <c r="F57" s="234" t="s">
        <v>25</v>
      </c>
      <c r="G57" s="234" t="s">
        <v>3963</v>
      </c>
      <c r="H57" s="234" t="s">
        <v>3964</v>
      </c>
      <c r="I57" s="234" t="s">
        <v>25</v>
      </c>
      <c r="J57" s="234" t="s">
        <v>3965</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154</v>
      </c>
      <c r="B58" s="233" t="s">
        <v>3966</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3967</v>
      </c>
      <c r="B59" s="234" t="s">
        <v>3968</v>
      </c>
      <c r="C59" s="234" t="s">
        <v>3969</v>
      </c>
      <c r="D59" s="234" t="s">
        <v>3970</v>
      </c>
      <c r="E59" s="234" t="s">
        <v>25</v>
      </c>
      <c r="F59" s="234" t="s">
        <v>25</v>
      </c>
      <c r="G59" s="234" t="s">
        <v>3971</v>
      </c>
      <c r="H59" s="234" t="s">
        <v>3972</v>
      </c>
      <c r="I59" s="234" t="s">
        <v>3973</v>
      </c>
      <c r="J59" s="234" t="s">
        <v>3974</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3975</v>
      </c>
      <c r="B60" s="234" t="s">
        <v>3976</v>
      </c>
      <c r="C60" s="234" t="s">
        <v>3977</v>
      </c>
      <c r="D60" s="234" t="s">
        <v>25</v>
      </c>
      <c r="E60" s="234" t="s">
        <v>3978</v>
      </c>
      <c r="F60" s="234" t="s">
        <v>3979</v>
      </c>
      <c r="G60" s="234" t="s">
        <v>25</v>
      </c>
      <c r="H60" s="234" t="s">
        <v>3980</v>
      </c>
      <c r="I60" s="234" t="s">
        <v>3981</v>
      </c>
      <c r="J60" s="234" t="s">
        <v>3982</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3983</v>
      </c>
      <c r="B61" s="234" t="s">
        <v>3984</v>
      </c>
      <c r="C61" s="234" t="s">
        <v>3985</v>
      </c>
      <c r="D61" s="234" t="s">
        <v>25</v>
      </c>
      <c r="E61" s="234" t="s">
        <v>25</v>
      </c>
      <c r="F61" s="234" t="s">
        <v>25</v>
      </c>
      <c r="G61" s="234" t="s">
        <v>3986</v>
      </c>
      <c r="H61" s="234" t="s">
        <v>3987</v>
      </c>
      <c r="I61" s="234" t="s">
        <v>3988</v>
      </c>
      <c r="J61" s="234" t="s">
        <v>3989</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3990</v>
      </c>
      <c r="B62" s="234" t="s">
        <v>3991</v>
      </c>
      <c r="C62" s="234" t="s">
        <v>3992</v>
      </c>
      <c r="D62" s="234" t="s">
        <v>3993</v>
      </c>
      <c r="E62" s="234" t="s">
        <v>25</v>
      </c>
      <c r="F62" s="234" t="s">
        <v>25</v>
      </c>
      <c r="G62" s="234" t="s">
        <v>25</v>
      </c>
      <c r="H62" s="234" t="s">
        <v>3994</v>
      </c>
      <c r="I62" s="234" t="s">
        <v>3995</v>
      </c>
      <c r="J62" s="234" t="s">
        <v>3996</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158</v>
      </c>
      <c r="B63" s="233" t="s">
        <v>3997</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3998</v>
      </c>
      <c r="B64" s="234" t="s">
        <v>3999</v>
      </c>
      <c r="C64" s="234" t="s">
        <v>4000</v>
      </c>
      <c r="D64" s="234" t="s">
        <v>4001</v>
      </c>
      <c r="E64" s="234" t="s">
        <v>25</v>
      </c>
      <c r="F64" s="234" t="s">
        <v>25</v>
      </c>
      <c r="G64" s="234" t="s">
        <v>4002</v>
      </c>
      <c r="H64" s="234" t="s">
        <v>4003</v>
      </c>
      <c r="I64" s="234" t="s">
        <v>4004</v>
      </c>
      <c r="J64" s="234" t="s">
        <v>4005</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4006</v>
      </c>
      <c r="B65" s="234" t="s">
        <v>4007</v>
      </c>
      <c r="C65" s="234" t="s">
        <v>4008</v>
      </c>
      <c r="D65" s="234" t="s">
        <v>4009</v>
      </c>
      <c r="E65" s="234" t="s">
        <v>25</v>
      </c>
      <c r="F65" s="234" t="s">
        <v>25</v>
      </c>
      <c r="G65" s="234" t="s">
        <v>25</v>
      </c>
      <c r="H65" s="234" t="s">
        <v>4010</v>
      </c>
      <c r="I65" s="234" t="s">
        <v>4011</v>
      </c>
      <c r="J65" s="234" t="s">
        <v>4012</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4013</v>
      </c>
      <c r="B66" s="234" t="s">
        <v>4014</v>
      </c>
      <c r="C66" s="234" t="s">
        <v>4015</v>
      </c>
      <c r="D66" s="234" t="s">
        <v>4016</v>
      </c>
      <c r="E66" s="234" t="s">
        <v>25</v>
      </c>
      <c r="F66" s="234" t="s">
        <v>25</v>
      </c>
      <c r="G66" s="234" t="s">
        <v>25</v>
      </c>
      <c r="H66" s="234" t="s">
        <v>4017</v>
      </c>
      <c r="I66" s="234" t="s">
        <v>4018</v>
      </c>
      <c r="J66" s="234" t="s">
        <v>4019</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4020</v>
      </c>
      <c r="B67" s="234" t="s">
        <v>4021</v>
      </c>
      <c r="C67" s="234" t="s">
        <v>4022</v>
      </c>
      <c r="D67" s="234" t="s">
        <v>4023</v>
      </c>
      <c r="E67" s="234" t="s">
        <v>25</v>
      </c>
      <c r="F67" s="234" t="s">
        <v>25</v>
      </c>
      <c r="G67" s="234" t="s">
        <v>25</v>
      </c>
      <c r="H67" s="234" t="s">
        <v>4024</v>
      </c>
      <c r="I67" s="234" t="s">
        <v>25</v>
      </c>
      <c r="J67" s="234" t="s">
        <v>4025</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4026</v>
      </c>
      <c r="B68" s="234" t="s">
        <v>4027</v>
      </c>
      <c r="C68" s="234" t="s">
        <v>4028</v>
      </c>
      <c r="D68" s="234" t="s">
        <v>25</v>
      </c>
      <c r="E68" s="234" t="s">
        <v>25</v>
      </c>
      <c r="F68" s="234" t="s">
        <v>25</v>
      </c>
      <c r="G68" s="234" t="s">
        <v>25</v>
      </c>
      <c r="H68" s="234" t="s">
        <v>4029</v>
      </c>
      <c r="I68" s="234" t="s">
        <v>25</v>
      </c>
      <c r="J68" s="234" t="s">
        <v>4030</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162</v>
      </c>
      <c r="B69" s="233" t="s">
        <v>4031</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4032</v>
      </c>
      <c r="B70" s="234" t="s">
        <v>4033</v>
      </c>
      <c r="C70" s="234" t="s">
        <v>4034</v>
      </c>
      <c r="D70" s="234" t="s">
        <v>25</v>
      </c>
      <c r="E70" s="234" t="s">
        <v>25</v>
      </c>
      <c r="F70" s="234" t="s">
        <v>25</v>
      </c>
      <c r="G70" s="234" t="s">
        <v>4035</v>
      </c>
      <c r="H70" s="234" t="s">
        <v>4036</v>
      </c>
      <c r="I70" s="234" t="s">
        <v>25</v>
      </c>
      <c r="J70" s="234" t="s">
        <v>4037</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4038</v>
      </c>
      <c r="B71" s="234" t="s">
        <v>4039</v>
      </c>
      <c r="C71" s="234" t="s">
        <v>4040</v>
      </c>
      <c r="D71" s="234" t="s">
        <v>25</v>
      </c>
      <c r="E71" s="234" t="s">
        <v>25</v>
      </c>
      <c r="F71" s="234" t="s">
        <v>25</v>
      </c>
      <c r="G71" s="234" t="s">
        <v>25</v>
      </c>
      <c r="H71" s="234" t="s">
        <v>4041</v>
      </c>
      <c r="I71" s="234" t="s">
        <v>25</v>
      </c>
      <c r="J71" s="234" t="s">
        <v>4042</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4043</v>
      </c>
      <c r="B72" s="234" t="s">
        <v>4044</v>
      </c>
      <c r="C72" s="234" t="s">
        <v>4045</v>
      </c>
      <c r="D72" s="234" t="s">
        <v>4046</v>
      </c>
      <c r="E72" s="234" t="s">
        <v>4047</v>
      </c>
      <c r="F72" s="234" t="s">
        <v>25</v>
      </c>
      <c r="G72" s="234" t="s">
        <v>25</v>
      </c>
      <c r="H72" s="234" t="s">
        <v>4048</v>
      </c>
      <c r="I72" s="234" t="s">
        <v>25</v>
      </c>
      <c r="J72" s="234" t="s">
        <v>4049</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4050</v>
      </c>
      <c r="B73" s="234" t="s">
        <v>4051</v>
      </c>
      <c r="C73" s="234" t="s">
        <v>4052</v>
      </c>
      <c r="D73" s="234" t="s">
        <v>4053</v>
      </c>
      <c r="E73" s="234" t="s">
        <v>4047</v>
      </c>
      <c r="F73" s="234" t="s">
        <v>25</v>
      </c>
      <c r="G73" s="234" t="s">
        <v>4054</v>
      </c>
      <c r="H73" s="234" t="s">
        <v>4055</v>
      </c>
      <c r="I73" s="234" t="s">
        <v>25</v>
      </c>
      <c r="J73" s="234" t="s">
        <v>4056</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4057</v>
      </c>
      <c r="B74" s="234" t="s">
        <v>4058</v>
      </c>
      <c r="C74" s="234" t="s">
        <v>4059</v>
      </c>
      <c r="D74" s="234" t="s">
        <v>4053</v>
      </c>
      <c r="E74" s="234" t="s">
        <v>4060</v>
      </c>
      <c r="F74" s="234" t="s">
        <v>25</v>
      </c>
      <c r="G74" s="234" t="s">
        <v>4061</v>
      </c>
      <c r="H74" s="234" t="s">
        <v>4062</v>
      </c>
      <c r="I74" s="234" t="s">
        <v>4063</v>
      </c>
      <c r="J74" s="234" t="s">
        <v>4064</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4065</v>
      </c>
      <c r="B75" s="234" t="s">
        <v>4066</v>
      </c>
      <c r="C75" s="234" t="s">
        <v>4067</v>
      </c>
      <c r="D75" s="234" t="s">
        <v>4068</v>
      </c>
      <c r="E75" s="234" t="s">
        <v>4060</v>
      </c>
      <c r="F75" s="234" t="s">
        <v>4069</v>
      </c>
      <c r="G75" s="234" t="s">
        <v>4070</v>
      </c>
      <c r="H75" s="234" t="s">
        <v>4071</v>
      </c>
      <c r="I75" s="234" t="s">
        <v>4072</v>
      </c>
      <c r="J75" s="234" t="s">
        <v>4073</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4074</v>
      </c>
      <c r="B76" s="234" t="s">
        <v>4075</v>
      </c>
      <c r="C76" s="234" t="s">
        <v>4076</v>
      </c>
      <c r="D76" s="234" t="s">
        <v>4077</v>
      </c>
      <c r="E76" s="234" t="s">
        <v>25</v>
      </c>
      <c r="F76" s="234" t="s">
        <v>25</v>
      </c>
      <c r="G76" s="234" t="s">
        <v>25</v>
      </c>
      <c r="H76" s="234" t="s">
        <v>4078</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4079</v>
      </c>
      <c r="B77" s="234" t="s">
        <v>4080</v>
      </c>
      <c r="C77" s="234" t="s">
        <v>4081</v>
      </c>
      <c r="D77" s="234" t="s">
        <v>25</v>
      </c>
      <c r="E77" s="234" t="s">
        <v>25</v>
      </c>
      <c r="F77" s="234" t="s">
        <v>25</v>
      </c>
      <c r="G77" s="234" t="s">
        <v>4082</v>
      </c>
      <c r="H77" s="234" t="s">
        <v>4083</v>
      </c>
      <c r="I77" s="234" t="s">
        <v>25</v>
      </c>
      <c r="J77" s="234" t="s">
        <v>4084</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4085</v>
      </c>
      <c r="B78" s="234" t="s">
        <v>4086</v>
      </c>
      <c r="C78" s="234" t="s">
        <v>4087</v>
      </c>
      <c r="D78" s="234" t="s">
        <v>25</v>
      </c>
      <c r="E78" s="234" t="s">
        <v>25</v>
      </c>
      <c r="F78" s="234" t="s">
        <v>25</v>
      </c>
      <c r="G78" s="234" t="s">
        <v>4088</v>
      </c>
      <c r="H78" s="234" t="s">
        <v>4089</v>
      </c>
      <c r="I78" s="234" t="s">
        <v>4090</v>
      </c>
      <c r="J78" s="234" t="s">
        <v>4091</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4092</v>
      </c>
      <c r="B79" s="232" t="s">
        <v>4093</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266</v>
      </c>
      <c r="B80" s="233" t="s">
        <v>4094</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4095</v>
      </c>
      <c r="B81" s="234" t="s">
        <v>4096</v>
      </c>
      <c r="C81" s="234" t="s">
        <v>4097</v>
      </c>
      <c r="D81" s="234" t="s">
        <v>3892</v>
      </c>
      <c r="E81" s="234" t="s">
        <v>4098</v>
      </c>
      <c r="F81" s="234" t="s">
        <v>25</v>
      </c>
      <c r="G81" s="234" t="s">
        <v>25</v>
      </c>
      <c r="H81" s="234" t="s">
        <v>4099</v>
      </c>
      <c r="I81" s="234" t="s">
        <v>25</v>
      </c>
      <c r="J81" s="234" t="s">
        <v>4100</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4101</v>
      </c>
      <c r="B82" s="234" t="s">
        <v>4102</v>
      </c>
      <c r="C82" s="234" t="s">
        <v>3683</v>
      </c>
      <c r="D82" s="234" t="s">
        <v>3684</v>
      </c>
      <c r="E82" s="234" t="s">
        <v>25</v>
      </c>
      <c r="F82" s="234" t="s">
        <v>3686</v>
      </c>
      <c r="G82" s="234" t="s">
        <v>25</v>
      </c>
      <c r="H82" s="234" t="s">
        <v>4103</v>
      </c>
      <c r="I82" s="234" t="s">
        <v>25</v>
      </c>
      <c r="J82" s="234" t="s">
        <v>4104</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272</v>
      </c>
      <c r="B83" s="233" t="s">
        <v>4105</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4106</v>
      </c>
      <c r="B84" s="234" t="s">
        <v>4107</v>
      </c>
      <c r="C84" s="234" t="s">
        <v>4108</v>
      </c>
      <c r="D84" s="234" t="s">
        <v>4109</v>
      </c>
      <c r="E84" s="234" t="s">
        <v>25</v>
      </c>
      <c r="F84" s="234" t="s">
        <v>4110</v>
      </c>
      <c r="G84" s="234" t="s">
        <v>4111</v>
      </c>
      <c r="H84" s="234" t="s">
        <v>4112</v>
      </c>
      <c r="I84" s="234" t="s">
        <v>4113</v>
      </c>
      <c r="J84" s="234" t="s">
        <v>4114</v>
      </c>
      <c r="K84" s="237">
        <f>IF(COUNTIF(L84:AY84,"&lt;&gt;")=0,"",SUMPRODUCT(((Recommendations[ImplStatus]="Implemented")+(Recommendations[ImplStatus]="Compensated"))*ISNUMBER(MATCH(Recommendations[Id],L84:AY84,0)))/COUNTIF(L84:AY84,"&lt;&gt;"))</f>
        <v>0</v>
      </c>
      <c r="L84" s="240" t="s">
        <v>261</v>
      </c>
      <c r="M84" s="240" t="s">
        <v>310</v>
      </c>
      <c r="N84" s="240" t="s">
        <v>393</v>
      </c>
      <c r="O84" s="240" t="s">
        <v>413</v>
      </c>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4115</v>
      </c>
      <c r="B85" s="234" t="s">
        <v>4116</v>
      </c>
      <c r="C85" s="234" t="s">
        <v>4117</v>
      </c>
      <c r="D85" s="234" t="s">
        <v>4118</v>
      </c>
      <c r="E85" s="234" t="s">
        <v>25</v>
      </c>
      <c r="F85" s="234" t="s">
        <v>25</v>
      </c>
      <c r="G85" s="234" t="s">
        <v>25</v>
      </c>
      <c r="H85" s="234" t="s">
        <v>4119</v>
      </c>
      <c r="I85" s="234" t="s">
        <v>4120</v>
      </c>
      <c r="J85" s="234" t="s">
        <v>4121</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4122</v>
      </c>
      <c r="B86" s="234" t="s">
        <v>4123</v>
      </c>
      <c r="C86" s="234" t="s">
        <v>4124</v>
      </c>
      <c r="D86" s="234" t="s">
        <v>4125</v>
      </c>
      <c r="E86" s="234" t="s">
        <v>25</v>
      </c>
      <c r="F86" s="234" t="s">
        <v>25</v>
      </c>
      <c r="G86" s="234" t="s">
        <v>4126</v>
      </c>
      <c r="H86" s="234" t="s">
        <v>4127</v>
      </c>
      <c r="I86" s="234" t="s">
        <v>25</v>
      </c>
      <c r="J86" s="234" t="s">
        <v>4128</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4129</v>
      </c>
      <c r="B87" s="234" t="s">
        <v>4130</v>
      </c>
      <c r="C87" s="234" t="s">
        <v>4131</v>
      </c>
      <c r="D87" s="234" t="s">
        <v>4132</v>
      </c>
      <c r="E87" s="234" t="s">
        <v>25</v>
      </c>
      <c r="F87" s="234" t="s">
        <v>4133</v>
      </c>
      <c r="G87" s="234" t="s">
        <v>25</v>
      </c>
      <c r="H87" s="234" t="s">
        <v>4134</v>
      </c>
      <c r="I87" s="234" t="s">
        <v>4135</v>
      </c>
      <c r="J87" s="234" t="s">
        <v>4136</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4137</v>
      </c>
      <c r="B88" s="232" t="s">
        <v>4138</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315</v>
      </c>
      <c r="B89" s="233" t="s">
        <v>4139</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4140</v>
      </c>
      <c r="B90" s="234" t="s">
        <v>4141</v>
      </c>
      <c r="C90" s="234" t="s">
        <v>4142</v>
      </c>
      <c r="D90" s="234" t="s">
        <v>3892</v>
      </c>
      <c r="E90" s="234" t="s">
        <v>3678</v>
      </c>
      <c r="F90" s="234" t="s">
        <v>25</v>
      </c>
      <c r="G90" s="234" t="s">
        <v>25</v>
      </c>
      <c r="H90" s="234" t="s">
        <v>4143</v>
      </c>
      <c r="I90" s="234" t="s">
        <v>25</v>
      </c>
      <c r="J90" s="234" t="s">
        <v>4144</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4145</v>
      </c>
      <c r="B91" s="234" t="s">
        <v>4146</v>
      </c>
      <c r="C91" s="234" t="s">
        <v>4147</v>
      </c>
      <c r="D91" s="234" t="s">
        <v>3684</v>
      </c>
      <c r="E91" s="234" t="s">
        <v>25</v>
      </c>
      <c r="F91" s="234" t="s">
        <v>3686</v>
      </c>
      <c r="G91" s="234" t="s">
        <v>25</v>
      </c>
      <c r="H91" s="234" t="s">
        <v>4148</v>
      </c>
      <c r="I91" s="234" t="s">
        <v>25</v>
      </c>
      <c r="J91" s="234" t="s">
        <v>4149</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321</v>
      </c>
      <c r="B92" s="233" t="s">
        <v>4150</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4151</v>
      </c>
      <c r="B93" s="234" t="s">
        <v>4152</v>
      </c>
      <c r="C93" s="234" t="s">
        <v>4153</v>
      </c>
      <c r="D93" s="234" t="s">
        <v>4154</v>
      </c>
      <c r="E93" s="234" t="s">
        <v>4155</v>
      </c>
      <c r="F93" s="234" t="s">
        <v>25</v>
      </c>
      <c r="G93" s="234" t="s">
        <v>25</v>
      </c>
      <c r="H93" s="234" t="s">
        <v>4156</v>
      </c>
      <c r="I93" s="234" t="s">
        <v>25</v>
      </c>
      <c r="J93" s="234" t="s">
        <v>4157</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4158</v>
      </c>
      <c r="B94" s="234" t="s">
        <v>4159</v>
      </c>
      <c r="C94" s="234" t="s">
        <v>4160</v>
      </c>
      <c r="D94" s="234" t="s">
        <v>4161</v>
      </c>
      <c r="E94" s="234" t="s">
        <v>25</v>
      </c>
      <c r="F94" s="234" t="s">
        <v>4162</v>
      </c>
      <c r="G94" s="234" t="s">
        <v>25</v>
      </c>
      <c r="H94" s="234" t="s">
        <v>4163</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4164</v>
      </c>
      <c r="B95" s="234" t="s">
        <v>4165</v>
      </c>
      <c r="C95" s="234" t="s">
        <v>4166</v>
      </c>
      <c r="D95" s="234" t="s">
        <v>4167</v>
      </c>
      <c r="E95" s="234" t="s">
        <v>25</v>
      </c>
      <c r="F95" s="234" t="s">
        <v>25</v>
      </c>
      <c r="G95" s="234" t="s">
        <v>25</v>
      </c>
      <c r="H95" s="234" t="s">
        <v>4168</v>
      </c>
      <c r="I95" s="234" t="s">
        <v>4169</v>
      </c>
      <c r="J95" s="234" t="s">
        <v>4170</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4171</v>
      </c>
      <c r="B96" s="234" t="s">
        <v>4172</v>
      </c>
      <c r="C96" s="234" t="s">
        <v>4173</v>
      </c>
      <c r="D96" s="234" t="s">
        <v>25</v>
      </c>
      <c r="E96" s="234" t="s">
        <v>25</v>
      </c>
      <c r="F96" s="234" t="s">
        <v>25</v>
      </c>
      <c r="G96" s="234" t="s">
        <v>25</v>
      </c>
      <c r="H96" s="234" t="s">
        <v>4174</v>
      </c>
      <c r="I96" s="234" t="s">
        <v>4120</v>
      </c>
      <c r="J96" s="234" t="s">
        <v>4175</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325</v>
      </c>
      <c r="B97" s="233" t="s">
        <v>4176</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4177</v>
      </c>
      <c r="B98" s="234" t="s">
        <v>4178</v>
      </c>
      <c r="C98" s="234" t="s">
        <v>4179</v>
      </c>
      <c r="D98" s="234" t="s">
        <v>4180</v>
      </c>
      <c r="E98" s="234" t="s">
        <v>25</v>
      </c>
      <c r="F98" s="234" t="s">
        <v>25</v>
      </c>
      <c r="G98" s="234" t="s">
        <v>25</v>
      </c>
      <c r="H98" s="234" t="s">
        <v>4181</v>
      </c>
      <c r="I98" s="234" t="s">
        <v>25</v>
      </c>
      <c r="J98" s="234" t="s">
        <v>4182</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4183</v>
      </c>
      <c r="B99" s="234" t="s">
        <v>4184</v>
      </c>
      <c r="C99" s="234" t="s">
        <v>4185</v>
      </c>
      <c r="D99" s="234" t="s">
        <v>4186</v>
      </c>
      <c r="E99" s="234" t="s">
        <v>4187</v>
      </c>
      <c r="F99" s="234" t="s">
        <v>25</v>
      </c>
      <c r="G99" s="234" t="s">
        <v>25</v>
      </c>
      <c r="H99" s="234" t="s">
        <v>4188</v>
      </c>
      <c r="I99" s="234" t="s">
        <v>25</v>
      </c>
      <c r="J99" s="234" t="s">
        <v>4189</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4190</v>
      </c>
      <c r="B100" s="234" t="s">
        <v>4191</v>
      </c>
      <c r="C100" s="234" t="s">
        <v>4192</v>
      </c>
      <c r="D100" s="234" t="s">
        <v>25</v>
      </c>
      <c r="E100" s="234" t="s">
        <v>25</v>
      </c>
      <c r="F100" s="234" t="s">
        <v>25</v>
      </c>
      <c r="G100" s="234" t="s">
        <v>25</v>
      </c>
      <c r="H100" s="234" t="s">
        <v>4193</v>
      </c>
      <c r="I100" s="234" t="s">
        <v>4194</v>
      </c>
      <c r="J100" s="234" t="s">
        <v>4195</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4196</v>
      </c>
      <c r="B101" s="234" t="s">
        <v>4197</v>
      </c>
      <c r="C101" s="234" t="s">
        <v>4198</v>
      </c>
      <c r="D101" s="234" t="s">
        <v>25</v>
      </c>
      <c r="E101" s="234" t="s">
        <v>25</v>
      </c>
      <c r="F101" s="234" t="s">
        <v>25</v>
      </c>
      <c r="G101" s="234" t="s">
        <v>25</v>
      </c>
      <c r="H101" s="234" t="s">
        <v>4199</v>
      </c>
      <c r="I101" s="234" t="s">
        <v>4120</v>
      </c>
      <c r="J101" s="234" t="s">
        <v>4200</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4201</v>
      </c>
      <c r="B102" s="234" t="s">
        <v>4202</v>
      </c>
      <c r="C102" s="234" t="s">
        <v>4203</v>
      </c>
      <c r="D102" s="234" t="s">
        <v>4204</v>
      </c>
      <c r="E102" s="234" t="s">
        <v>25</v>
      </c>
      <c r="F102" s="234" t="s">
        <v>25</v>
      </c>
      <c r="G102" s="234" t="s">
        <v>25</v>
      </c>
      <c r="H102" s="234" t="s">
        <v>4205</v>
      </c>
      <c r="I102" s="234" t="s">
        <v>25</v>
      </c>
      <c r="J102" s="234" t="s">
        <v>4206</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4207</v>
      </c>
      <c r="B103" s="234" t="s">
        <v>4208</v>
      </c>
      <c r="C103" s="234" t="s">
        <v>4209</v>
      </c>
      <c r="D103" s="234" t="s">
        <v>4204</v>
      </c>
      <c r="E103" s="234" t="s">
        <v>25</v>
      </c>
      <c r="F103" s="234" t="s">
        <v>4210</v>
      </c>
      <c r="G103" s="234" t="s">
        <v>25</v>
      </c>
      <c r="H103" s="234" t="s">
        <v>4211</v>
      </c>
      <c r="I103" s="234" t="s">
        <v>4212</v>
      </c>
      <c r="J103" s="234" t="s">
        <v>4213</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332</v>
      </c>
      <c r="B104" s="233" t="s">
        <v>4214</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4215</v>
      </c>
      <c r="B105" s="234" t="s">
        <v>4216</v>
      </c>
      <c r="C105" s="234" t="s">
        <v>4217</v>
      </c>
      <c r="D105" s="234" t="s">
        <v>4218</v>
      </c>
      <c r="E105" s="234" t="s">
        <v>4219</v>
      </c>
      <c r="F105" s="234" t="s">
        <v>25</v>
      </c>
      <c r="G105" s="234" t="s">
        <v>25</v>
      </c>
      <c r="H105" s="234" t="s">
        <v>4220</v>
      </c>
      <c r="I105" s="234" t="s">
        <v>4221</v>
      </c>
      <c r="J105" s="234" t="s">
        <v>4222</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4223</v>
      </c>
      <c r="B106" s="232" t="s">
        <v>4224</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1119</v>
      </c>
      <c r="B107" s="233" t="s">
        <v>4225</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375</v>
      </c>
      <c r="B108" s="234" t="s">
        <v>4226</v>
      </c>
      <c r="C108" s="234" t="s">
        <v>4227</v>
      </c>
      <c r="D108" s="234" t="s">
        <v>3892</v>
      </c>
      <c r="E108" s="234" t="s">
        <v>3678</v>
      </c>
      <c r="F108" s="234" t="s">
        <v>25</v>
      </c>
      <c r="G108" s="234" t="s">
        <v>25</v>
      </c>
      <c r="H108" s="234" t="s">
        <v>4228</v>
      </c>
      <c r="I108" s="234" t="s">
        <v>25</v>
      </c>
      <c r="J108" s="234" t="s">
        <v>4229</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4230</v>
      </c>
      <c r="B109" s="234" t="s">
        <v>4231</v>
      </c>
      <c r="C109" s="234" t="s">
        <v>4232</v>
      </c>
      <c r="D109" s="234" t="s">
        <v>3684</v>
      </c>
      <c r="E109" s="234" t="s">
        <v>25</v>
      </c>
      <c r="F109" s="234" t="s">
        <v>3686</v>
      </c>
      <c r="G109" s="234" t="s">
        <v>25</v>
      </c>
      <c r="H109" s="234" t="s">
        <v>4233</v>
      </c>
      <c r="I109" s="234" t="s">
        <v>25</v>
      </c>
      <c r="J109" s="234" t="s">
        <v>4234</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1123</v>
      </c>
      <c r="B110" s="233" t="s">
        <v>4235</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382</v>
      </c>
      <c r="B111" s="234" t="s">
        <v>4236</v>
      </c>
      <c r="C111" s="234" t="s">
        <v>4237</v>
      </c>
      <c r="D111" s="234" t="s">
        <v>4238</v>
      </c>
      <c r="E111" s="234" t="s">
        <v>25</v>
      </c>
      <c r="F111" s="234" t="s">
        <v>4239</v>
      </c>
      <c r="G111" s="234" t="s">
        <v>25</v>
      </c>
      <c r="H111" s="234" t="s">
        <v>4240</v>
      </c>
      <c r="I111" s="234" t="s">
        <v>4241</v>
      </c>
      <c r="J111" s="234" t="s">
        <v>4242</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388</v>
      </c>
      <c r="B112" s="234" t="s">
        <v>4243</v>
      </c>
      <c r="C112" s="234" t="s">
        <v>4244</v>
      </c>
      <c r="D112" s="234" t="s">
        <v>4245</v>
      </c>
      <c r="E112" s="234" t="s">
        <v>25</v>
      </c>
      <c r="F112" s="234" t="s">
        <v>25</v>
      </c>
      <c r="G112" s="234" t="s">
        <v>25</v>
      </c>
      <c r="H112" s="234" t="s">
        <v>4246</v>
      </c>
      <c r="I112" s="234" t="s">
        <v>25</v>
      </c>
      <c r="J112" s="234" t="s">
        <v>4247</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4248</v>
      </c>
      <c r="B113" s="234" t="s">
        <v>4249</v>
      </c>
      <c r="C113" s="234" t="s">
        <v>4250</v>
      </c>
      <c r="D113" s="234" t="s">
        <v>4251</v>
      </c>
      <c r="E113" s="234" t="s">
        <v>25</v>
      </c>
      <c r="F113" s="234" t="s">
        <v>25</v>
      </c>
      <c r="G113" s="234" t="s">
        <v>25</v>
      </c>
      <c r="H113" s="234" t="s">
        <v>4252</v>
      </c>
      <c r="I113" s="234" t="s">
        <v>4253</v>
      </c>
      <c r="J113" s="234" t="s">
        <v>4254</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4255</v>
      </c>
      <c r="B114" s="234" t="s">
        <v>4256</v>
      </c>
      <c r="C114" s="234" t="s">
        <v>4257</v>
      </c>
      <c r="D114" s="234" t="s">
        <v>4258</v>
      </c>
      <c r="E114" s="234" t="s">
        <v>25</v>
      </c>
      <c r="F114" s="234" t="s">
        <v>25</v>
      </c>
      <c r="G114" s="234" t="s">
        <v>4259</v>
      </c>
      <c r="H114" s="234" t="s">
        <v>4260</v>
      </c>
      <c r="I114" s="234" t="s">
        <v>4261</v>
      </c>
      <c r="J114" s="234" t="s">
        <v>4262</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4263</v>
      </c>
      <c r="B115" s="234" t="s">
        <v>4264</v>
      </c>
      <c r="C115" s="234" t="s">
        <v>4265</v>
      </c>
      <c r="D115" s="234" t="s">
        <v>4266</v>
      </c>
      <c r="E115" s="234" t="s">
        <v>25</v>
      </c>
      <c r="F115" s="234" t="s">
        <v>4267</v>
      </c>
      <c r="G115" s="234" t="s">
        <v>25</v>
      </c>
      <c r="H115" s="234" t="s">
        <v>4268</v>
      </c>
      <c r="I115" s="234" t="s">
        <v>4268</v>
      </c>
      <c r="J115" s="234" t="s">
        <v>4269</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1127</v>
      </c>
      <c r="B116" s="233" t="s">
        <v>4270</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393</v>
      </c>
      <c r="B117" s="234" t="s">
        <v>4271</v>
      </c>
      <c r="C117" s="234" t="s">
        <v>4272</v>
      </c>
      <c r="D117" s="234" t="s">
        <v>4273</v>
      </c>
      <c r="E117" s="234" t="s">
        <v>25</v>
      </c>
      <c r="F117" s="234" t="s">
        <v>4274</v>
      </c>
      <c r="G117" s="234" t="s">
        <v>4275</v>
      </c>
      <c r="H117" s="234" t="s">
        <v>4276</v>
      </c>
      <c r="I117" s="234" t="s">
        <v>4277</v>
      </c>
      <c r="J117" s="234" t="s">
        <v>4278</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399</v>
      </c>
      <c r="B118" s="234" t="s">
        <v>4279</v>
      </c>
      <c r="C118" s="234" t="s">
        <v>4280</v>
      </c>
      <c r="D118" s="234" t="s">
        <v>4281</v>
      </c>
      <c r="E118" s="234" t="s">
        <v>25</v>
      </c>
      <c r="F118" s="234" t="s">
        <v>25</v>
      </c>
      <c r="G118" s="234" t="s">
        <v>25</v>
      </c>
      <c r="H118" s="234" t="s">
        <v>4282</v>
      </c>
      <c r="I118" s="234" t="s">
        <v>4120</v>
      </c>
      <c r="J118" s="234" t="s">
        <v>4283</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4284</v>
      </c>
      <c r="B119" s="234" t="s">
        <v>4285</v>
      </c>
      <c r="C119" s="234" t="s">
        <v>4286</v>
      </c>
      <c r="D119" s="234" t="s">
        <v>4287</v>
      </c>
      <c r="E119" s="234" t="s">
        <v>25</v>
      </c>
      <c r="F119" s="234" t="s">
        <v>4288</v>
      </c>
      <c r="G119" s="234" t="s">
        <v>25</v>
      </c>
      <c r="H119" s="234" t="s">
        <v>4289</v>
      </c>
      <c r="I119" s="234" t="s">
        <v>4290</v>
      </c>
      <c r="J119" s="234" t="s">
        <v>4291</v>
      </c>
      <c r="K119" s="237">
        <f>IF(COUNTIF(L119:AY119,"&lt;&gt;")=0,"",SUMPRODUCT(((Recommendations[ImplStatus]="Implemented")+(Recommendations[ImplStatus]="Compensated"))*ISNUMBER(MATCH(Recommendations[Id],L119:AY119,0)))/COUNTIF(L119:AY119,"&lt;&gt;"))</f>
        <v>0</v>
      </c>
      <c r="L119" s="240" t="s">
        <v>18</v>
      </c>
      <c r="M119" s="240" t="s">
        <v>28</v>
      </c>
      <c r="N119" s="240" t="s">
        <v>76</v>
      </c>
      <c r="O119" s="240" t="s">
        <v>87</v>
      </c>
      <c r="P119" s="240" t="s">
        <v>617</v>
      </c>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1131</v>
      </c>
      <c r="B120" s="233" t="s">
        <v>4292</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406</v>
      </c>
      <c r="B121" s="234" t="s">
        <v>4293</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4294</v>
      </c>
      <c r="B122" s="234" t="s">
        <v>4295</v>
      </c>
      <c r="C122" s="234" t="s">
        <v>4296</v>
      </c>
      <c r="D122" s="234" t="s">
        <v>4297</v>
      </c>
      <c r="E122" s="234" t="s">
        <v>25</v>
      </c>
      <c r="F122" s="234" t="s">
        <v>4298</v>
      </c>
      <c r="G122" s="234" t="s">
        <v>25</v>
      </c>
      <c r="H122" s="234" t="s">
        <v>4299</v>
      </c>
      <c r="I122" s="234" t="s">
        <v>4300</v>
      </c>
      <c r="J122" s="234" t="s">
        <v>4301</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4302</v>
      </c>
      <c r="B123" s="234" t="s">
        <v>4303</v>
      </c>
      <c r="C123" s="234" t="s">
        <v>4304</v>
      </c>
      <c r="D123" s="234" t="s">
        <v>4305</v>
      </c>
      <c r="E123" s="234" t="s">
        <v>25</v>
      </c>
      <c r="F123" s="234" t="s">
        <v>4306</v>
      </c>
      <c r="G123" s="234" t="s">
        <v>25</v>
      </c>
      <c r="H123" s="234" t="s">
        <v>4307</v>
      </c>
      <c r="I123" s="234" t="s">
        <v>25</v>
      </c>
      <c r="J123" s="234" t="s">
        <v>4308</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1135</v>
      </c>
      <c r="B124" s="233" t="s">
        <v>4309</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413</v>
      </c>
      <c r="B125" s="234" t="s">
        <v>4310</v>
      </c>
      <c r="C125" s="234" t="s">
        <v>4311</v>
      </c>
      <c r="D125" s="234" t="s">
        <v>4312</v>
      </c>
      <c r="E125" s="234" t="s">
        <v>25</v>
      </c>
      <c r="F125" s="234" t="s">
        <v>25</v>
      </c>
      <c r="G125" s="234" t="s">
        <v>25</v>
      </c>
      <c r="H125" s="234" t="s">
        <v>4313</v>
      </c>
      <c r="I125" s="234" t="s">
        <v>25</v>
      </c>
      <c r="J125" s="234" t="s">
        <v>4314</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417</v>
      </c>
      <c r="B126" s="234" t="s">
        <v>4315</v>
      </c>
      <c r="C126" s="234" t="s">
        <v>4316</v>
      </c>
      <c r="D126" s="234" t="s">
        <v>4317</v>
      </c>
      <c r="E126" s="234" t="s">
        <v>25</v>
      </c>
      <c r="F126" s="234" t="s">
        <v>4318</v>
      </c>
      <c r="G126" s="234" t="s">
        <v>25</v>
      </c>
      <c r="H126" s="234" t="s">
        <v>4319</v>
      </c>
      <c r="I126" s="234" t="s">
        <v>4320</v>
      </c>
      <c r="J126" s="234" t="s">
        <v>4321</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421</v>
      </c>
      <c r="B127" s="234" t="s">
        <v>4322</v>
      </c>
      <c r="C127" s="234" t="s">
        <v>4323</v>
      </c>
      <c r="D127" s="234" t="s">
        <v>4324</v>
      </c>
      <c r="E127" s="234" t="s">
        <v>4325</v>
      </c>
      <c r="F127" s="234" t="s">
        <v>25</v>
      </c>
      <c r="G127" s="234" t="s">
        <v>25</v>
      </c>
      <c r="H127" s="234" t="s">
        <v>4326</v>
      </c>
      <c r="I127" s="234" t="s">
        <v>25</v>
      </c>
      <c r="J127" s="234" t="s">
        <v>4327</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425</v>
      </c>
      <c r="B128" s="234" t="s">
        <v>4328</v>
      </c>
      <c r="C128" s="234" t="s">
        <v>4329</v>
      </c>
      <c r="D128" s="234" t="s">
        <v>25</v>
      </c>
      <c r="E128" s="234" t="s">
        <v>25</v>
      </c>
      <c r="F128" s="234" t="s">
        <v>25</v>
      </c>
      <c r="G128" s="234" t="s">
        <v>25</v>
      </c>
      <c r="H128" s="234" t="s">
        <v>4330</v>
      </c>
      <c r="I128" s="234" t="s">
        <v>4331</v>
      </c>
      <c r="J128" s="234" t="s">
        <v>4332</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429</v>
      </c>
      <c r="B129" s="234" t="s">
        <v>4333</v>
      </c>
      <c r="C129" s="234" t="s">
        <v>4334</v>
      </c>
      <c r="D129" s="234" t="s">
        <v>25</v>
      </c>
      <c r="E129" s="234" t="s">
        <v>4335</v>
      </c>
      <c r="F129" s="234" t="s">
        <v>25</v>
      </c>
      <c r="G129" s="234" t="s">
        <v>25</v>
      </c>
      <c r="H129" s="234" t="s">
        <v>4336</v>
      </c>
      <c r="I129" s="234" t="s">
        <v>25</v>
      </c>
      <c r="J129" s="234" t="s">
        <v>4337</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433</v>
      </c>
      <c r="B130" s="234" t="s">
        <v>4338</v>
      </c>
      <c r="C130" s="234" t="s">
        <v>4339</v>
      </c>
      <c r="D130" s="234" t="s">
        <v>25</v>
      </c>
      <c r="E130" s="234" t="s">
        <v>25</v>
      </c>
      <c r="F130" s="234" t="s">
        <v>25</v>
      </c>
      <c r="G130" s="234" t="s">
        <v>25</v>
      </c>
      <c r="H130" s="234" t="s">
        <v>4340</v>
      </c>
      <c r="I130" s="234" t="s">
        <v>25</v>
      </c>
      <c r="J130" s="234" t="s">
        <v>4341</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4342</v>
      </c>
      <c r="B131" s="232" t="s">
        <v>4343</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462</v>
      </c>
      <c r="B132" s="233" t="s">
        <v>4344</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4345</v>
      </c>
      <c r="B133" s="234" t="s">
        <v>4346</v>
      </c>
      <c r="C133" s="234" t="s">
        <v>4347</v>
      </c>
      <c r="D133" s="234" t="s">
        <v>3892</v>
      </c>
      <c r="E133" s="234" t="s">
        <v>3678</v>
      </c>
      <c r="F133" s="234" t="s">
        <v>25</v>
      </c>
      <c r="G133" s="234" t="s">
        <v>25</v>
      </c>
      <c r="H133" s="234" t="s">
        <v>4348</v>
      </c>
      <c r="I133" s="234" t="s">
        <v>25</v>
      </c>
      <c r="J133" s="234" t="s">
        <v>4349</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4350</v>
      </c>
      <c r="B134" s="234" t="s">
        <v>4351</v>
      </c>
      <c r="C134" s="234" t="s">
        <v>3897</v>
      </c>
      <c r="D134" s="234" t="s">
        <v>3684</v>
      </c>
      <c r="E134" s="234" t="s">
        <v>25</v>
      </c>
      <c r="F134" s="234" t="s">
        <v>3686</v>
      </c>
      <c r="G134" s="234" t="s">
        <v>25</v>
      </c>
      <c r="H134" s="234" t="s">
        <v>4352</v>
      </c>
      <c r="I134" s="234" t="s">
        <v>25</v>
      </c>
      <c r="J134" s="234" t="s">
        <v>4353</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469</v>
      </c>
      <c r="B135" s="233" t="s">
        <v>4354</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4355</v>
      </c>
      <c r="B136" s="234" t="s">
        <v>4356</v>
      </c>
      <c r="C136" s="234" t="s">
        <v>4357</v>
      </c>
      <c r="D136" s="234" t="s">
        <v>4358</v>
      </c>
      <c r="E136" s="234" t="s">
        <v>4359</v>
      </c>
      <c r="F136" s="234" t="s">
        <v>4360</v>
      </c>
      <c r="G136" s="234" t="s">
        <v>25</v>
      </c>
      <c r="H136" s="234" t="s">
        <v>4361</v>
      </c>
      <c r="I136" s="234" t="s">
        <v>25</v>
      </c>
      <c r="J136" s="234" t="s">
        <v>4362</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4363</v>
      </c>
      <c r="B137" s="234" t="s">
        <v>4364</v>
      </c>
      <c r="C137" s="234" t="s">
        <v>4365</v>
      </c>
      <c r="D137" s="234" t="s">
        <v>4366</v>
      </c>
      <c r="E137" s="234" t="s">
        <v>25</v>
      </c>
      <c r="F137" s="234" t="s">
        <v>25</v>
      </c>
      <c r="G137" s="234" t="s">
        <v>25</v>
      </c>
      <c r="H137" s="234" t="s">
        <v>4367</v>
      </c>
      <c r="I137" s="234" t="s">
        <v>25</v>
      </c>
      <c r="J137" s="234" t="s">
        <v>4368</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4369</v>
      </c>
      <c r="B138" s="234" t="s">
        <v>4370</v>
      </c>
      <c r="C138" s="234" t="s">
        <v>4371</v>
      </c>
      <c r="D138" s="234" t="s">
        <v>25</v>
      </c>
      <c r="E138" s="234" t="s">
        <v>25</v>
      </c>
      <c r="F138" s="234" t="s">
        <v>25</v>
      </c>
      <c r="G138" s="234" t="s">
        <v>25</v>
      </c>
      <c r="H138" s="234" t="s">
        <v>4372</v>
      </c>
      <c r="I138" s="234" t="s">
        <v>25</v>
      </c>
      <c r="J138" s="234" t="s">
        <v>4373</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4374</v>
      </c>
      <c r="B139" s="234" t="s">
        <v>4375</v>
      </c>
      <c r="C139" s="234" t="s">
        <v>4376</v>
      </c>
      <c r="D139" s="234" t="s">
        <v>4377</v>
      </c>
      <c r="E139" s="234" t="s">
        <v>25</v>
      </c>
      <c r="F139" s="234" t="s">
        <v>25</v>
      </c>
      <c r="G139" s="234" t="s">
        <v>25</v>
      </c>
      <c r="H139" s="234" t="s">
        <v>4378</v>
      </c>
      <c r="I139" s="234" t="s">
        <v>4379</v>
      </c>
      <c r="J139" s="234" t="s">
        <v>4380</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4381</v>
      </c>
      <c r="B140" s="234" t="s">
        <v>4382</v>
      </c>
      <c r="C140" s="234" t="s">
        <v>4383</v>
      </c>
      <c r="D140" s="234" t="s">
        <v>4384</v>
      </c>
      <c r="E140" s="234" t="s">
        <v>25</v>
      </c>
      <c r="F140" s="234" t="s">
        <v>25</v>
      </c>
      <c r="G140" s="234" t="s">
        <v>25</v>
      </c>
      <c r="H140" s="234" t="s">
        <v>4385</v>
      </c>
      <c r="I140" s="234" t="s">
        <v>4120</v>
      </c>
      <c r="J140" s="234" t="s">
        <v>4386</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4387</v>
      </c>
      <c r="B141" s="234" t="s">
        <v>4388</v>
      </c>
      <c r="C141" s="234" t="s">
        <v>4389</v>
      </c>
      <c r="D141" s="234" t="s">
        <v>25</v>
      </c>
      <c r="E141" s="234" t="s">
        <v>4390</v>
      </c>
      <c r="F141" s="234" t="s">
        <v>25</v>
      </c>
      <c r="G141" s="234" t="s">
        <v>25</v>
      </c>
      <c r="H141" s="234" t="s">
        <v>4391</v>
      </c>
      <c r="I141" s="234" t="s">
        <v>4120</v>
      </c>
      <c r="J141" s="234" t="s">
        <v>4392</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4393</v>
      </c>
      <c r="B142" s="234" t="s">
        <v>4394</v>
      </c>
      <c r="C142" s="234" t="s">
        <v>4395</v>
      </c>
      <c r="D142" s="234" t="s">
        <v>4396</v>
      </c>
      <c r="E142" s="234" t="s">
        <v>4390</v>
      </c>
      <c r="F142" s="234" t="s">
        <v>25</v>
      </c>
      <c r="G142" s="234" t="s">
        <v>25</v>
      </c>
      <c r="H142" s="234" t="s">
        <v>4397</v>
      </c>
      <c r="I142" s="234" t="s">
        <v>4398</v>
      </c>
      <c r="J142" s="234" t="s">
        <v>4399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475</v>
      </c>
      <c r="B143" s="233" t="s">
        <v>4400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4401</v>
      </c>
      <c r="B144" s="234" t="s">
        <v>4402</v>
      </c>
      <c r="C144" s="234" t="s">
        <v>4403</v>
      </c>
      <c r="D144" s="234" t="s">
        <v>25</v>
      </c>
      <c r="E144" s="234" t="s">
        <v>25</v>
      </c>
      <c r="F144" s="234" t="s">
        <v>25</v>
      </c>
      <c r="G144" s="234" t="s">
        <v>25</v>
      </c>
      <c r="H144" s="234" t="s">
        <v>4404</v>
      </c>
      <c r="I144" s="234" t="s">
        <v>25</v>
      </c>
      <c r="J144" s="234" t="s">
        <v>4405</v>
      </c>
      <c r="K144" s="237">
        <f>IF(COUNTIF(L144:AY144,"&lt;&gt;")=0,"",SUMPRODUCT(((Recommendations[ImplStatus]="Implemented")+(Recommendations[ImplStatus]="Compensated"))*ISNUMBER(MATCH(Recommendations[Id],L144:AY144,0)))/COUNTIF(L144:AY144,"&lt;&gt;"))</f>
        <v>0</v>
      </c>
      <c r="L144" s="240" t="s">
        <v>495</v>
      </c>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4406</v>
      </c>
      <c r="B145" s="234" t="s">
        <v>4407</v>
      </c>
      <c r="C145" s="234" t="s">
        <v>4408</v>
      </c>
      <c r="D145" s="234" t="s">
        <v>25</v>
      </c>
      <c r="E145" s="234" t="s">
        <v>25</v>
      </c>
      <c r="F145" s="234" t="s">
        <v>25</v>
      </c>
      <c r="G145" s="234" t="s">
        <v>25</v>
      </c>
      <c r="H145" s="234" t="s">
        <v>4409</v>
      </c>
      <c r="I145" s="234" t="s">
        <v>25</v>
      </c>
      <c r="J145" s="234" t="s">
        <v>4410</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4411</v>
      </c>
      <c r="B146" s="234" t="s">
        <v>4412</v>
      </c>
      <c r="C146" s="234" t="s">
        <v>4413</v>
      </c>
      <c r="D146" s="234" t="s">
        <v>4414</v>
      </c>
      <c r="E146" s="234" t="s">
        <v>25</v>
      </c>
      <c r="F146" s="234" t="s">
        <v>25</v>
      </c>
      <c r="G146" s="234" t="s">
        <v>25</v>
      </c>
      <c r="H146" s="234" t="s">
        <v>4415</v>
      </c>
      <c r="I146" s="234" t="s">
        <v>25</v>
      </c>
      <c r="J146" s="234" t="s">
        <v>4416</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4417</v>
      </c>
      <c r="B147" s="232" t="s">
        <v>4418</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613</v>
      </c>
      <c r="B148" s="233" t="s">
        <v>4419</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4420</v>
      </c>
      <c r="B149" s="234" t="s">
        <v>4421</v>
      </c>
      <c r="C149" s="234" t="s">
        <v>4422</v>
      </c>
      <c r="D149" s="234" t="s">
        <v>3892</v>
      </c>
      <c r="E149" s="234" t="s">
        <v>3678</v>
      </c>
      <c r="F149" s="234" t="s">
        <v>25</v>
      </c>
      <c r="G149" s="234" t="s">
        <v>25</v>
      </c>
      <c r="H149" s="234" t="s">
        <v>4423</v>
      </c>
      <c r="I149" s="234" t="s">
        <v>25</v>
      </c>
      <c r="J149" s="234" t="s">
        <v>4424</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4425</v>
      </c>
      <c r="B150" s="234" t="s">
        <v>4426</v>
      </c>
      <c r="C150" s="234" t="s">
        <v>3683</v>
      </c>
      <c r="D150" s="234" t="s">
        <v>3684</v>
      </c>
      <c r="E150" s="234" t="s">
        <v>25</v>
      </c>
      <c r="F150" s="234" t="s">
        <v>3686</v>
      </c>
      <c r="G150" s="234" t="s">
        <v>25</v>
      </c>
      <c r="H150" s="234" t="s">
        <v>4427</v>
      </c>
      <c r="I150" s="234" t="s">
        <v>25</v>
      </c>
      <c r="J150" s="234" t="s">
        <v>4428</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617</v>
      </c>
      <c r="B151" s="233" t="s">
        <v>4429</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4430</v>
      </c>
      <c r="B152" s="234" t="s">
        <v>4431</v>
      </c>
      <c r="C152" s="234" t="s">
        <v>4432</v>
      </c>
      <c r="D152" s="234" t="s">
        <v>25</v>
      </c>
      <c r="E152" s="234" t="s">
        <v>25</v>
      </c>
      <c r="F152" s="234" t="s">
        <v>25</v>
      </c>
      <c r="G152" s="234" t="s">
        <v>25</v>
      </c>
      <c r="H152" s="234" t="s">
        <v>4433</v>
      </c>
      <c r="I152" s="234" t="s">
        <v>4434</v>
      </c>
      <c r="J152" s="234" t="s">
        <v>4435</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4436</v>
      </c>
      <c r="B153" s="234" t="s">
        <v>4437</v>
      </c>
      <c r="C153" s="234" t="s">
        <v>4438</v>
      </c>
      <c r="D153" s="234" t="s">
        <v>4439</v>
      </c>
      <c r="E153" s="234" t="s">
        <v>25</v>
      </c>
      <c r="F153" s="234" t="s">
        <v>4440</v>
      </c>
      <c r="G153" s="234" t="s">
        <v>25</v>
      </c>
      <c r="H153" s="234" t="s">
        <v>4441</v>
      </c>
      <c r="I153" s="234" t="s">
        <v>4442</v>
      </c>
      <c r="J153" s="234" t="s">
        <v>4443</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4444</v>
      </c>
      <c r="B154" s="234" t="s">
        <v>4445</v>
      </c>
      <c r="C154" s="234" t="s">
        <v>4446</v>
      </c>
      <c r="D154" s="234" t="s">
        <v>25</v>
      </c>
      <c r="E154" s="234" t="s">
        <v>25</v>
      </c>
      <c r="F154" s="234" t="s">
        <v>4447</v>
      </c>
      <c r="G154" s="234" t="s">
        <v>25</v>
      </c>
      <c r="H154" s="234" t="s">
        <v>4448</v>
      </c>
      <c r="I154" s="234" t="s">
        <v>25</v>
      </c>
      <c r="J154" s="234" t="s">
        <v>4449</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4450</v>
      </c>
      <c r="B155" s="234" t="s">
        <v>4451</v>
      </c>
      <c r="C155" s="234" t="s">
        <v>4452</v>
      </c>
      <c r="D155" s="234" t="s">
        <v>25</v>
      </c>
      <c r="E155" s="234" t="s">
        <v>25</v>
      </c>
      <c r="F155" s="234" t="s">
        <v>25</v>
      </c>
      <c r="G155" s="234" t="s">
        <v>25</v>
      </c>
      <c r="H155" s="234" t="s">
        <v>4453</v>
      </c>
      <c r="I155" s="234" t="s">
        <v>4454</v>
      </c>
      <c r="J155" s="234" t="s">
        <v>4455</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4456</v>
      </c>
      <c r="B156" s="234" t="s">
        <v>4457</v>
      </c>
      <c r="C156" s="234" t="s">
        <v>4458</v>
      </c>
      <c r="D156" s="234" t="s">
        <v>25</v>
      </c>
      <c r="E156" s="234" t="s">
        <v>25</v>
      </c>
      <c r="F156" s="234" t="s">
        <v>25</v>
      </c>
      <c r="G156" s="234" t="s">
        <v>25</v>
      </c>
      <c r="H156" s="234" t="s">
        <v>4459</v>
      </c>
      <c r="I156" s="234" t="s">
        <v>25</v>
      </c>
      <c r="J156" s="234" t="s">
        <v>4460</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4461</v>
      </c>
      <c r="B157" s="234" t="s">
        <v>4462</v>
      </c>
      <c r="C157" s="234" t="s">
        <v>4463</v>
      </c>
      <c r="D157" s="234" t="s">
        <v>4464</v>
      </c>
      <c r="E157" s="234" t="s">
        <v>25</v>
      </c>
      <c r="F157" s="234" t="s">
        <v>25</v>
      </c>
      <c r="G157" s="234" t="s">
        <v>25</v>
      </c>
      <c r="H157" s="234" t="s">
        <v>4465</v>
      </c>
      <c r="I157" s="234" t="s">
        <v>25</v>
      </c>
      <c r="J157" s="234" t="s">
        <v>4466</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4467</v>
      </c>
      <c r="B158" s="234" t="s">
        <v>4468</v>
      </c>
      <c r="C158" s="234" t="s">
        <v>4469</v>
      </c>
      <c r="D158" s="234" t="s">
        <v>4470</v>
      </c>
      <c r="E158" s="234" t="s">
        <v>25</v>
      </c>
      <c r="F158" s="234" t="s">
        <v>25</v>
      </c>
      <c r="G158" s="234" t="s">
        <v>25</v>
      </c>
      <c r="H158" s="234" t="s">
        <v>25</v>
      </c>
      <c r="I158" s="234" t="s">
        <v>25</v>
      </c>
      <c r="J158" s="234" t="s">
        <v>4471</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4472</v>
      </c>
      <c r="B159" s="234" t="s">
        <v>4473</v>
      </c>
      <c r="C159" s="234" t="s">
        <v>4474</v>
      </c>
      <c r="D159" s="234" t="s">
        <v>4475</v>
      </c>
      <c r="E159" s="234" t="s">
        <v>25</v>
      </c>
      <c r="F159" s="234" t="s">
        <v>4476</v>
      </c>
      <c r="G159" s="234" t="s">
        <v>25</v>
      </c>
      <c r="H159" s="234" t="s">
        <v>4477</v>
      </c>
      <c r="I159" s="234" t="s">
        <v>4478</v>
      </c>
      <c r="J159" s="234" t="s">
        <v>4479</v>
      </c>
      <c r="K159" s="237">
        <f>IF(COUNTIF(L159:AY159,"&lt;&gt;")=0,"",SUMPRODUCT(((Recommendations[ImplStatus]="Implemented")+(Recommendations[ImplStatus]="Compensated"))*ISNUMBER(MATCH(Recommendations[Id],L159:AY159,0)))/COUNTIF(L159:AY159,"&lt;&gt;"))</f>
        <v>0</v>
      </c>
      <c r="L159" s="240" t="s">
        <v>162</v>
      </c>
      <c r="M159" s="240" t="s">
        <v>168</v>
      </c>
      <c r="N159" s="240" t="s">
        <v>213</v>
      </c>
      <c r="O159" s="240" t="s">
        <v>217</v>
      </c>
      <c r="P159" s="240" t="s">
        <v>429</v>
      </c>
      <c r="Q159" s="240" t="s">
        <v>433</v>
      </c>
      <c r="R159" s="240" t="s">
        <v>488</v>
      </c>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621</v>
      </c>
      <c r="B160" s="233" t="s">
        <v>4480</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4481</v>
      </c>
      <c r="B161" s="234" t="s">
        <v>4482</v>
      </c>
      <c r="C161" s="234" t="s">
        <v>4483</v>
      </c>
      <c r="D161" s="234" t="s">
        <v>4484</v>
      </c>
      <c r="E161" s="234" t="s">
        <v>25</v>
      </c>
      <c r="F161" s="234" t="s">
        <v>25</v>
      </c>
      <c r="G161" s="234" t="s">
        <v>4485</v>
      </c>
      <c r="H161" s="234" t="s">
        <v>4486</v>
      </c>
      <c r="I161" s="234" t="s">
        <v>4487</v>
      </c>
      <c r="J161" s="234" t="s">
        <v>4488</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4489</v>
      </c>
      <c r="B162" s="234" t="s">
        <v>4490</v>
      </c>
      <c r="C162" s="234" t="s">
        <v>4491</v>
      </c>
      <c r="D162" s="234" t="s">
        <v>4492</v>
      </c>
      <c r="E162" s="234" t="s">
        <v>25</v>
      </c>
      <c r="F162" s="234" t="s">
        <v>25</v>
      </c>
      <c r="G162" s="234" t="s">
        <v>25</v>
      </c>
      <c r="H162" s="234" t="s">
        <v>4493</v>
      </c>
      <c r="I162" s="234" t="s">
        <v>25</v>
      </c>
      <c r="J162" s="234" t="s">
        <v>4494</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4495</v>
      </c>
      <c r="B163" s="234" t="s">
        <v>4496</v>
      </c>
      <c r="C163" s="234" t="s">
        <v>4497</v>
      </c>
      <c r="D163" s="234" t="s">
        <v>4492</v>
      </c>
      <c r="E163" s="234" t="s">
        <v>25</v>
      </c>
      <c r="F163" s="234" t="s">
        <v>4498</v>
      </c>
      <c r="G163" s="234" t="s">
        <v>25</v>
      </c>
      <c r="H163" s="234" t="s">
        <v>4499</v>
      </c>
      <c r="I163" s="234" t="s">
        <v>25</v>
      </c>
      <c r="J163" s="234" t="s">
        <v>4500</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4501</v>
      </c>
      <c r="B164" s="234" t="s">
        <v>4502</v>
      </c>
      <c r="C164" s="234" t="s">
        <v>4503</v>
      </c>
      <c r="D164" s="234" t="s">
        <v>4504</v>
      </c>
      <c r="E164" s="234" t="s">
        <v>25</v>
      </c>
      <c r="F164" s="234" t="s">
        <v>25</v>
      </c>
      <c r="G164" s="234" t="s">
        <v>25</v>
      </c>
      <c r="H164" s="234" t="s">
        <v>4505</v>
      </c>
      <c r="I164" s="234" t="s">
        <v>4506</v>
      </c>
      <c r="J164" s="234" t="s">
        <v>4507</v>
      </c>
      <c r="K164" s="237">
        <f>IF(COUNTIF(L164:AY164,"&lt;&gt;")=0,"",SUMPRODUCT(((Recommendations[ImplStatus]="Implemented")+(Recommendations[ImplStatus]="Compensated"))*ISNUMBER(MATCH(Recommendations[Id],L164:AY164,0)))/COUNTIF(L164:AY164,"&lt;&gt;"))</f>
        <v>0</v>
      </c>
      <c r="L164" s="240" t="s">
        <v>190</v>
      </c>
      <c r="M164" s="240" t="s">
        <v>196</v>
      </c>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4508</v>
      </c>
      <c r="B165" s="234" t="s">
        <v>4509</v>
      </c>
      <c r="C165" s="234" t="s">
        <v>4510</v>
      </c>
      <c r="D165" s="234" t="s">
        <v>25</v>
      </c>
      <c r="E165" s="234" t="s">
        <v>25</v>
      </c>
      <c r="F165" s="234" t="s">
        <v>25</v>
      </c>
      <c r="G165" s="234" t="s">
        <v>25</v>
      </c>
      <c r="H165" s="234" t="s">
        <v>4511</v>
      </c>
      <c r="I165" s="234" t="s">
        <v>25</v>
      </c>
      <c r="J165" s="234" t="s">
        <v>4512</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4513</v>
      </c>
      <c r="B166" s="234" t="s">
        <v>4514</v>
      </c>
      <c r="C166" s="234" t="s">
        <v>4515</v>
      </c>
      <c r="D166" s="234" t="s">
        <v>4516</v>
      </c>
      <c r="E166" s="234" t="s">
        <v>25</v>
      </c>
      <c r="F166" s="234" t="s">
        <v>25</v>
      </c>
      <c r="G166" s="234" t="s">
        <v>25</v>
      </c>
      <c r="H166" s="234" t="s">
        <v>4517</v>
      </c>
      <c r="I166" s="234" t="s">
        <v>4518</v>
      </c>
      <c r="J166" s="234" t="s">
        <v>4519</v>
      </c>
      <c r="K166" s="237">
        <f>IF(COUNTIF(L166:AY166,"&lt;&gt;")=0,"",SUMPRODUCT(((Recommendations[ImplStatus]="Implemented")+(Recommendations[ImplStatus]="Compensated"))*ISNUMBER(MATCH(Recommendations[Id],L166:AY166,0)))/COUNTIF(L166:AY166,"&lt;&gt;"))</f>
        <v>0</v>
      </c>
      <c r="L166" s="240" t="s">
        <v>184</v>
      </c>
      <c r="M166" s="240" t="s">
        <v>399</v>
      </c>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4520</v>
      </c>
      <c r="B167" s="234" t="s">
        <v>4521</v>
      </c>
      <c r="C167" s="234" t="s">
        <v>4522</v>
      </c>
      <c r="D167" s="234" t="s">
        <v>25</v>
      </c>
      <c r="E167" s="234" t="s">
        <v>25</v>
      </c>
      <c r="F167" s="234" t="s">
        <v>25</v>
      </c>
      <c r="G167" s="234" t="s">
        <v>25</v>
      </c>
      <c r="H167" s="234" t="s">
        <v>4523</v>
      </c>
      <c r="I167" s="234" t="s">
        <v>4524</v>
      </c>
      <c r="J167" s="234" t="s">
        <v>4525</v>
      </c>
      <c r="K167" s="237">
        <f>IF(COUNTIF(L167:AY167,"&lt;&gt;")=0,"",SUMPRODUCT(((Recommendations[ImplStatus]="Implemented")+(Recommendations[ImplStatus]="Compensated"))*ISNUMBER(MATCH(Recommendations[Id],L167:AY167,0)))/COUNTIF(L167:AY167,"&lt;&gt;"))</f>
        <v>0</v>
      </c>
      <c r="L167" s="240" t="s">
        <v>202</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4526</v>
      </c>
      <c r="B168" s="234" t="s">
        <v>4527</v>
      </c>
      <c r="C168" s="234" t="s">
        <v>4528</v>
      </c>
      <c r="D168" s="234" t="s">
        <v>4529</v>
      </c>
      <c r="E168" s="234" t="s">
        <v>25</v>
      </c>
      <c r="F168" s="234" t="s">
        <v>25</v>
      </c>
      <c r="G168" s="234" t="s">
        <v>25</v>
      </c>
      <c r="H168" s="234" t="s">
        <v>4530</v>
      </c>
      <c r="I168" s="234" t="s">
        <v>25</v>
      </c>
      <c r="J168" s="234" t="s">
        <v>4531</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4532</v>
      </c>
      <c r="B169" s="234" t="s">
        <v>4533</v>
      </c>
      <c r="C169" s="234" t="s">
        <v>4534</v>
      </c>
      <c r="D169" s="234" t="s">
        <v>4535</v>
      </c>
      <c r="E169" s="234" t="s">
        <v>25</v>
      </c>
      <c r="F169" s="234" t="s">
        <v>25</v>
      </c>
      <c r="G169" s="234" t="s">
        <v>4536</v>
      </c>
      <c r="H169" s="234" t="s">
        <v>4537</v>
      </c>
      <c r="I169" s="234" t="s">
        <v>4538</v>
      </c>
      <c r="J169" s="234" t="s">
        <v>4539</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4540</v>
      </c>
      <c r="B170" s="234" t="s">
        <v>4541</v>
      </c>
      <c r="C170" s="234" t="s">
        <v>4542</v>
      </c>
      <c r="D170" s="234" t="s">
        <v>4543</v>
      </c>
      <c r="E170" s="234" t="s">
        <v>25</v>
      </c>
      <c r="F170" s="234" t="s">
        <v>25</v>
      </c>
      <c r="G170" s="234" t="s">
        <v>25</v>
      </c>
      <c r="H170" s="234" t="s">
        <v>4544</v>
      </c>
      <c r="I170" s="234" t="s">
        <v>4545</v>
      </c>
      <c r="J170" s="234" t="s">
        <v>4546</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4547</v>
      </c>
      <c r="B171" s="234" t="s">
        <v>4548</v>
      </c>
      <c r="C171" s="234" t="s">
        <v>4542</v>
      </c>
      <c r="D171" s="234" t="s">
        <v>4549</v>
      </c>
      <c r="E171" s="234" t="s">
        <v>25</v>
      </c>
      <c r="F171" s="234" t="s">
        <v>25</v>
      </c>
      <c r="G171" s="234" t="s">
        <v>4550</v>
      </c>
      <c r="H171" s="234" t="s">
        <v>4544</v>
      </c>
      <c r="I171" s="234" t="s">
        <v>4551</v>
      </c>
      <c r="J171" s="234" t="s">
        <v>4552</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4553</v>
      </c>
      <c r="B172" s="234" t="s">
        <v>4554</v>
      </c>
      <c r="C172" s="234" t="s">
        <v>4555</v>
      </c>
      <c r="D172" s="234" t="s">
        <v>4556</v>
      </c>
      <c r="E172" s="234" t="s">
        <v>25</v>
      </c>
      <c r="F172" s="234" t="s">
        <v>25</v>
      </c>
      <c r="G172" s="234" t="s">
        <v>25</v>
      </c>
      <c r="H172" s="234" t="s">
        <v>4557</v>
      </c>
      <c r="I172" s="234" t="s">
        <v>25</v>
      </c>
      <c r="J172" s="234" t="s">
        <v>4558</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625</v>
      </c>
      <c r="B173" s="233" t="s">
        <v>4559</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4560</v>
      </c>
      <c r="B174" s="234" t="s">
        <v>4561</v>
      </c>
      <c r="C174" s="234" t="s">
        <v>4562</v>
      </c>
      <c r="D174" s="234" t="s">
        <v>4563</v>
      </c>
      <c r="E174" s="234" t="s">
        <v>4564</v>
      </c>
      <c r="F174" s="234" t="s">
        <v>25</v>
      </c>
      <c r="G174" s="234" t="s">
        <v>25</v>
      </c>
      <c r="H174" s="234" t="s">
        <v>4565</v>
      </c>
      <c r="I174" s="234" t="s">
        <v>4566</v>
      </c>
      <c r="J174" s="234" t="s">
        <v>4567</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4568</v>
      </c>
      <c r="B175" s="234" t="s">
        <v>4569</v>
      </c>
      <c r="C175" s="234" t="s">
        <v>4570</v>
      </c>
      <c r="D175" s="234" t="s">
        <v>25</v>
      </c>
      <c r="E175" s="234" t="s">
        <v>4571</v>
      </c>
      <c r="F175" s="234" t="s">
        <v>25</v>
      </c>
      <c r="G175" s="234" t="s">
        <v>25</v>
      </c>
      <c r="H175" s="234" t="s">
        <v>4572</v>
      </c>
      <c r="I175" s="234" t="s">
        <v>25</v>
      </c>
      <c r="J175" s="234" t="s">
        <v>4573</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4574</v>
      </c>
      <c r="B176" s="234" t="s">
        <v>4575</v>
      </c>
      <c r="C176" s="234" t="s">
        <v>4576</v>
      </c>
      <c r="D176" s="234" t="s">
        <v>25</v>
      </c>
      <c r="E176" s="234" t="s">
        <v>4577</v>
      </c>
      <c r="F176" s="234" t="s">
        <v>25</v>
      </c>
      <c r="G176" s="234" t="s">
        <v>25</v>
      </c>
      <c r="H176" s="234" t="s">
        <v>4578</v>
      </c>
      <c r="I176" s="234" t="s">
        <v>4579</v>
      </c>
      <c r="J176" s="234" t="s">
        <v>4580</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629</v>
      </c>
      <c r="B177" s="233" t="s">
        <v>4581</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4582</v>
      </c>
      <c r="B178" s="234" t="s">
        <v>4583</v>
      </c>
      <c r="C178" s="234" t="s">
        <v>4584</v>
      </c>
      <c r="D178" s="234" t="s">
        <v>4585</v>
      </c>
      <c r="E178" s="234" t="s">
        <v>4586</v>
      </c>
      <c r="F178" s="234" t="s">
        <v>4587</v>
      </c>
      <c r="G178" s="234" t="s">
        <v>25</v>
      </c>
      <c r="H178" s="234" t="s">
        <v>4588</v>
      </c>
      <c r="I178" s="234" t="s">
        <v>4589</v>
      </c>
      <c r="J178" s="234" t="s">
        <v>4590</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633</v>
      </c>
      <c r="B179" s="233" t="s">
        <v>4591</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4592</v>
      </c>
      <c r="B180" s="234" t="s">
        <v>4593</v>
      </c>
      <c r="C180" s="234" t="s">
        <v>4594</v>
      </c>
      <c r="D180" s="234" t="s">
        <v>4585</v>
      </c>
      <c r="E180" s="234" t="s">
        <v>4595</v>
      </c>
      <c r="F180" s="234" t="s">
        <v>25</v>
      </c>
      <c r="G180" s="234" t="s">
        <v>25</v>
      </c>
      <c r="H180" s="234" t="s">
        <v>4596</v>
      </c>
      <c r="I180" s="234" t="s">
        <v>4120</v>
      </c>
      <c r="J180" s="234" t="s">
        <v>4597</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4598</v>
      </c>
      <c r="B181" s="234" t="s">
        <v>4599</v>
      </c>
      <c r="C181" s="234" t="s">
        <v>4600</v>
      </c>
      <c r="D181" s="234" t="s">
        <v>4601</v>
      </c>
      <c r="E181" s="234" t="s">
        <v>25</v>
      </c>
      <c r="F181" s="234" t="s">
        <v>25</v>
      </c>
      <c r="G181" s="234" t="s">
        <v>25</v>
      </c>
      <c r="H181" s="234" t="s">
        <v>4602</v>
      </c>
      <c r="I181" s="234" t="s">
        <v>4603</v>
      </c>
      <c r="J181" s="234" t="s">
        <v>4604</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4605</v>
      </c>
      <c r="B182" s="234" t="s">
        <v>4606</v>
      </c>
      <c r="C182" s="234" t="s">
        <v>4607</v>
      </c>
      <c r="D182" s="234" t="s">
        <v>4608</v>
      </c>
      <c r="E182" s="234" t="s">
        <v>25</v>
      </c>
      <c r="F182" s="234" t="s">
        <v>25</v>
      </c>
      <c r="G182" s="234" t="s">
        <v>25</v>
      </c>
      <c r="H182" s="234" t="s">
        <v>4609</v>
      </c>
      <c r="I182" s="234" t="s">
        <v>4120</v>
      </c>
      <c r="J182" s="234" t="s">
        <v>4610</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4611</v>
      </c>
      <c r="B183" s="232" t="s">
        <v>4612</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1214</v>
      </c>
      <c r="B184" s="233" t="s">
        <v>4613</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4614</v>
      </c>
      <c r="B185" s="234" t="s">
        <v>4615</v>
      </c>
      <c r="C185" s="234" t="s">
        <v>4616</v>
      </c>
      <c r="D185" s="234" t="s">
        <v>3892</v>
      </c>
      <c r="E185" s="234" t="s">
        <v>4617</v>
      </c>
      <c r="F185" s="234" t="s">
        <v>25</v>
      </c>
      <c r="G185" s="234" t="s">
        <v>25</v>
      </c>
      <c r="H185" s="234" t="s">
        <v>4618</v>
      </c>
      <c r="I185" s="234" t="s">
        <v>25</v>
      </c>
      <c r="J185" s="234" t="s">
        <v>4619</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4620</v>
      </c>
      <c r="B186" s="234" t="s">
        <v>4621</v>
      </c>
      <c r="C186" s="234" t="s">
        <v>3897</v>
      </c>
      <c r="D186" s="234" t="s">
        <v>4622</v>
      </c>
      <c r="E186" s="234" t="s">
        <v>25</v>
      </c>
      <c r="F186" s="234" t="s">
        <v>25</v>
      </c>
      <c r="G186" s="234" t="s">
        <v>25</v>
      </c>
      <c r="H186" s="234" t="s">
        <v>4623</v>
      </c>
      <c r="I186" s="234" t="s">
        <v>25</v>
      </c>
      <c r="J186" s="234" t="s">
        <v>4624</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1218</v>
      </c>
      <c r="B187" s="233" t="s">
        <v>4625</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4626</v>
      </c>
      <c r="B188" s="234" t="s">
        <v>4627</v>
      </c>
      <c r="C188" s="234" t="s">
        <v>4628</v>
      </c>
      <c r="D188" s="234" t="s">
        <v>4629</v>
      </c>
      <c r="E188" s="234" t="s">
        <v>25</v>
      </c>
      <c r="F188" s="234" t="s">
        <v>4630</v>
      </c>
      <c r="G188" s="234" t="s">
        <v>25</v>
      </c>
      <c r="H188" s="234" t="s">
        <v>4631</v>
      </c>
      <c r="I188" s="234" t="s">
        <v>4632</v>
      </c>
      <c r="J188" s="234" t="s">
        <v>4633</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4634</v>
      </c>
      <c r="B189" s="234" t="s">
        <v>4635</v>
      </c>
      <c r="C189" s="234" t="s">
        <v>4636</v>
      </c>
      <c r="D189" s="234" t="s">
        <v>4637</v>
      </c>
      <c r="E189" s="234" t="s">
        <v>25</v>
      </c>
      <c r="F189" s="234" t="s">
        <v>25</v>
      </c>
      <c r="G189" s="234" t="s">
        <v>25</v>
      </c>
      <c r="H189" s="234" t="s">
        <v>4638</v>
      </c>
      <c r="I189" s="234" t="s">
        <v>25</v>
      </c>
      <c r="J189" s="234" t="s">
        <v>4639</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4640</v>
      </c>
      <c r="B190" s="234" t="s">
        <v>4641</v>
      </c>
      <c r="C190" s="234" t="s">
        <v>4642</v>
      </c>
      <c r="D190" s="234" t="s">
        <v>4643</v>
      </c>
      <c r="E190" s="234" t="s">
        <v>25</v>
      </c>
      <c r="F190" s="234" t="s">
        <v>4644</v>
      </c>
      <c r="G190" s="234" t="s">
        <v>25</v>
      </c>
      <c r="H190" s="234" t="s">
        <v>4645</v>
      </c>
      <c r="I190" s="234" t="s">
        <v>25</v>
      </c>
      <c r="J190" s="234" t="s">
        <v>4646</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4647</v>
      </c>
      <c r="B191" s="234" t="s">
        <v>4648</v>
      </c>
      <c r="C191" s="234" t="s">
        <v>4649</v>
      </c>
      <c r="D191" s="234" t="s">
        <v>25</v>
      </c>
      <c r="E191" s="234" t="s">
        <v>25</v>
      </c>
      <c r="F191" s="234" t="s">
        <v>25</v>
      </c>
      <c r="G191" s="234" t="s">
        <v>25</v>
      </c>
      <c r="H191" s="234" t="s">
        <v>4650</v>
      </c>
      <c r="I191" s="234" t="s">
        <v>25</v>
      </c>
      <c r="J191" s="234" t="s">
        <v>4651</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4652</v>
      </c>
      <c r="B192" s="234" t="s">
        <v>4653</v>
      </c>
      <c r="C192" s="234" t="s">
        <v>4654</v>
      </c>
      <c r="D192" s="234" t="s">
        <v>4655</v>
      </c>
      <c r="E192" s="234" t="s">
        <v>4656</v>
      </c>
      <c r="F192" s="234" t="s">
        <v>25</v>
      </c>
      <c r="G192" s="234" t="s">
        <v>25</v>
      </c>
      <c r="H192" s="234" t="s">
        <v>4657</v>
      </c>
      <c r="I192" s="234" t="s">
        <v>25</v>
      </c>
      <c r="J192" s="234" t="s">
        <v>4658</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1222</v>
      </c>
      <c r="B193" s="233" t="s">
        <v>4659</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4660</v>
      </c>
      <c r="B194" s="234" t="s">
        <v>4661</v>
      </c>
      <c r="C194" s="234" t="s">
        <v>4662</v>
      </c>
      <c r="D194" s="234" t="s">
        <v>4655</v>
      </c>
      <c r="E194" s="234" t="s">
        <v>4656</v>
      </c>
      <c r="F194" s="234" t="s">
        <v>4663</v>
      </c>
      <c r="G194" s="234" t="s">
        <v>25</v>
      </c>
      <c r="H194" s="234" t="s">
        <v>4664</v>
      </c>
      <c r="I194" s="234" t="s">
        <v>25</v>
      </c>
      <c r="J194" s="234" t="s">
        <v>4665</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4666</v>
      </c>
      <c r="B195" s="234" t="s">
        <v>4667</v>
      </c>
      <c r="C195" s="234" t="s">
        <v>4668</v>
      </c>
      <c r="D195" s="234" t="s">
        <v>4669</v>
      </c>
      <c r="E195" s="234" t="s">
        <v>25</v>
      </c>
      <c r="F195" s="234" t="s">
        <v>25</v>
      </c>
      <c r="G195" s="234" t="s">
        <v>25</v>
      </c>
      <c r="H195" s="234" t="s">
        <v>4670</v>
      </c>
      <c r="I195" s="234" t="s">
        <v>25</v>
      </c>
      <c r="J195" s="234" t="s">
        <v>4671</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4672</v>
      </c>
      <c r="B196" s="234" t="s">
        <v>4673</v>
      </c>
      <c r="C196" s="234" t="s">
        <v>4674</v>
      </c>
      <c r="D196" s="234" t="s">
        <v>25</v>
      </c>
      <c r="E196" s="234" t="s">
        <v>4675</v>
      </c>
      <c r="F196" s="234" t="s">
        <v>25</v>
      </c>
      <c r="G196" s="234" t="s">
        <v>25</v>
      </c>
      <c r="H196" s="234" t="s">
        <v>4676</v>
      </c>
      <c r="I196" s="234" t="s">
        <v>25</v>
      </c>
      <c r="J196" s="234" t="s">
        <v>4677</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4678</v>
      </c>
      <c r="B197" s="234" t="s">
        <v>4679</v>
      </c>
      <c r="C197" s="234" t="s">
        <v>4680</v>
      </c>
      <c r="D197" s="234" t="s">
        <v>25</v>
      </c>
      <c r="E197" s="234" t="s">
        <v>25</v>
      </c>
      <c r="F197" s="234" t="s">
        <v>25</v>
      </c>
      <c r="G197" s="234" t="s">
        <v>25</v>
      </c>
      <c r="H197" s="234" t="s">
        <v>4681</v>
      </c>
      <c r="I197" s="234" t="s">
        <v>25</v>
      </c>
      <c r="J197" s="234" t="s">
        <v>4682</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4683</v>
      </c>
      <c r="B198" s="234" t="s">
        <v>4684</v>
      </c>
      <c r="C198" s="234" t="s">
        <v>4685</v>
      </c>
      <c r="D198" s="234" t="s">
        <v>4686</v>
      </c>
      <c r="E198" s="234" t="s">
        <v>25</v>
      </c>
      <c r="F198" s="234" t="s">
        <v>25</v>
      </c>
      <c r="G198" s="234" t="s">
        <v>25</v>
      </c>
      <c r="H198" s="234" t="s">
        <v>4687</v>
      </c>
      <c r="I198" s="234" t="s">
        <v>25</v>
      </c>
      <c r="J198" s="234" t="s">
        <v>4688</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1226</v>
      </c>
      <c r="B199" s="233" t="s">
        <v>4689</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4690</v>
      </c>
      <c r="B200" s="234" t="s">
        <v>4691</v>
      </c>
      <c r="C200" s="234" t="s">
        <v>4692</v>
      </c>
      <c r="D200" s="234" t="s">
        <v>25</v>
      </c>
      <c r="E200" s="234" t="s">
        <v>25</v>
      </c>
      <c r="F200" s="234" t="s">
        <v>25</v>
      </c>
      <c r="G200" s="234" t="s">
        <v>25</v>
      </c>
      <c r="H200" s="234" t="s">
        <v>4693</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4694</v>
      </c>
      <c r="B201" s="234" t="s">
        <v>4695</v>
      </c>
      <c r="C201" s="234" t="s">
        <v>4696</v>
      </c>
      <c r="D201" s="234" t="s">
        <v>4697</v>
      </c>
      <c r="E201" s="234" t="s">
        <v>25</v>
      </c>
      <c r="F201" s="234" t="s">
        <v>25</v>
      </c>
      <c r="G201" s="234" t="s">
        <v>25</v>
      </c>
      <c r="H201" s="234" t="s">
        <v>4698</v>
      </c>
      <c r="I201" s="234" t="s">
        <v>25</v>
      </c>
      <c r="J201" s="234" t="s">
        <v>4699</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4700</v>
      </c>
      <c r="B202" s="234" t="s">
        <v>4701</v>
      </c>
      <c r="C202" s="234" t="s">
        <v>4702</v>
      </c>
      <c r="D202" s="234" t="s">
        <v>25</v>
      </c>
      <c r="E202" s="234" t="s">
        <v>25</v>
      </c>
      <c r="F202" s="234" t="s">
        <v>25</v>
      </c>
      <c r="G202" s="234" t="s">
        <v>25</v>
      </c>
      <c r="H202" s="234" t="s">
        <v>4703</v>
      </c>
      <c r="I202" s="234" t="s">
        <v>25</v>
      </c>
      <c r="J202" s="234" t="s">
        <v>4704</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4705</v>
      </c>
      <c r="B203" s="234" t="s">
        <v>4706</v>
      </c>
      <c r="C203" s="234" t="s">
        <v>4707</v>
      </c>
      <c r="D203" s="234" t="s">
        <v>4708</v>
      </c>
      <c r="E203" s="234" t="s">
        <v>25</v>
      </c>
      <c r="F203" s="234" t="s">
        <v>25</v>
      </c>
      <c r="G203" s="234" t="s">
        <v>25</v>
      </c>
      <c r="H203" s="234" t="s">
        <v>4709</v>
      </c>
      <c r="I203" s="234" t="s">
        <v>25</v>
      </c>
      <c r="J203" s="234" t="s">
        <v>4710</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4711</v>
      </c>
      <c r="B204" s="234" t="s">
        <v>4712</v>
      </c>
      <c r="C204" s="234" t="s">
        <v>4713</v>
      </c>
      <c r="D204" s="234" t="s">
        <v>25</v>
      </c>
      <c r="E204" s="234" t="s">
        <v>25</v>
      </c>
      <c r="F204" s="234" t="s">
        <v>25</v>
      </c>
      <c r="G204" s="234" t="s">
        <v>25</v>
      </c>
      <c r="H204" s="234" t="s">
        <v>4714</v>
      </c>
      <c r="I204" s="234" t="s">
        <v>25</v>
      </c>
      <c r="J204" s="234" t="s">
        <v>4715</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4716</v>
      </c>
      <c r="B205" s="234" t="s">
        <v>4717</v>
      </c>
      <c r="C205" s="234" t="s">
        <v>4718</v>
      </c>
      <c r="D205" s="234" t="s">
        <v>25</v>
      </c>
      <c r="E205" s="234" t="s">
        <v>25</v>
      </c>
      <c r="F205" s="234" t="s">
        <v>25</v>
      </c>
      <c r="G205" s="234" t="s">
        <v>25</v>
      </c>
      <c r="H205" s="234" t="s">
        <v>4719</v>
      </c>
      <c r="I205" s="234" t="s">
        <v>4720</v>
      </c>
      <c r="J205" s="234" t="s">
        <v>4721</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4722</v>
      </c>
      <c r="B206" s="234" t="s">
        <v>4723</v>
      </c>
      <c r="C206" s="234" t="s">
        <v>4724</v>
      </c>
      <c r="D206" s="234" t="s">
        <v>25</v>
      </c>
      <c r="E206" s="234" t="s">
        <v>25</v>
      </c>
      <c r="F206" s="234" t="s">
        <v>25</v>
      </c>
      <c r="G206" s="234" t="s">
        <v>25</v>
      </c>
      <c r="H206" s="234" t="s">
        <v>4725</v>
      </c>
      <c r="I206" s="234" t="s">
        <v>25</v>
      </c>
      <c r="J206" s="234" t="s">
        <v>4726</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4727</v>
      </c>
      <c r="B207" s="234" t="s">
        <v>4728</v>
      </c>
      <c r="C207" s="234" t="s">
        <v>4724</v>
      </c>
      <c r="D207" s="234" t="s">
        <v>4729</v>
      </c>
      <c r="E207" s="234" t="s">
        <v>25</v>
      </c>
      <c r="F207" s="234" t="s">
        <v>25</v>
      </c>
      <c r="G207" s="234" t="s">
        <v>25</v>
      </c>
      <c r="H207" s="234" t="s">
        <v>4730</v>
      </c>
      <c r="I207" s="234" t="s">
        <v>25</v>
      </c>
      <c r="J207" s="234" t="s">
        <v>4731</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4732</v>
      </c>
      <c r="B208" s="234" t="s">
        <v>4733</v>
      </c>
      <c r="C208" s="234" t="s">
        <v>4734</v>
      </c>
      <c r="D208" s="234" t="s">
        <v>4729</v>
      </c>
      <c r="E208" s="234" t="s">
        <v>25</v>
      </c>
      <c r="F208" s="234" t="s">
        <v>4735</v>
      </c>
      <c r="G208" s="234" t="s">
        <v>4736</v>
      </c>
      <c r="H208" s="234" t="s">
        <v>4737</v>
      </c>
      <c r="I208" s="234" t="s">
        <v>4738</v>
      </c>
      <c r="J208" s="234" t="s">
        <v>4739</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4740</v>
      </c>
      <c r="B209" s="234" t="s">
        <v>4741</v>
      </c>
      <c r="C209" s="234" t="s">
        <v>4742</v>
      </c>
      <c r="D209" s="234" t="s">
        <v>4743</v>
      </c>
      <c r="E209" s="234" t="s">
        <v>25</v>
      </c>
      <c r="F209" s="234" t="s">
        <v>4735</v>
      </c>
      <c r="G209" s="234" t="s">
        <v>4744</v>
      </c>
      <c r="H209" s="234" t="s">
        <v>4745</v>
      </c>
      <c r="I209" s="234" t="s">
        <v>4738</v>
      </c>
      <c r="J209" s="234" t="s">
        <v>4746</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1230</v>
      </c>
      <c r="B210" s="233" t="s">
        <v>4747</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4748</v>
      </c>
      <c r="B211" s="234" t="s">
        <v>4749</v>
      </c>
      <c r="C211" s="234" t="s">
        <v>4750</v>
      </c>
      <c r="D211" s="234" t="s">
        <v>4751</v>
      </c>
      <c r="E211" s="234" t="s">
        <v>25</v>
      </c>
      <c r="F211" s="234" t="s">
        <v>25</v>
      </c>
      <c r="G211" s="234" t="s">
        <v>4752</v>
      </c>
      <c r="H211" s="234" t="s">
        <v>4753</v>
      </c>
      <c r="I211" s="234" t="s">
        <v>4754</v>
      </c>
      <c r="J211" s="234" t="s">
        <v>4755</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4756</v>
      </c>
      <c r="B212" s="234" t="s">
        <v>4757</v>
      </c>
      <c r="C212" s="234" t="s">
        <v>4758</v>
      </c>
      <c r="D212" s="234" t="s">
        <v>4759</v>
      </c>
      <c r="E212" s="234" t="s">
        <v>25</v>
      </c>
      <c r="F212" s="234" t="s">
        <v>4760</v>
      </c>
      <c r="G212" s="234" t="s">
        <v>25</v>
      </c>
      <c r="H212" s="234" t="s">
        <v>25</v>
      </c>
      <c r="I212" s="234" t="s">
        <v>25</v>
      </c>
      <c r="J212" s="234" t="s">
        <v>4761</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4762</v>
      </c>
      <c r="B213" s="234" t="s">
        <v>4763</v>
      </c>
      <c r="C213" s="234" t="s">
        <v>4764</v>
      </c>
      <c r="D213" s="234" t="s">
        <v>4765</v>
      </c>
      <c r="E213" s="234" t="s">
        <v>25</v>
      </c>
      <c r="F213" s="234" t="s">
        <v>4766</v>
      </c>
      <c r="G213" s="234" t="s">
        <v>25</v>
      </c>
      <c r="H213" s="234" t="s">
        <v>4767</v>
      </c>
      <c r="I213" s="234" t="s">
        <v>25</v>
      </c>
      <c r="J213" s="234" t="s">
        <v>4768</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4769</v>
      </c>
      <c r="B214" s="234" t="s">
        <v>4770</v>
      </c>
      <c r="C214" s="234" t="s">
        <v>4771</v>
      </c>
      <c r="D214" s="234" t="s">
        <v>4772</v>
      </c>
      <c r="E214" s="234" t="s">
        <v>25</v>
      </c>
      <c r="F214" s="234" t="s">
        <v>25</v>
      </c>
      <c r="G214" s="234" t="s">
        <v>25</v>
      </c>
      <c r="H214" s="234" t="s">
        <v>4773</v>
      </c>
      <c r="I214" s="234" t="s">
        <v>4120</v>
      </c>
      <c r="J214" s="234" t="s">
        <v>4774</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4775</v>
      </c>
      <c r="B215" s="234" t="s">
        <v>4776</v>
      </c>
      <c r="C215" s="234" t="s">
        <v>4777</v>
      </c>
      <c r="D215" s="234" t="s">
        <v>4778</v>
      </c>
      <c r="E215" s="234" t="s">
        <v>25</v>
      </c>
      <c r="F215" s="234" t="s">
        <v>25</v>
      </c>
      <c r="G215" s="234" t="s">
        <v>25</v>
      </c>
      <c r="H215" s="234" t="s">
        <v>4779</v>
      </c>
      <c r="I215" s="234" t="s">
        <v>25</v>
      </c>
      <c r="J215" s="234" t="s">
        <v>4780</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4781</v>
      </c>
      <c r="B216" s="232" t="s">
        <v>4782</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1244</v>
      </c>
      <c r="B217" s="233" t="s">
        <v>4783</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4784</v>
      </c>
      <c r="B218" s="234" t="s">
        <v>4785</v>
      </c>
      <c r="C218" s="234" t="s">
        <v>4786</v>
      </c>
      <c r="D218" s="234" t="s">
        <v>3892</v>
      </c>
      <c r="E218" s="234" t="s">
        <v>3678</v>
      </c>
      <c r="F218" s="234" t="s">
        <v>25</v>
      </c>
      <c r="G218" s="234" t="s">
        <v>25</v>
      </c>
      <c r="H218" s="234" t="s">
        <v>4787</v>
      </c>
      <c r="I218" s="234" t="s">
        <v>25</v>
      </c>
      <c r="J218" s="234" t="s">
        <v>4788</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4789</v>
      </c>
      <c r="B219" s="234" t="s">
        <v>4790</v>
      </c>
      <c r="C219" s="234" t="s">
        <v>3683</v>
      </c>
      <c r="D219" s="234" t="s">
        <v>3684</v>
      </c>
      <c r="E219" s="234" t="s">
        <v>25</v>
      </c>
      <c r="F219" s="234" t="s">
        <v>3686</v>
      </c>
      <c r="G219" s="234" t="s">
        <v>25</v>
      </c>
      <c r="H219" s="234" t="s">
        <v>4791</v>
      </c>
      <c r="I219" s="234" t="s">
        <v>25</v>
      </c>
      <c r="J219" s="234" t="s">
        <v>4792</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1248</v>
      </c>
      <c r="B220" s="233" t="s">
        <v>4793</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4794</v>
      </c>
      <c r="B221" s="234" t="s">
        <v>4795</v>
      </c>
      <c r="C221" s="234" t="s">
        <v>4796</v>
      </c>
      <c r="D221" s="234" t="s">
        <v>4797</v>
      </c>
      <c r="E221" s="234" t="s">
        <v>25</v>
      </c>
      <c r="F221" s="234" t="s">
        <v>25</v>
      </c>
      <c r="G221" s="234" t="s">
        <v>25</v>
      </c>
      <c r="H221" s="234" t="s">
        <v>4798</v>
      </c>
      <c r="I221" s="234" t="s">
        <v>25</v>
      </c>
      <c r="J221" s="234" t="s">
        <v>4799</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4800</v>
      </c>
      <c r="B222" s="234" t="s">
        <v>4801</v>
      </c>
      <c r="C222" s="234" t="s">
        <v>4802</v>
      </c>
      <c r="D222" s="234" t="s">
        <v>4803</v>
      </c>
      <c r="E222" s="234" t="s">
        <v>25</v>
      </c>
      <c r="F222" s="234" t="s">
        <v>25</v>
      </c>
      <c r="G222" s="234" t="s">
        <v>25</v>
      </c>
      <c r="H222" s="234" t="s">
        <v>4804</v>
      </c>
      <c r="I222" s="234" t="s">
        <v>25</v>
      </c>
      <c r="J222" s="234" t="s">
        <v>4805</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4806</v>
      </c>
      <c r="B223" s="234" t="s">
        <v>4807</v>
      </c>
      <c r="C223" s="234" t="s">
        <v>4808</v>
      </c>
      <c r="D223" s="234" t="s">
        <v>25</v>
      </c>
      <c r="E223" s="234" t="s">
        <v>4809</v>
      </c>
      <c r="F223" s="234" t="s">
        <v>25</v>
      </c>
      <c r="G223" s="234" t="s">
        <v>25</v>
      </c>
      <c r="H223" s="234" t="s">
        <v>4810</v>
      </c>
      <c r="I223" s="234" t="s">
        <v>25</v>
      </c>
      <c r="J223" s="234" t="s">
        <v>4811</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4812</v>
      </c>
      <c r="B224" s="234" t="s">
        <v>4813</v>
      </c>
      <c r="C224" s="234" t="s">
        <v>4814</v>
      </c>
      <c r="D224" s="234" t="s">
        <v>25</v>
      </c>
      <c r="E224" s="234" t="s">
        <v>25</v>
      </c>
      <c r="F224" s="234" t="s">
        <v>25</v>
      </c>
      <c r="G224" s="234" t="s">
        <v>25</v>
      </c>
      <c r="H224" s="234" t="s">
        <v>4815</v>
      </c>
      <c r="I224" s="234" t="s">
        <v>25</v>
      </c>
      <c r="J224" s="234" t="s">
        <v>4816</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4817</v>
      </c>
      <c r="B225" s="234" t="s">
        <v>4818</v>
      </c>
      <c r="C225" s="234" t="s">
        <v>4819</v>
      </c>
      <c r="D225" s="234" t="s">
        <v>25</v>
      </c>
      <c r="E225" s="234" t="s">
        <v>25</v>
      </c>
      <c r="F225" s="234" t="s">
        <v>25</v>
      </c>
      <c r="G225" s="234" t="s">
        <v>25</v>
      </c>
      <c r="H225" s="234" t="s">
        <v>4820</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4821</v>
      </c>
      <c r="B226" s="234" t="s">
        <v>4822</v>
      </c>
      <c r="C226" s="234" t="s">
        <v>4823</v>
      </c>
      <c r="D226" s="234" t="s">
        <v>25</v>
      </c>
      <c r="E226" s="234" t="s">
        <v>25</v>
      </c>
      <c r="F226" s="234" t="s">
        <v>25</v>
      </c>
      <c r="G226" s="234" t="s">
        <v>25</v>
      </c>
      <c r="H226" s="234" t="s">
        <v>4824</v>
      </c>
      <c r="I226" s="234" t="s">
        <v>25</v>
      </c>
      <c r="J226" s="234" t="s">
        <v>4825</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4826</v>
      </c>
      <c r="B227" s="234" t="s">
        <v>4827</v>
      </c>
      <c r="C227" s="234" t="s">
        <v>4828</v>
      </c>
      <c r="D227" s="234" t="s">
        <v>25</v>
      </c>
      <c r="E227" s="234" t="s">
        <v>25</v>
      </c>
      <c r="F227" s="234" t="s">
        <v>25</v>
      </c>
      <c r="G227" s="234" t="s">
        <v>25</v>
      </c>
      <c r="H227" s="234" t="s">
        <v>4829</v>
      </c>
      <c r="I227" s="234" t="s">
        <v>25</v>
      </c>
      <c r="J227" s="234" t="s">
        <v>4830</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4831</v>
      </c>
      <c r="B228" s="234" t="s">
        <v>4832</v>
      </c>
      <c r="C228" s="234" t="s">
        <v>4833</v>
      </c>
      <c r="D228" s="234" t="s">
        <v>25</v>
      </c>
      <c r="E228" s="234" t="s">
        <v>25</v>
      </c>
      <c r="F228" s="234" t="s">
        <v>25</v>
      </c>
      <c r="G228" s="234" t="s">
        <v>25</v>
      </c>
      <c r="H228" s="234" t="s">
        <v>4834</v>
      </c>
      <c r="I228" s="234" t="s">
        <v>25</v>
      </c>
      <c r="J228" s="234" t="s">
        <v>4835</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4836</v>
      </c>
      <c r="B229" s="234" t="s">
        <v>4837</v>
      </c>
      <c r="C229" s="234" t="s">
        <v>4838</v>
      </c>
      <c r="D229" s="234" t="s">
        <v>25</v>
      </c>
      <c r="E229" s="234" t="s">
        <v>25</v>
      </c>
      <c r="F229" s="234" t="s">
        <v>25</v>
      </c>
      <c r="G229" s="234" t="s">
        <v>25</v>
      </c>
      <c r="H229" s="234" t="s">
        <v>4839</v>
      </c>
      <c r="I229" s="234" t="s">
        <v>25</v>
      </c>
      <c r="J229" s="234" t="s">
        <v>4840</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1252</v>
      </c>
      <c r="B230" s="233" t="s">
        <v>4841</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4842</v>
      </c>
      <c r="B231" s="234" t="s">
        <v>4843</v>
      </c>
      <c r="C231" s="234" t="s">
        <v>4844</v>
      </c>
      <c r="D231" s="234" t="s">
        <v>4845</v>
      </c>
      <c r="E231" s="234" t="s">
        <v>25</v>
      </c>
      <c r="F231" s="234" t="s">
        <v>25</v>
      </c>
      <c r="G231" s="234" t="s">
        <v>25</v>
      </c>
      <c r="H231" s="234" t="s">
        <v>4846</v>
      </c>
      <c r="I231" s="234" t="s">
        <v>25</v>
      </c>
      <c r="J231" s="234" t="s">
        <v>4847</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4848</v>
      </c>
      <c r="B232" s="234" t="s">
        <v>4849</v>
      </c>
      <c r="C232" s="234" t="s">
        <v>4850</v>
      </c>
      <c r="D232" s="234" t="s">
        <v>4851</v>
      </c>
      <c r="E232" s="234" t="s">
        <v>25</v>
      </c>
      <c r="F232" s="234" t="s">
        <v>25</v>
      </c>
      <c r="G232" s="234" t="s">
        <v>25</v>
      </c>
      <c r="H232" s="234" t="s">
        <v>4852</v>
      </c>
      <c r="I232" s="234" t="s">
        <v>25</v>
      </c>
      <c r="J232" s="234" t="s">
        <v>4853</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4854</v>
      </c>
      <c r="B233" s="234" t="s">
        <v>4855</v>
      </c>
      <c r="C233" s="234" t="s">
        <v>4856</v>
      </c>
      <c r="D233" s="234" t="s">
        <v>4857</v>
      </c>
      <c r="E233" s="234" t="s">
        <v>25</v>
      </c>
      <c r="F233" s="234" t="s">
        <v>25</v>
      </c>
      <c r="G233" s="234" t="s">
        <v>25</v>
      </c>
      <c r="H233" s="234" t="s">
        <v>4858</v>
      </c>
      <c r="I233" s="234" t="s">
        <v>25</v>
      </c>
      <c r="J233" s="234" t="s">
        <v>4859</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4860</v>
      </c>
      <c r="B234" s="234" t="s">
        <v>4861</v>
      </c>
      <c r="C234" s="234" t="s">
        <v>4862</v>
      </c>
      <c r="D234" s="234" t="s">
        <v>4863</v>
      </c>
      <c r="E234" s="234" t="s">
        <v>25</v>
      </c>
      <c r="F234" s="234" t="s">
        <v>25</v>
      </c>
      <c r="G234" s="234" t="s">
        <v>25</v>
      </c>
      <c r="H234" s="234" t="s">
        <v>4864</v>
      </c>
      <c r="I234" s="234" t="s">
        <v>25</v>
      </c>
      <c r="J234" s="234" t="s">
        <v>4865</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1256</v>
      </c>
      <c r="B235" s="233" t="s">
        <v>4866</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4867</v>
      </c>
      <c r="B236" s="234" t="s">
        <v>4868</v>
      </c>
      <c r="C236" s="234" t="s">
        <v>4869</v>
      </c>
      <c r="D236" s="234" t="s">
        <v>4870</v>
      </c>
      <c r="E236" s="234" t="s">
        <v>25</v>
      </c>
      <c r="F236" s="234" t="s">
        <v>25</v>
      </c>
      <c r="G236" s="234" t="s">
        <v>25</v>
      </c>
      <c r="H236" s="234" t="s">
        <v>4871</v>
      </c>
      <c r="I236" s="234" t="s">
        <v>25</v>
      </c>
      <c r="J236" s="234" t="s">
        <v>4872</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4873</v>
      </c>
      <c r="B237" s="234" t="s">
        <v>4874</v>
      </c>
      <c r="C237" s="234" t="s">
        <v>4875</v>
      </c>
      <c r="D237" s="234" t="s">
        <v>4876</v>
      </c>
      <c r="E237" s="234" t="s">
        <v>25</v>
      </c>
      <c r="F237" s="234" t="s">
        <v>25</v>
      </c>
      <c r="G237" s="234" t="s">
        <v>4877</v>
      </c>
      <c r="H237" s="234" t="s">
        <v>4878</v>
      </c>
      <c r="I237" s="234" t="s">
        <v>4120</v>
      </c>
      <c r="J237" s="234" t="s">
        <v>4879</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4880</v>
      </c>
      <c r="B238" s="234" t="s">
        <v>4881</v>
      </c>
      <c r="C238" s="234" t="s">
        <v>4882</v>
      </c>
      <c r="D238" s="234" t="s">
        <v>25</v>
      </c>
      <c r="E238" s="234" t="s">
        <v>25</v>
      </c>
      <c r="F238" s="234" t="s">
        <v>25</v>
      </c>
      <c r="G238" s="234" t="s">
        <v>25</v>
      </c>
      <c r="H238" s="234" t="s">
        <v>4883</v>
      </c>
      <c r="I238" s="234" t="s">
        <v>4884</v>
      </c>
      <c r="J238" s="234" t="s">
        <v>4885</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4886</v>
      </c>
      <c r="B239" s="234" t="s">
        <v>4887</v>
      </c>
      <c r="C239" s="234" t="s">
        <v>4888</v>
      </c>
      <c r="D239" s="234" t="s">
        <v>25</v>
      </c>
      <c r="E239" s="234" t="s">
        <v>25</v>
      </c>
      <c r="F239" s="234" t="s">
        <v>25</v>
      </c>
      <c r="G239" s="234" t="s">
        <v>25</v>
      </c>
      <c r="H239" s="234" t="s">
        <v>4889</v>
      </c>
      <c r="I239" s="234" t="s">
        <v>4120</v>
      </c>
      <c r="J239" s="234" t="s">
        <v>4890</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4891</v>
      </c>
      <c r="B240" s="234" t="s">
        <v>4892</v>
      </c>
      <c r="C240" s="234" t="s">
        <v>4893</v>
      </c>
      <c r="D240" s="234" t="s">
        <v>4894</v>
      </c>
      <c r="E240" s="234" t="s">
        <v>25</v>
      </c>
      <c r="F240" s="234" t="s">
        <v>25</v>
      </c>
      <c r="G240" s="234" t="s">
        <v>25</v>
      </c>
      <c r="H240" s="234" t="s">
        <v>4895</v>
      </c>
      <c r="I240" s="234" t="s">
        <v>25</v>
      </c>
      <c r="J240" s="234" t="s">
        <v>4896</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1260</v>
      </c>
      <c r="B241" s="233" t="s">
        <v>4897</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4898</v>
      </c>
      <c r="B242" s="234" t="s">
        <v>4899</v>
      </c>
      <c r="C242" s="234" t="s">
        <v>4900</v>
      </c>
      <c r="D242" s="234" t="s">
        <v>25</v>
      </c>
      <c r="E242" s="234" t="s">
        <v>25</v>
      </c>
      <c r="F242" s="234" t="s">
        <v>4901</v>
      </c>
      <c r="G242" s="234" t="s">
        <v>25</v>
      </c>
      <c r="H242" s="234" t="s">
        <v>4902</v>
      </c>
      <c r="I242" s="234" t="s">
        <v>25</v>
      </c>
      <c r="J242" s="234" t="s">
        <v>4903</v>
      </c>
      <c r="K242" s="237">
        <f>IF(COUNTIF(L242:AY242,"&lt;&gt;")=0,"",SUMPRODUCT(((Recommendations[ImplStatus]="Implemented")+(Recommendations[ImplStatus]="Compensated"))*ISNUMBER(MATCH(Recommendations[Id],L242:AY242,0)))/COUNTIF(L242:AY242,"&lt;&gt;"))</f>
        <v>0</v>
      </c>
      <c r="L242" s="240" t="s">
        <v>266</v>
      </c>
      <c r="M242" s="240" t="s">
        <v>272</v>
      </c>
      <c r="N242" s="240" t="s">
        <v>278</v>
      </c>
      <c r="O242" s="240" t="s">
        <v>290</v>
      </c>
      <c r="P242" s="240" t="s">
        <v>294</v>
      </c>
      <c r="Q242" s="240" t="s">
        <v>298</v>
      </c>
      <c r="R242" s="240" t="s">
        <v>302</v>
      </c>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1264</v>
      </c>
      <c r="B243" s="233" t="s">
        <v>4904</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4905</v>
      </c>
      <c r="B244" s="234" t="s">
        <v>4906</v>
      </c>
      <c r="C244" s="234" t="s">
        <v>4907</v>
      </c>
      <c r="D244" s="234" t="s">
        <v>25</v>
      </c>
      <c r="E244" s="234" t="s">
        <v>25</v>
      </c>
      <c r="F244" s="234" t="s">
        <v>4908</v>
      </c>
      <c r="G244" s="234" t="s">
        <v>25</v>
      </c>
      <c r="H244" s="234" t="s">
        <v>4909</v>
      </c>
      <c r="I244" s="234" t="s">
        <v>4910</v>
      </c>
      <c r="J244" s="234" t="s">
        <v>4911</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4912</v>
      </c>
      <c r="B245" s="234" t="s">
        <v>4913</v>
      </c>
      <c r="C245" s="234" t="s">
        <v>4914</v>
      </c>
      <c r="D245" s="234" t="s">
        <v>4915</v>
      </c>
      <c r="E245" s="234" t="s">
        <v>25</v>
      </c>
      <c r="F245" s="234" t="s">
        <v>25</v>
      </c>
      <c r="G245" s="234" t="s">
        <v>25</v>
      </c>
      <c r="H245" s="234" t="s">
        <v>4916</v>
      </c>
      <c r="I245" s="234" t="s">
        <v>25</v>
      </c>
      <c r="J245" s="234" t="s">
        <v>4917</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4918</v>
      </c>
      <c r="B246" s="234" t="s">
        <v>4919</v>
      </c>
      <c r="C246" s="234" t="s">
        <v>4920</v>
      </c>
      <c r="D246" s="234" t="s">
        <v>25</v>
      </c>
      <c r="E246" s="234" t="s">
        <v>25</v>
      </c>
      <c r="F246" s="234" t="s">
        <v>25</v>
      </c>
      <c r="G246" s="234" t="s">
        <v>25</v>
      </c>
      <c r="H246" s="234" t="s">
        <v>4921</v>
      </c>
      <c r="I246" s="234" t="s">
        <v>25</v>
      </c>
      <c r="J246" s="234" t="s">
        <v>4922</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1268</v>
      </c>
      <c r="B247" s="233" t="s">
        <v>4923</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4924</v>
      </c>
      <c r="B248" s="234" t="s">
        <v>4925</v>
      </c>
      <c r="C248" s="234" t="s">
        <v>4926</v>
      </c>
      <c r="D248" s="234" t="s">
        <v>4927</v>
      </c>
      <c r="E248" s="234" t="s">
        <v>25</v>
      </c>
      <c r="F248" s="234" t="s">
        <v>25</v>
      </c>
      <c r="G248" s="234" t="s">
        <v>25</v>
      </c>
      <c r="H248" s="234" t="s">
        <v>4928</v>
      </c>
      <c r="I248" s="234" t="s">
        <v>4929</v>
      </c>
      <c r="J248" s="234" t="s">
        <v>4930</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4931</v>
      </c>
      <c r="B249" s="234" t="s">
        <v>4932</v>
      </c>
      <c r="C249" s="234" t="s">
        <v>4926</v>
      </c>
      <c r="D249" s="234" t="s">
        <v>4933</v>
      </c>
      <c r="E249" s="234" t="s">
        <v>25</v>
      </c>
      <c r="F249" s="234" t="s">
        <v>25</v>
      </c>
      <c r="G249" s="234" t="s">
        <v>25</v>
      </c>
      <c r="H249" s="234" t="s">
        <v>4928</v>
      </c>
      <c r="I249" s="234" t="s">
        <v>4934</v>
      </c>
      <c r="J249" s="234" t="s">
        <v>4935</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4936</v>
      </c>
      <c r="B250" s="234" t="s">
        <v>4937</v>
      </c>
      <c r="C250" s="234" t="s">
        <v>4938</v>
      </c>
      <c r="D250" s="234" t="s">
        <v>4939</v>
      </c>
      <c r="E250" s="234" t="s">
        <v>25</v>
      </c>
      <c r="F250" s="234" t="s">
        <v>25</v>
      </c>
      <c r="G250" s="234" t="s">
        <v>25</v>
      </c>
      <c r="H250" s="234" t="s">
        <v>4940</v>
      </c>
      <c r="I250" s="234" t="s">
        <v>25</v>
      </c>
      <c r="J250" s="234" t="s">
        <v>4941</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4942</v>
      </c>
      <c r="B251" s="232" t="s">
        <v>4943</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1274</v>
      </c>
      <c r="B252" s="233" t="s">
        <v>4944</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4945</v>
      </c>
      <c r="B253" s="234" t="s">
        <v>4946</v>
      </c>
      <c r="C253" s="234" t="s">
        <v>4947</v>
      </c>
      <c r="D253" s="234" t="s">
        <v>3892</v>
      </c>
      <c r="E253" s="234" t="s">
        <v>3678</v>
      </c>
      <c r="F253" s="234" t="s">
        <v>25</v>
      </c>
      <c r="G253" s="234" t="s">
        <v>25</v>
      </c>
      <c r="H253" s="234" t="s">
        <v>4948</v>
      </c>
      <c r="I253" s="234" t="s">
        <v>25</v>
      </c>
      <c r="J253" s="234" t="s">
        <v>4949</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4950</v>
      </c>
      <c r="B254" s="234" t="s">
        <v>4951</v>
      </c>
      <c r="C254" s="234" t="s">
        <v>3683</v>
      </c>
      <c r="D254" s="234" t="s">
        <v>3684</v>
      </c>
      <c r="E254" s="234" t="s">
        <v>25</v>
      </c>
      <c r="F254" s="234" t="s">
        <v>3686</v>
      </c>
      <c r="G254" s="234" t="s">
        <v>25</v>
      </c>
      <c r="H254" s="234" t="s">
        <v>4952</v>
      </c>
      <c r="I254" s="234" t="s">
        <v>25</v>
      </c>
      <c r="J254" s="234" t="s">
        <v>4953</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1278</v>
      </c>
      <c r="B255" s="233" t="s">
        <v>4954</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4955</v>
      </c>
      <c r="B256" s="234" t="s">
        <v>4956</v>
      </c>
      <c r="C256" s="234" t="s">
        <v>4957</v>
      </c>
      <c r="D256" s="234" t="s">
        <v>4958</v>
      </c>
      <c r="E256" s="234" t="s">
        <v>4959</v>
      </c>
      <c r="F256" s="234" t="s">
        <v>4960</v>
      </c>
      <c r="G256" s="234" t="s">
        <v>25</v>
      </c>
      <c r="H256" s="234" t="s">
        <v>4961</v>
      </c>
      <c r="I256" s="234" t="s">
        <v>25</v>
      </c>
      <c r="J256" s="234" t="s">
        <v>4962</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4963</v>
      </c>
      <c r="B257" s="234" t="s">
        <v>4964</v>
      </c>
      <c r="C257" s="234" t="s">
        <v>4965</v>
      </c>
      <c r="D257" s="234" t="s">
        <v>4966</v>
      </c>
      <c r="E257" s="234" t="s">
        <v>25</v>
      </c>
      <c r="F257" s="234" t="s">
        <v>25</v>
      </c>
      <c r="G257" s="234" t="s">
        <v>25</v>
      </c>
      <c r="H257" s="234" t="s">
        <v>4967</v>
      </c>
      <c r="I257" s="234" t="s">
        <v>25</v>
      </c>
      <c r="J257" s="234" t="s">
        <v>4968</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1283</v>
      </c>
      <c r="B258" s="233" t="s">
        <v>4969</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4970</v>
      </c>
      <c r="B259" s="234" t="s">
        <v>4971</v>
      </c>
      <c r="C259" s="234" t="s">
        <v>4972</v>
      </c>
      <c r="D259" s="234" t="s">
        <v>4973</v>
      </c>
      <c r="E259" s="234" t="s">
        <v>4974</v>
      </c>
      <c r="F259" s="234" t="s">
        <v>25</v>
      </c>
      <c r="G259" s="234" t="s">
        <v>25</v>
      </c>
      <c r="H259" s="234" t="s">
        <v>4975</v>
      </c>
      <c r="I259" s="234" t="s">
        <v>25</v>
      </c>
      <c r="J259" s="234" t="s">
        <v>4976</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4977</v>
      </c>
      <c r="B260" s="234" t="s">
        <v>4978</v>
      </c>
      <c r="C260" s="234" t="s">
        <v>4979</v>
      </c>
      <c r="D260" s="234" t="s">
        <v>25</v>
      </c>
      <c r="E260" s="234" t="s">
        <v>25</v>
      </c>
      <c r="F260" s="234" t="s">
        <v>25</v>
      </c>
      <c r="G260" s="234" t="s">
        <v>25</v>
      </c>
      <c r="H260" s="234" t="s">
        <v>4980</v>
      </c>
      <c r="I260" s="234" t="s">
        <v>4981</v>
      </c>
      <c r="J260" s="234" t="s">
        <v>4982</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4983</v>
      </c>
      <c r="B261" s="234" t="s">
        <v>4984</v>
      </c>
      <c r="C261" s="234" t="s">
        <v>4985</v>
      </c>
      <c r="D261" s="234" t="s">
        <v>4986</v>
      </c>
      <c r="E261" s="234" t="s">
        <v>25</v>
      </c>
      <c r="F261" s="234" t="s">
        <v>25</v>
      </c>
      <c r="G261" s="234" t="s">
        <v>25</v>
      </c>
      <c r="H261" s="234" t="s">
        <v>4987</v>
      </c>
      <c r="I261" s="234" t="s">
        <v>4988</v>
      </c>
      <c r="J261" s="234" t="s">
        <v>4989</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4990</v>
      </c>
      <c r="B262" s="234" t="s">
        <v>4991</v>
      </c>
      <c r="C262" s="234" t="s">
        <v>4992</v>
      </c>
      <c r="D262" s="234" t="s">
        <v>4993</v>
      </c>
      <c r="E262" s="234" t="s">
        <v>25</v>
      </c>
      <c r="F262" s="234" t="s">
        <v>25</v>
      </c>
      <c r="G262" s="234" t="s">
        <v>25</v>
      </c>
      <c r="H262" s="234" t="s">
        <v>4994</v>
      </c>
      <c r="I262" s="234" t="s">
        <v>4995</v>
      </c>
      <c r="J262" s="234" t="s">
        <v>4996</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4997</v>
      </c>
      <c r="B263" s="234" t="s">
        <v>4998</v>
      </c>
      <c r="C263" s="234" t="s">
        <v>4999</v>
      </c>
      <c r="D263" s="234" t="s">
        <v>5000</v>
      </c>
      <c r="E263" s="234" t="s">
        <v>25</v>
      </c>
      <c r="F263" s="234" t="s">
        <v>25</v>
      </c>
      <c r="G263" s="234" t="s">
        <v>5001</v>
      </c>
      <c r="H263" s="234" t="s">
        <v>3916</v>
      </c>
      <c r="I263" s="234" t="s">
        <v>5002</v>
      </c>
      <c r="J263" s="234" t="s">
        <v>5003</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5004</v>
      </c>
      <c r="B264" s="234" t="s">
        <v>5005</v>
      </c>
      <c r="C264" s="234" t="s">
        <v>4992</v>
      </c>
      <c r="D264" s="234" t="s">
        <v>5006</v>
      </c>
      <c r="E264" s="234" t="s">
        <v>25</v>
      </c>
      <c r="F264" s="234" t="s">
        <v>25</v>
      </c>
      <c r="G264" s="234" t="s">
        <v>25</v>
      </c>
      <c r="H264" s="234" t="s">
        <v>5007</v>
      </c>
      <c r="I264" s="234" t="s">
        <v>25</v>
      </c>
      <c r="J264" s="234" t="s">
        <v>5008</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1287</v>
      </c>
      <c r="B265" s="233" t="s">
        <v>5009</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5010</v>
      </c>
      <c r="B266" s="234" t="s">
        <v>5011</v>
      </c>
      <c r="C266" s="234" t="s">
        <v>5012</v>
      </c>
      <c r="D266" s="234" t="s">
        <v>5013</v>
      </c>
      <c r="E266" s="234" t="s">
        <v>5014</v>
      </c>
      <c r="F266" s="234" t="s">
        <v>25</v>
      </c>
      <c r="G266" s="234" t="s">
        <v>5015</v>
      </c>
      <c r="H266" s="234" t="s">
        <v>5016</v>
      </c>
      <c r="I266" s="234" t="s">
        <v>5017</v>
      </c>
      <c r="J266" s="234" t="s">
        <v>5018</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5019</v>
      </c>
      <c r="B267" s="234" t="s">
        <v>5020</v>
      </c>
      <c r="C267" s="234" t="s">
        <v>5021</v>
      </c>
      <c r="D267" s="234" t="s">
        <v>5022</v>
      </c>
      <c r="E267" s="234" t="s">
        <v>25</v>
      </c>
      <c r="F267" s="234" t="s">
        <v>25</v>
      </c>
      <c r="G267" s="234" t="s">
        <v>25</v>
      </c>
      <c r="H267" s="234" t="s">
        <v>5023</v>
      </c>
      <c r="I267" s="234" t="s">
        <v>25</v>
      </c>
      <c r="J267" s="234" t="s">
        <v>5024</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5025</v>
      </c>
      <c r="B268" s="234" t="s">
        <v>5026</v>
      </c>
      <c r="C268" s="234" t="s">
        <v>5027</v>
      </c>
      <c r="D268" s="234" t="s">
        <v>5022</v>
      </c>
      <c r="E268" s="234" t="s">
        <v>25</v>
      </c>
      <c r="F268" s="234" t="s">
        <v>25</v>
      </c>
      <c r="G268" s="234" t="s">
        <v>5028</v>
      </c>
      <c r="H268" s="234" t="s">
        <v>5029</v>
      </c>
      <c r="I268" s="234" t="s">
        <v>25</v>
      </c>
      <c r="J268" s="234" t="s">
        <v>5030</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5031</v>
      </c>
      <c r="B269" s="234" t="s">
        <v>5032</v>
      </c>
      <c r="C269" s="234" t="s">
        <v>5027</v>
      </c>
      <c r="D269" s="234" t="s">
        <v>5033</v>
      </c>
      <c r="E269" s="234" t="s">
        <v>25</v>
      </c>
      <c r="F269" s="234" t="s">
        <v>25</v>
      </c>
      <c r="G269" s="234" t="s">
        <v>25</v>
      </c>
      <c r="H269" s="234" t="s">
        <v>5034</v>
      </c>
      <c r="I269" s="234" t="s">
        <v>25</v>
      </c>
      <c r="J269" s="234" t="s">
        <v>5035</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5036</v>
      </c>
      <c r="B270" s="234" t="s">
        <v>5037</v>
      </c>
      <c r="C270" s="234" t="s">
        <v>5038</v>
      </c>
      <c r="D270" s="234" t="s">
        <v>5039</v>
      </c>
      <c r="E270" s="234" t="s">
        <v>25</v>
      </c>
      <c r="F270" s="234" t="s">
        <v>25</v>
      </c>
      <c r="G270" s="234" t="s">
        <v>25</v>
      </c>
      <c r="H270" s="234" t="s">
        <v>5040</v>
      </c>
      <c r="I270" s="234" t="s">
        <v>25</v>
      </c>
      <c r="J270" s="234" t="s">
        <v>5041</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5042</v>
      </c>
      <c r="B271" s="234" t="s">
        <v>5043</v>
      </c>
      <c r="C271" s="234" t="s">
        <v>5044</v>
      </c>
      <c r="D271" s="234" t="s">
        <v>5045</v>
      </c>
      <c r="E271" s="234" t="s">
        <v>25</v>
      </c>
      <c r="F271" s="234" t="s">
        <v>25</v>
      </c>
      <c r="G271" s="234" t="s">
        <v>25</v>
      </c>
      <c r="H271" s="234" t="s">
        <v>5046</v>
      </c>
      <c r="I271" s="234" t="s">
        <v>5047</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5048</v>
      </c>
      <c r="B272" s="234" t="s">
        <v>5049</v>
      </c>
      <c r="C272" s="234" t="s">
        <v>5050</v>
      </c>
      <c r="D272" s="234" t="s">
        <v>5051</v>
      </c>
      <c r="E272" s="234" t="s">
        <v>25</v>
      </c>
      <c r="F272" s="234" t="s">
        <v>25</v>
      </c>
      <c r="G272" s="234" t="s">
        <v>25</v>
      </c>
      <c r="H272" s="234" t="s">
        <v>5052</v>
      </c>
      <c r="I272" s="234" t="s">
        <v>5053</v>
      </c>
      <c r="J272" s="234" t="s">
        <v>5054</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1291</v>
      </c>
      <c r="B273" s="233" t="s">
        <v>5055</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5056</v>
      </c>
      <c r="B274" s="234" t="s">
        <v>5057</v>
      </c>
      <c r="C274" s="234" t="s">
        <v>5058</v>
      </c>
      <c r="D274" s="234" t="s">
        <v>5051</v>
      </c>
      <c r="E274" s="234" t="s">
        <v>5059</v>
      </c>
      <c r="F274" s="234" t="s">
        <v>25</v>
      </c>
      <c r="G274" s="234" t="s">
        <v>25</v>
      </c>
      <c r="H274" s="234" t="s">
        <v>5060</v>
      </c>
      <c r="I274" s="234" t="s">
        <v>25</v>
      </c>
      <c r="J274" s="234" t="s">
        <v>5061</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5062</v>
      </c>
      <c r="B275" s="234" t="s">
        <v>5063</v>
      </c>
      <c r="C275" s="234" t="s">
        <v>5064</v>
      </c>
      <c r="D275" s="234" t="s">
        <v>5065</v>
      </c>
      <c r="E275" s="234" t="s">
        <v>25</v>
      </c>
      <c r="F275" s="234" t="s">
        <v>25</v>
      </c>
      <c r="G275" s="234" t="s">
        <v>25</v>
      </c>
      <c r="H275" s="234" t="s">
        <v>5066</v>
      </c>
      <c r="I275" s="234" t="s">
        <v>25</v>
      </c>
      <c r="J275" s="234" t="s">
        <v>5067</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5068</v>
      </c>
      <c r="B276" s="234" t="s">
        <v>5069</v>
      </c>
      <c r="C276" s="234" t="s">
        <v>5070</v>
      </c>
      <c r="D276" s="234" t="s">
        <v>5071</v>
      </c>
      <c r="E276" s="234" t="s">
        <v>25</v>
      </c>
      <c r="F276" s="234" t="s">
        <v>5072</v>
      </c>
      <c r="G276" s="234" t="s">
        <v>25</v>
      </c>
      <c r="H276" s="234" t="s">
        <v>5073</v>
      </c>
      <c r="I276" s="234" t="s">
        <v>5074</v>
      </c>
      <c r="J276" s="234" t="s">
        <v>5075</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5076</v>
      </c>
      <c r="B277" s="233" t="s">
        <v>5077</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5078</v>
      </c>
      <c r="B278" s="234" t="s">
        <v>5079</v>
      </c>
      <c r="C278" s="234" t="s">
        <v>5080</v>
      </c>
      <c r="D278" s="234" t="s">
        <v>5081</v>
      </c>
      <c r="E278" s="234" t="s">
        <v>25</v>
      </c>
      <c r="F278" s="234" t="s">
        <v>5082</v>
      </c>
      <c r="G278" s="234" t="s">
        <v>25</v>
      </c>
      <c r="H278" s="234" t="s">
        <v>5083</v>
      </c>
      <c r="I278" s="234" t="s">
        <v>25</v>
      </c>
      <c r="J278" s="234" t="s">
        <v>5084</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5085</v>
      </c>
      <c r="B279" s="232" t="s">
        <v>5086</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1297</v>
      </c>
      <c r="B280" s="233" t="s">
        <v>5087</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5088</v>
      </c>
      <c r="B281" s="234" t="s">
        <v>5089</v>
      </c>
      <c r="C281" s="234" t="s">
        <v>5090</v>
      </c>
      <c r="D281" s="234" t="s">
        <v>5091</v>
      </c>
      <c r="E281" s="234" t="s">
        <v>5092</v>
      </c>
      <c r="F281" s="234" t="s">
        <v>25</v>
      </c>
      <c r="G281" s="234" t="s">
        <v>25</v>
      </c>
      <c r="H281" s="234" t="s">
        <v>5093</v>
      </c>
      <c r="I281" s="234" t="s">
        <v>25</v>
      </c>
      <c r="J281" s="234" t="s">
        <v>5094</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5095</v>
      </c>
      <c r="B282" s="234" t="s">
        <v>5096</v>
      </c>
      <c r="C282" s="234" t="s">
        <v>5097</v>
      </c>
      <c r="D282" s="234" t="s">
        <v>25</v>
      </c>
      <c r="E282" s="234" t="s">
        <v>25</v>
      </c>
      <c r="F282" s="234" t="s">
        <v>25</v>
      </c>
      <c r="G282" s="234" t="s">
        <v>25</v>
      </c>
      <c r="H282" s="234" t="s">
        <v>5098</v>
      </c>
      <c r="I282" s="234" t="s">
        <v>25</v>
      </c>
      <c r="J282" s="234" t="s">
        <v>5099</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5100</v>
      </c>
      <c r="B283" s="234" t="s">
        <v>5101</v>
      </c>
      <c r="C283" s="234" t="s">
        <v>5102</v>
      </c>
      <c r="D283" s="234" t="s">
        <v>25</v>
      </c>
      <c r="E283" s="234" t="s">
        <v>25</v>
      </c>
      <c r="F283" s="234" t="s">
        <v>25</v>
      </c>
      <c r="G283" s="234" t="s">
        <v>25</v>
      </c>
      <c r="H283" s="234" t="s">
        <v>5103</v>
      </c>
      <c r="I283" s="234" t="s">
        <v>25</v>
      </c>
      <c r="J283" s="234" t="s">
        <v>5104</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5105</v>
      </c>
      <c r="B284" s="234" t="s">
        <v>5106</v>
      </c>
      <c r="C284" s="234" t="s">
        <v>5107</v>
      </c>
      <c r="D284" s="234" t="s">
        <v>5108</v>
      </c>
      <c r="E284" s="234" t="s">
        <v>25</v>
      </c>
      <c r="F284" s="234" t="s">
        <v>25</v>
      </c>
      <c r="G284" s="234" t="s">
        <v>25</v>
      </c>
      <c r="H284" s="234" t="s">
        <v>5109</v>
      </c>
      <c r="I284" s="234" t="s">
        <v>25</v>
      </c>
      <c r="J284" s="234" t="s">
        <v>5110</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1301</v>
      </c>
      <c r="B285" s="233" t="s">
        <v>5111</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5112</v>
      </c>
      <c r="B286" s="234" t="s">
        <v>5113</v>
      </c>
      <c r="C286" s="234" t="s">
        <v>5114</v>
      </c>
      <c r="D286" s="234" t="s">
        <v>5115</v>
      </c>
      <c r="E286" s="234" t="s">
        <v>25</v>
      </c>
      <c r="F286" s="234" t="s">
        <v>25</v>
      </c>
      <c r="G286" s="234" t="s">
        <v>25</v>
      </c>
      <c r="H286" s="234" t="s">
        <v>5116</v>
      </c>
      <c r="I286" s="234" t="s">
        <v>5117</v>
      </c>
      <c r="J286" s="234" t="s">
        <v>5118</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1305</v>
      </c>
      <c r="B287" s="233" t="s">
        <v>5119</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5120</v>
      </c>
      <c r="B288" s="234" t="s">
        <v>5121</v>
      </c>
      <c r="C288" s="234" t="s">
        <v>5122</v>
      </c>
      <c r="D288" s="234" t="s">
        <v>5123</v>
      </c>
      <c r="E288" s="234" t="s">
        <v>5124</v>
      </c>
      <c r="F288" s="234" t="s">
        <v>5125</v>
      </c>
      <c r="G288" s="234" t="s">
        <v>5126</v>
      </c>
      <c r="H288" s="234" t="s">
        <v>5127</v>
      </c>
      <c r="I288" s="234" t="s">
        <v>4120</v>
      </c>
      <c r="J288" s="234" t="s">
        <v>5128</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5129</v>
      </c>
      <c r="B289" s="234" t="s">
        <v>5130</v>
      </c>
      <c r="C289" s="234" t="s">
        <v>5131</v>
      </c>
      <c r="D289" s="234" t="s">
        <v>25</v>
      </c>
      <c r="E289" s="234" t="s">
        <v>5124</v>
      </c>
      <c r="F289" s="234" t="s">
        <v>25</v>
      </c>
      <c r="G289" s="234" t="s">
        <v>5132</v>
      </c>
      <c r="H289" s="234" t="s">
        <v>5133</v>
      </c>
      <c r="I289" s="234" t="s">
        <v>5134</v>
      </c>
      <c r="J289" s="234" t="s">
        <v>5135</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5136</v>
      </c>
      <c r="B290" s="234" t="s">
        <v>5137</v>
      </c>
      <c r="C290" s="234" t="s">
        <v>5138</v>
      </c>
      <c r="D290" s="234" t="s">
        <v>25</v>
      </c>
      <c r="E290" s="234" t="s">
        <v>5139</v>
      </c>
      <c r="F290" s="234" t="s">
        <v>25</v>
      </c>
      <c r="G290" s="234" t="s">
        <v>5140</v>
      </c>
      <c r="H290" s="234" t="s">
        <v>5141</v>
      </c>
      <c r="I290" s="234" t="s">
        <v>5142</v>
      </c>
      <c r="J290" s="234" t="s">
        <v>5143</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5144</v>
      </c>
      <c r="B291" s="234" t="s">
        <v>5145</v>
      </c>
      <c r="C291" s="234" t="s">
        <v>5146</v>
      </c>
      <c r="D291" s="234" t="s">
        <v>25</v>
      </c>
      <c r="E291" s="234" t="s">
        <v>25</v>
      </c>
      <c r="F291" s="234" t="s">
        <v>25</v>
      </c>
      <c r="G291" s="234" t="s">
        <v>25</v>
      </c>
      <c r="H291" s="234" t="s">
        <v>5147</v>
      </c>
      <c r="I291" s="234" t="s">
        <v>4120</v>
      </c>
      <c r="J291" s="234" t="s">
        <v>5148</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1309</v>
      </c>
      <c r="B292" s="233" t="s">
        <v>5149</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5150</v>
      </c>
      <c r="B293" s="234" t="s">
        <v>5151</v>
      </c>
      <c r="C293" s="234" t="s">
        <v>5152</v>
      </c>
      <c r="D293" s="234" t="s">
        <v>5153</v>
      </c>
      <c r="E293" s="234" t="s">
        <v>25</v>
      </c>
      <c r="F293" s="234" t="s">
        <v>25</v>
      </c>
      <c r="G293" s="234" t="s">
        <v>25</v>
      </c>
      <c r="H293" s="234" t="s">
        <v>5154</v>
      </c>
      <c r="I293" s="234" t="s">
        <v>5155</v>
      </c>
      <c r="J293" s="234" t="s">
        <v>5156</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5157</v>
      </c>
      <c r="B294" s="234" t="s">
        <v>5158</v>
      </c>
      <c r="C294" s="234" t="s">
        <v>5159</v>
      </c>
      <c r="D294" s="234" t="s">
        <v>5153</v>
      </c>
      <c r="E294" s="234" t="s">
        <v>25</v>
      </c>
      <c r="F294" s="234" t="s">
        <v>5160</v>
      </c>
      <c r="G294" s="234" t="s">
        <v>25</v>
      </c>
      <c r="H294" s="234" t="s">
        <v>5161</v>
      </c>
      <c r="I294" s="234" t="s">
        <v>4090</v>
      </c>
      <c r="J294" s="234" t="s">
        <v>5162</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5163</v>
      </c>
      <c r="B295" s="234" t="s">
        <v>5164</v>
      </c>
      <c r="C295" s="234" t="s">
        <v>5165</v>
      </c>
      <c r="D295" s="234" t="s">
        <v>5166</v>
      </c>
      <c r="E295" s="234" t="s">
        <v>25</v>
      </c>
      <c r="F295" s="234" t="s">
        <v>25</v>
      </c>
      <c r="G295" s="234" t="s">
        <v>25</v>
      </c>
      <c r="H295" s="234" t="s">
        <v>5167</v>
      </c>
      <c r="I295" s="234" t="s">
        <v>4090</v>
      </c>
      <c r="J295" s="234" t="s">
        <v>5168</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1313</v>
      </c>
      <c r="B296" s="233" t="s">
        <v>5169</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5170</v>
      </c>
      <c r="B297" s="234" t="s">
        <v>5171</v>
      </c>
      <c r="C297" s="234" t="s">
        <v>5172</v>
      </c>
      <c r="D297" s="234" t="s">
        <v>5166</v>
      </c>
      <c r="E297" s="234" t="s">
        <v>25</v>
      </c>
      <c r="F297" s="234" t="s">
        <v>5173</v>
      </c>
      <c r="G297" s="234" t="s">
        <v>25</v>
      </c>
      <c r="H297" s="234" t="s">
        <v>5174</v>
      </c>
      <c r="I297" s="234" t="s">
        <v>25</v>
      </c>
      <c r="J297" s="234" t="s">
        <v>5175</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5176</v>
      </c>
      <c r="B298" s="234" t="s">
        <v>5177</v>
      </c>
      <c r="C298" s="234" t="s">
        <v>5178</v>
      </c>
      <c r="D298" s="234" t="s">
        <v>5179</v>
      </c>
      <c r="E298" s="234" t="s">
        <v>25</v>
      </c>
      <c r="F298" s="234" t="s">
        <v>25</v>
      </c>
      <c r="G298" s="234" t="s">
        <v>5180</v>
      </c>
      <c r="H298" s="234" t="s">
        <v>5181</v>
      </c>
      <c r="I298" s="234" t="s">
        <v>5181</v>
      </c>
      <c r="J298" s="234" t="s">
        <v>5182</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5183</v>
      </c>
      <c r="B299" s="234" t="s">
        <v>5184</v>
      </c>
      <c r="C299" s="234" t="s">
        <v>5185</v>
      </c>
      <c r="D299" s="234" t="s">
        <v>25</v>
      </c>
      <c r="E299" s="234" t="s">
        <v>25</v>
      </c>
      <c r="F299" s="234" t="s">
        <v>25</v>
      </c>
      <c r="G299" s="234" t="s">
        <v>25</v>
      </c>
      <c r="H299" s="234" t="s">
        <v>5186</v>
      </c>
      <c r="I299" s="234" t="s">
        <v>5187</v>
      </c>
      <c r="J299" s="234" t="s">
        <v>5188</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5189</v>
      </c>
      <c r="B300" s="234" t="s">
        <v>5190</v>
      </c>
      <c r="C300" s="234" t="s">
        <v>5191</v>
      </c>
      <c r="D300" s="234" t="s">
        <v>25</v>
      </c>
      <c r="E300" s="234" t="s">
        <v>25</v>
      </c>
      <c r="F300" s="234" t="s">
        <v>5192</v>
      </c>
      <c r="G300" s="234" t="s">
        <v>25</v>
      </c>
      <c r="H300" s="234" t="s">
        <v>5193</v>
      </c>
      <c r="I300" s="234" t="s">
        <v>5187</v>
      </c>
      <c r="J300" s="234" t="s">
        <v>5194</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1317</v>
      </c>
      <c r="B301" s="233" t="s">
        <v>5195</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5196</v>
      </c>
      <c r="B302" s="234" t="s">
        <v>5197</v>
      </c>
      <c r="C302" s="234" t="s">
        <v>5198</v>
      </c>
      <c r="D302" s="234" t="s">
        <v>25</v>
      </c>
      <c r="E302" s="234" t="s">
        <v>25</v>
      </c>
      <c r="F302" s="234" t="s">
        <v>25</v>
      </c>
      <c r="G302" s="234" t="s">
        <v>25</v>
      </c>
      <c r="H302" s="234" t="s">
        <v>5199</v>
      </c>
      <c r="I302" s="234" t="s">
        <v>25</v>
      </c>
      <c r="J302" s="234" t="s">
        <v>5200</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5201</v>
      </c>
      <c r="B303" s="234" t="s">
        <v>5202</v>
      </c>
      <c r="C303" s="234" t="s">
        <v>5203</v>
      </c>
      <c r="D303" s="234" t="s">
        <v>5204</v>
      </c>
      <c r="E303" s="234" t="s">
        <v>25</v>
      </c>
      <c r="F303" s="234" t="s">
        <v>25</v>
      </c>
      <c r="G303" s="234" t="s">
        <v>25</v>
      </c>
      <c r="H303" s="234" t="s">
        <v>5205</v>
      </c>
      <c r="I303" s="234" t="s">
        <v>4120</v>
      </c>
      <c r="J303" s="234" t="s">
        <v>5206</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5207</v>
      </c>
      <c r="B304" s="234" t="s">
        <v>5208</v>
      </c>
      <c r="C304" s="234" t="s">
        <v>5209</v>
      </c>
      <c r="D304" s="234" t="s">
        <v>5204</v>
      </c>
      <c r="E304" s="234" t="s">
        <v>25</v>
      </c>
      <c r="F304" s="234" t="s">
        <v>5210</v>
      </c>
      <c r="G304" s="234" t="s">
        <v>25</v>
      </c>
      <c r="H304" s="234" t="s">
        <v>5211</v>
      </c>
      <c r="I304" s="234" t="s">
        <v>25</v>
      </c>
      <c r="J304" s="234" t="s">
        <v>5212</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5213</v>
      </c>
      <c r="B305" s="234" t="s">
        <v>5214</v>
      </c>
      <c r="C305" s="234" t="s">
        <v>5215</v>
      </c>
      <c r="D305" s="234" t="s">
        <v>5216</v>
      </c>
      <c r="E305" s="234" t="s">
        <v>25</v>
      </c>
      <c r="F305" s="234" t="s">
        <v>25</v>
      </c>
      <c r="G305" s="234" t="s">
        <v>25</v>
      </c>
      <c r="H305" s="234" t="s">
        <v>5217</v>
      </c>
      <c r="I305" s="234" t="s">
        <v>5218</v>
      </c>
      <c r="J305" s="234" t="s">
        <v>5219</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5220</v>
      </c>
      <c r="B306" s="234" t="s">
        <v>5221</v>
      </c>
      <c r="C306" s="234" t="s">
        <v>5222</v>
      </c>
      <c r="D306" s="234" t="s">
        <v>5223</v>
      </c>
      <c r="E306" s="234" t="s">
        <v>25</v>
      </c>
      <c r="F306" s="234" t="s">
        <v>25</v>
      </c>
      <c r="G306" s="234" t="s">
        <v>25</v>
      </c>
      <c r="H306" s="234" t="s">
        <v>5224</v>
      </c>
      <c r="I306" s="234" t="s">
        <v>4120</v>
      </c>
      <c r="J306" s="234" t="s">
        <v>5225</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1321</v>
      </c>
      <c r="B307" s="233" t="s">
        <v>5226</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5227</v>
      </c>
      <c r="B308" s="234" t="s">
        <v>5228</v>
      </c>
      <c r="C308" s="234" t="s">
        <v>5229</v>
      </c>
      <c r="D308" s="234" t="s">
        <v>5223</v>
      </c>
      <c r="E308" s="234" t="s">
        <v>25</v>
      </c>
      <c r="F308" s="234" t="s">
        <v>5230</v>
      </c>
      <c r="G308" s="234" t="s">
        <v>25</v>
      </c>
      <c r="H308" s="234" t="s">
        <v>5231</v>
      </c>
      <c r="I308" s="234" t="s">
        <v>5232</v>
      </c>
      <c r="J308" s="234" t="s">
        <v>5233</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1325</v>
      </c>
      <c r="B309" s="233" t="s">
        <v>5234</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5235</v>
      </c>
      <c r="B310" s="234" t="s">
        <v>5236</v>
      </c>
      <c r="C310" s="234" t="s">
        <v>5237</v>
      </c>
      <c r="D310" s="234" t="s">
        <v>25</v>
      </c>
      <c r="E310" s="234" t="s">
        <v>25</v>
      </c>
      <c r="F310" s="234" t="s">
        <v>5238</v>
      </c>
      <c r="G310" s="234" t="s">
        <v>25</v>
      </c>
      <c r="H310" s="234" t="s">
        <v>5239</v>
      </c>
      <c r="I310" s="234" t="s">
        <v>5240</v>
      </c>
      <c r="J310" s="234" t="s">
        <v>5241</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5242</v>
      </c>
      <c r="B311" s="234" t="s">
        <v>5243</v>
      </c>
      <c r="C311" s="234" t="s">
        <v>5244</v>
      </c>
      <c r="D311" s="234" t="s">
        <v>5245</v>
      </c>
      <c r="E311" s="234" t="s">
        <v>25</v>
      </c>
      <c r="F311" s="234" t="s">
        <v>25</v>
      </c>
      <c r="G311" s="234" t="s">
        <v>5246</v>
      </c>
      <c r="H311" s="234" t="s">
        <v>5247</v>
      </c>
      <c r="I311" s="234" t="s">
        <v>25</v>
      </c>
      <c r="J311" s="234" t="s">
        <v>5248</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5249</v>
      </c>
      <c r="B312" s="234" t="s">
        <v>5250</v>
      </c>
      <c r="C312" s="234" t="s">
        <v>5251</v>
      </c>
      <c r="D312" s="234" t="s">
        <v>5252</v>
      </c>
      <c r="E312" s="234" t="s">
        <v>25</v>
      </c>
      <c r="F312" s="234" t="s">
        <v>25</v>
      </c>
      <c r="G312" s="234" t="s">
        <v>25</v>
      </c>
      <c r="H312" s="234" t="s">
        <v>5253</v>
      </c>
      <c r="I312" s="234" t="s">
        <v>25</v>
      </c>
      <c r="J312" s="234" t="s">
        <v>5254</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5255</v>
      </c>
      <c r="B313" s="234" t="s">
        <v>5256</v>
      </c>
      <c r="C313" s="234" t="s">
        <v>5257</v>
      </c>
      <c r="D313" s="234" t="s">
        <v>5258</v>
      </c>
      <c r="E313" s="234" t="s">
        <v>25</v>
      </c>
      <c r="F313" s="234" t="s">
        <v>25</v>
      </c>
      <c r="G313" s="234" t="s">
        <v>5259</v>
      </c>
      <c r="H313" s="234" t="s">
        <v>5260</v>
      </c>
      <c r="I313" s="234" t="s">
        <v>5261</v>
      </c>
      <c r="J313" s="234" t="s">
        <v>5262</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5263</v>
      </c>
      <c r="B314" s="234" t="s">
        <v>5264</v>
      </c>
      <c r="C314" s="234" t="s">
        <v>5265</v>
      </c>
      <c r="D314" s="234" t="s">
        <v>5266</v>
      </c>
      <c r="E314" s="234" t="s">
        <v>25</v>
      </c>
      <c r="F314" s="234" t="s">
        <v>25</v>
      </c>
      <c r="G314" s="234" t="s">
        <v>5267</v>
      </c>
      <c r="H314" s="234" t="s">
        <v>5268</v>
      </c>
      <c r="I314" s="234" t="s">
        <v>5269</v>
      </c>
      <c r="J314" s="234" t="s">
        <v>5270</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5271</v>
      </c>
      <c r="B315" s="233" t="s">
        <v>5272</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5273</v>
      </c>
      <c r="B316" s="234" t="s">
        <v>5274</v>
      </c>
      <c r="C316" s="234" t="s">
        <v>5275</v>
      </c>
      <c r="D316" s="234" t="s">
        <v>25</v>
      </c>
      <c r="E316" s="234" t="s">
        <v>25</v>
      </c>
      <c r="F316" s="234" t="s">
        <v>25</v>
      </c>
      <c r="G316" s="234" t="s">
        <v>25</v>
      </c>
      <c r="H316" s="234" t="s">
        <v>5276</v>
      </c>
      <c r="I316" s="234" t="s">
        <v>5277</v>
      </c>
      <c r="J316" s="234" t="s">
        <v>5278</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5279</v>
      </c>
      <c r="B317" s="234" t="s">
        <v>5280</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5281</v>
      </c>
      <c r="B318" s="233" t="s">
        <v>5282</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5283</v>
      </c>
      <c r="B319" s="234" t="s">
        <v>5284</v>
      </c>
      <c r="C319" s="234" t="s">
        <v>5285</v>
      </c>
      <c r="D319" s="234" t="s">
        <v>5286</v>
      </c>
      <c r="E319" s="234" t="s">
        <v>25</v>
      </c>
      <c r="F319" s="234" t="s">
        <v>5287</v>
      </c>
      <c r="G319" s="234" t="s">
        <v>5288</v>
      </c>
      <c r="H319" s="234" t="s">
        <v>5289</v>
      </c>
      <c r="I319" s="234" t="s">
        <v>25</v>
      </c>
      <c r="J319" s="234" t="s">
        <v>5290</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5291</v>
      </c>
      <c r="B320" s="234" t="s">
        <v>5292</v>
      </c>
      <c r="C320" s="234" t="s">
        <v>5293</v>
      </c>
      <c r="D320" s="234" t="s">
        <v>5294</v>
      </c>
      <c r="E320" s="234" t="s">
        <v>25</v>
      </c>
      <c r="F320" s="234" t="s">
        <v>25</v>
      </c>
      <c r="G320" s="234" t="s">
        <v>25</v>
      </c>
      <c r="H320" s="234" t="s">
        <v>5295</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5296</v>
      </c>
      <c r="B321" s="234" t="s">
        <v>5297</v>
      </c>
      <c r="C321" s="234" t="s">
        <v>5298</v>
      </c>
      <c r="D321" s="234" t="s">
        <v>5299</v>
      </c>
      <c r="E321" s="234" t="s">
        <v>25</v>
      </c>
      <c r="F321" s="234" t="s">
        <v>25</v>
      </c>
      <c r="G321" s="234" t="s">
        <v>25</v>
      </c>
      <c r="H321" s="234" t="s">
        <v>5300</v>
      </c>
      <c r="I321" s="234" t="s">
        <v>25</v>
      </c>
      <c r="J321" s="234" t="s">
        <v>5301</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5302</v>
      </c>
      <c r="B322" s="234" t="s">
        <v>5303</v>
      </c>
      <c r="C322" s="234" t="s">
        <v>5304</v>
      </c>
      <c r="D322" s="234" t="s">
        <v>5305</v>
      </c>
      <c r="E322" s="234" t="s">
        <v>25</v>
      </c>
      <c r="F322" s="234" t="s">
        <v>25</v>
      </c>
      <c r="G322" s="234" t="s">
        <v>25</v>
      </c>
      <c r="H322" s="234" t="s">
        <v>5306</v>
      </c>
      <c r="I322" s="234" t="s">
        <v>25</v>
      </c>
      <c r="J322" s="234" t="s">
        <v>5307</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5308</v>
      </c>
      <c r="B323" s="234" t="s">
        <v>5309</v>
      </c>
      <c r="C323" s="234" t="s">
        <v>5310</v>
      </c>
      <c r="D323" s="234" t="s">
        <v>25</v>
      </c>
      <c r="E323" s="234" t="s">
        <v>25</v>
      </c>
      <c r="F323" s="234" t="s">
        <v>25</v>
      </c>
      <c r="G323" s="234" t="s">
        <v>25</v>
      </c>
      <c r="H323" s="234" t="s">
        <v>5311</v>
      </c>
      <c r="I323" s="234" t="s">
        <v>4120</v>
      </c>
      <c r="J323" s="234" t="s">
        <v>5312</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5313</v>
      </c>
      <c r="B324" s="234" t="s">
        <v>5314</v>
      </c>
      <c r="C324" s="234" t="s">
        <v>5315</v>
      </c>
      <c r="D324" s="234" t="s">
        <v>25</v>
      </c>
      <c r="E324" s="234" t="s">
        <v>25</v>
      </c>
      <c r="F324" s="234" t="s">
        <v>25</v>
      </c>
      <c r="G324" s="234" t="s">
        <v>25</v>
      </c>
      <c r="H324" s="234" t="s">
        <v>5316</v>
      </c>
      <c r="I324" s="234" t="s">
        <v>5317</v>
      </c>
      <c r="J324" s="234" t="s">
        <v>5318</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5319</v>
      </c>
      <c r="B325" s="234" t="s">
        <v>5320</v>
      </c>
      <c r="C325" s="234" t="s">
        <v>5321</v>
      </c>
      <c r="D325" s="234" t="s">
        <v>5322</v>
      </c>
      <c r="E325" s="234" t="s">
        <v>25</v>
      </c>
      <c r="F325" s="234" t="s">
        <v>25</v>
      </c>
      <c r="G325" s="234" t="s">
        <v>25</v>
      </c>
      <c r="H325" s="234" t="s">
        <v>5323</v>
      </c>
      <c r="I325" s="234" t="s">
        <v>25</v>
      </c>
      <c r="J325" s="234" t="s">
        <v>5324</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5325</v>
      </c>
      <c r="B326" s="241" t="s">
        <v>5326</v>
      </c>
      <c r="C326" s="241" t="s">
        <v>5327</v>
      </c>
      <c r="D326" s="241" t="s">
        <v>5328</v>
      </c>
      <c r="E326" s="241" t="s">
        <v>25</v>
      </c>
      <c r="F326" s="241" t="s">
        <v>25</v>
      </c>
      <c r="G326" s="241" t="s">
        <v>25</v>
      </c>
      <c r="H326" s="241" t="s">
        <v>5329</v>
      </c>
      <c r="I326" s="241" t="s">
        <v>4120</v>
      </c>
      <c r="J326" s="241" t="s">
        <v>5330</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673</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IFERROR(INDEX('Recommendations'!$I$2:$I$135, MATCH(L2,'Recommendations'!$B$2:$B$135,0))="Implemented", FALSE))</xm:f>
            <x14:dxf>
              <font>
                <color rgb="FF000000"/>
              </font>
              <fill>
                <patternFill>
                  <bgColor rgb="FF3C7D22"/>
                </patternFill>
              </fill>
            </x14:dxf>
          </x14:cfRule>
          <x14:cfRule type="expression" priority="2" id="{00000000-000E-0000-0A00-000002000000}">
            <xm:f>AND(L2&lt;&gt;"", IFERROR(INDEX('Recommendations'!$I$2:$I$135, MATCH(L2,'Recommendations'!$B$2:$B$135,0))="Compensated", FALSE))</xm:f>
            <x14:dxf>
              <font>
                <color rgb="FF000000"/>
              </font>
              <fill>
                <patternFill>
                  <bgColor rgb="FFC6E0B4"/>
                </patternFill>
              </fill>
            </x14:dxf>
          </x14:cfRule>
          <x14:cfRule type="expression" priority="3" id="{00000000-000E-0000-0A00-000003000000}">
            <xm:f>AND(L2&lt;&gt;"", IFERROR(INDEX('Recommendations'!$I$2:$I$135, MATCH(L2,'Recommendations'!$B$2:$B$135,0))="Testing", FALSE))</xm:f>
            <x14:dxf>
              <font>
                <color rgb="FF000000"/>
              </font>
              <fill>
                <patternFill>
                  <bgColor rgb="FFFFC000"/>
                </patternFill>
              </fill>
            </x14:dxf>
          </x14:cfRule>
          <x14:cfRule type="expression" priority="4" id="{00000000-000E-0000-0A00-000004000000}">
            <xm:f>AND(L2&lt;&gt;"", IFERROR(INDEX('Recommendations'!$I$2:$I$135, MATCH(L2,'Recommendations'!$B$2:$B$135,0))="Failed", FALSE))</xm:f>
            <x14:dxf>
              <font>
                <color rgb="FF000000"/>
              </font>
              <fill>
                <patternFill>
                  <bgColor rgb="FFD82891"/>
                </patternFill>
              </fill>
            </x14:dxf>
          </x14:cfRule>
          <x14:cfRule type="expression" priority="5" id="{00000000-000E-0000-0A00-000005000000}">
            <xm:f>AND(L2&lt;&gt;"", IFERROR(INDEX('Recommendations'!$I$2:$I$135, MATCH(L2,'Recommendations'!$B$2:$B$135,0))="Risk Accepted", FALSE))</xm:f>
            <x14:dxf>
              <font>
                <color rgb="FF000000"/>
              </font>
              <fill>
                <patternFill>
                  <bgColor rgb="FFD9D9D9"/>
                </patternFill>
              </fill>
            </x14:dxf>
          </x14:cfRule>
          <x14:cfRule type="expression" priority="6" id="{00000000-000E-0000-0A00-000006000000}">
            <xm:f>AND(L2&lt;&gt;"", IFERROR(INDEX('Recommendations'!$I$2:$I$135, MATCH(L2,'Recommendations'!$B$2:$B$135,0))="N/A",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2492</v>
      </c>
      <c r="B1" s="286" t="s">
        <v>3377</v>
      </c>
      <c r="C1" s="286" t="s">
        <v>1</v>
      </c>
      <c r="D1" s="286" t="s">
        <v>918</v>
      </c>
      <c r="E1" s="286" t="s">
        <v>5331</v>
      </c>
      <c r="F1" s="286" t="s">
        <v>5332</v>
      </c>
      <c r="G1" s="286" t="s">
        <v>923</v>
      </c>
      <c r="H1" s="286" t="s">
        <v>924</v>
      </c>
      <c r="I1" s="286" t="s">
        <v>925</v>
      </c>
      <c r="J1" s="286" t="s">
        <v>926</v>
      </c>
      <c r="K1" s="286" t="s">
        <v>927</v>
      </c>
      <c r="L1" s="286" t="s">
        <v>928</v>
      </c>
      <c r="M1" s="286" t="s">
        <v>929</v>
      </c>
      <c r="N1" s="286" t="s">
        <v>930</v>
      </c>
      <c r="O1" s="286" t="s">
        <v>931</v>
      </c>
      <c r="P1" s="286" t="s">
        <v>932</v>
      </c>
      <c r="Q1" s="286" t="s">
        <v>933</v>
      </c>
      <c r="R1" s="286" t="s">
        <v>934</v>
      </c>
      <c r="S1" s="286" t="s">
        <v>935</v>
      </c>
      <c r="T1" s="286" t="s">
        <v>936</v>
      </c>
      <c r="U1" s="286" t="s">
        <v>937</v>
      </c>
      <c r="V1" s="286" t="s">
        <v>938</v>
      </c>
      <c r="W1" s="286" t="s">
        <v>939</v>
      </c>
      <c r="X1" s="286" t="s">
        <v>940</v>
      </c>
      <c r="Y1" s="286" t="s">
        <v>941</v>
      </c>
      <c r="Z1" s="286" t="s">
        <v>942</v>
      </c>
      <c r="AA1" s="286" t="s">
        <v>943</v>
      </c>
      <c r="AB1" s="286" t="s">
        <v>944</v>
      </c>
      <c r="AC1" s="286" t="s">
        <v>945</v>
      </c>
      <c r="AD1" s="286" t="s">
        <v>946</v>
      </c>
      <c r="AE1" s="286" t="s">
        <v>947</v>
      </c>
      <c r="AF1" s="286" t="s">
        <v>948</v>
      </c>
      <c r="AG1" s="286" t="s">
        <v>949</v>
      </c>
      <c r="AH1" s="286" t="s">
        <v>950</v>
      </c>
      <c r="AI1" s="286" t="s">
        <v>951</v>
      </c>
      <c r="AJ1" s="286" t="s">
        <v>952</v>
      </c>
      <c r="AK1" s="286" t="s">
        <v>953</v>
      </c>
      <c r="AL1" s="286" t="s">
        <v>954</v>
      </c>
      <c r="AM1" s="286" t="s">
        <v>955</v>
      </c>
      <c r="AN1" s="286" t="s">
        <v>956</v>
      </c>
      <c r="AO1" s="286" t="s">
        <v>957</v>
      </c>
      <c r="AP1" s="286" t="s">
        <v>958</v>
      </c>
      <c r="AQ1" s="286" t="s">
        <v>959</v>
      </c>
      <c r="AR1" s="286" t="s">
        <v>960</v>
      </c>
      <c r="AS1" s="286" t="s">
        <v>961</v>
      </c>
      <c r="AT1" s="286" t="s">
        <v>962</v>
      </c>
      <c r="AU1" s="287" t="s">
        <v>963</v>
      </c>
    </row>
    <row r="2" spans="1:47" ht="60" customHeight="1" outlineLevel="1" x14ac:dyDescent="0.35">
      <c r="A2" s="277" t="s">
        <v>5333</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5333</v>
      </c>
      <c r="B3" s="256" t="s">
        <v>5334</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5333</v>
      </c>
      <c r="B4" s="257" t="s">
        <v>5334</v>
      </c>
      <c r="C4" s="258" t="s">
        <v>5335</v>
      </c>
      <c r="D4" s="261" t="s">
        <v>5336</v>
      </c>
      <c r="E4" s="262" t="s">
        <v>5337</v>
      </c>
      <c r="F4" s="265" t="s">
        <v>5338</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5333</v>
      </c>
      <c r="B5" s="257" t="s">
        <v>5334</v>
      </c>
      <c r="C5" s="258" t="s">
        <v>5339</v>
      </c>
      <c r="D5" s="261" t="s">
        <v>5340</v>
      </c>
      <c r="E5" s="262" t="s">
        <v>5337</v>
      </c>
      <c r="F5" s="265" t="s">
        <v>5338</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5333</v>
      </c>
      <c r="B6" s="257" t="s">
        <v>5334</v>
      </c>
      <c r="C6" s="258" t="s">
        <v>5341</v>
      </c>
      <c r="D6" s="261" t="s">
        <v>5342</v>
      </c>
      <c r="E6" s="262" t="s">
        <v>5337</v>
      </c>
      <c r="F6" s="265" t="s">
        <v>5338</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5333</v>
      </c>
      <c r="B7" s="257" t="s">
        <v>5334</v>
      </c>
      <c r="C7" s="258" t="s">
        <v>5343</v>
      </c>
      <c r="D7" s="261" t="s">
        <v>5344</v>
      </c>
      <c r="E7" s="262" t="s">
        <v>5337</v>
      </c>
      <c r="F7" s="265" t="s">
        <v>5338</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5333</v>
      </c>
      <c r="B8" s="257" t="s">
        <v>5334</v>
      </c>
      <c r="C8" s="258" t="s">
        <v>5345</v>
      </c>
      <c r="D8" s="261" t="s">
        <v>5346</v>
      </c>
      <c r="E8" s="262" t="s">
        <v>5337</v>
      </c>
      <c r="F8" s="265" t="s">
        <v>5338</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5333</v>
      </c>
      <c r="B9" s="257" t="s">
        <v>5334</v>
      </c>
      <c r="C9" s="258" t="s">
        <v>5347</v>
      </c>
      <c r="D9" s="261" t="s">
        <v>5348</v>
      </c>
      <c r="E9" s="262" t="s">
        <v>5337</v>
      </c>
      <c r="F9" s="265" t="s">
        <v>5338</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5333</v>
      </c>
      <c r="B10" s="257" t="s">
        <v>5334</v>
      </c>
      <c r="C10" s="258" t="s">
        <v>5349</v>
      </c>
      <c r="D10" s="261" t="s">
        <v>5350</v>
      </c>
      <c r="E10" s="262" t="s">
        <v>5337</v>
      </c>
      <c r="F10" s="265" t="s">
        <v>5338</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5333</v>
      </c>
      <c r="B11" s="257" t="s">
        <v>5334</v>
      </c>
      <c r="C11" s="258" t="s">
        <v>5351</v>
      </c>
      <c r="D11" s="261" t="s">
        <v>5352</v>
      </c>
      <c r="E11" s="262" t="s">
        <v>5337</v>
      </c>
      <c r="F11" s="265" t="s">
        <v>5338</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5333</v>
      </c>
      <c r="B12" s="257" t="s">
        <v>5334</v>
      </c>
      <c r="C12" s="258" t="s">
        <v>5353</v>
      </c>
      <c r="D12" s="261" t="s">
        <v>5354</v>
      </c>
      <c r="E12" s="262" t="s">
        <v>5337</v>
      </c>
      <c r="F12" s="265" t="s">
        <v>5338</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5333</v>
      </c>
      <c r="B13" s="257" t="s">
        <v>5334</v>
      </c>
      <c r="C13" s="258" t="s">
        <v>5355</v>
      </c>
      <c r="D13" s="261" t="s">
        <v>5356</v>
      </c>
      <c r="E13" s="262" t="s">
        <v>5337</v>
      </c>
      <c r="F13" s="265" t="s">
        <v>5338</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5333</v>
      </c>
      <c r="B14" s="257" t="s">
        <v>5334</v>
      </c>
      <c r="C14" s="258" t="s">
        <v>5357</v>
      </c>
      <c r="D14" s="261" t="s">
        <v>5358</v>
      </c>
      <c r="E14" s="262" t="s">
        <v>5337</v>
      </c>
      <c r="F14" s="265" t="s">
        <v>5338</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5333</v>
      </c>
      <c r="B15" s="257" t="s">
        <v>5334</v>
      </c>
      <c r="C15" s="258" t="s">
        <v>5359</v>
      </c>
      <c r="D15" s="261" t="s">
        <v>5360</v>
      </c>
      <c r="E15" s="262" t="s">
        <v>5337</v>
      </c>
      <c r="F15" s="265" t="s">
        <v>5338</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5333</v>
      </c>
      <c r="B16" s="257" t="s">
        <v>5334</v>
      </c>
      <c r="C16" s="258" t="s">
        <v>5361</v>
      </c>
      <c r="D16" s="261" t="s">
        <v>5362</v>
      </c>
      <c r="E16" s="262" t="s">
        <v>5337</v>
      </c>
      <c r="F16" s="265" t="s">
        <v>5338</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5333</v>
      </c>
      <c r="B17" s="256" t="s">
        <v>5363</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5333</v>
      </c>
      <c r="B18" s="257" t="s">
        <v>5363</v>
      </c>
      <c r="C18" s="258" t="s">
        <v>5364</v>
      </c>
      <c r="D18" s="261" t="s">
        <v>5365</v>
      </c>
      <c r="E18" s="262" t="s">
        <v>5366</v>
      </c>
      <c r="F18" s="265" t="s">
        <v>5367</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5333</v>
      </c>
      <c r="B19" s="257" t="s">
        <v>5363</v>
      </c>
      <c r="C19" s="258" t="s">
        <v>5368</v>
      </c>
      <c r="D19" s="261" t="s">
        <v>5369</v>
      </c>
      <c r="E19" s="262" t="s">
        <v>5366</v>
      </c>
      <c r="F19" s="265" t="s">
        <v>5367</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5333</v>
      </c>
      <c r="B20" s="257" t="s">
        <v>5363</v>
      </c>
      <c r="C20" s="258" t="s">
        <v>5370</v>
      </c>
      <c r="D20" s="261" t="s">
        <v>5371</v>
      </c>
      <c r="E20" s="262" t="s">
        <v>5366</v>
      </c>
      <c r="F20" s="265" t="s">
        <v>5367</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5333</v>
      </c>
      <c r="B21" s="257" t="s">
        <v>5363</v>
      </c>
      <c r="C21" s="258" t="s">
        <v>5372</v>
      </c>
      <c r="D21" s="261" t="s">
        <v>5373</v>
      </c>
      <c r="E21" s="262" t="s">
        <v>5366</v>
      </c>
      <c r="F21" s="265" t="s">
        <v>5367</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5333</v>
      </c>
      <c r="B22" s="257" t="s">
        <v>5363</v>
      </c>
      <c r="C22" s="258" t="s">
        <v>5374</v>
      </c>
      <c r="D22" s="261" t="s">
        <v>5375</v>
      </c>
      <c r="E22" s="262" t="s">
        <v>5366</v>
      </c>
      <c r="F22" s="265" t="s">
        <v>5367</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5333</v>
      </c>
      <c r="B23" s="257" t="s">
        <v>5363</v>
      </c>
      <c r="C23" s="258" t="s">
        <v>5376</v>
      </c>
      <c r="D23" s="261" t="s">
        <v>5377</v>
      </c>
      <c r="E23" s="262" t="s">
        <v>5337</v>
      </c>
      <c r="F23" s="265" t="s">
        <v>5338</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5333</v>
      </c>
      <c r="B24" s="257" t="s">
        <v>5363</v>
      </c>
      <c r="C24" s="258" t="s">
        <v>5378</v>
      </c>
      <c r="D24" s="261" t="s">
        <v>5379</v>
      </c>
      <c r="E24" s="262" t="s">
        <v>5337</v>
      </c>
      <c r="F24" s="265" t="s">
        <v>5338</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5333</v>
      </c>
      <c r="B25" s="257" t="s">
        <v>5363</v>
      </c>
      <c r="C25" s="258" t="s">
        <v>5380</v>
      </c>
      <c r="D25" s="261" t="s">
        <v>5381</v>
      </c>
      <c r="E25" s="262" t="s">
        <v>5337</v>
      </c>
      <c r="F25" s="265" t="s">
        <v>5382</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5333</v>
      </c>
      <c r="B26" s="257" t="s">
        <v>5363</v>
      </c>
      <c r="C26" s="258" t="s">
        <v>5383</v>
      </c>
      <c r="D26" s="261" t="s">
        <v>5384</v>
      </c>
      <c r="E26" s="262" t="s">
        <v>5337</v>
      </c>
      <c r="F26" s="265" t="s">
        <v>5382</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5333</v>
      </c>
      <c r="B27" s="257" t="s">
        <v>5363</v>
      </c>
      <c r="C27" s="258" t="s">
        <v>5385</v>
      </c>
      <c r="D27" s="261" t="s">
        <v>5386</v>
      </c>
      <c r="E27" s="262" t="s">
        <v>5337</v>
      </c>
      <c r="F27" s="265" t="s">
        <v>5382</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5333</v>
      </c>
      <c r="B28" s="257" t="s">
        <v>5363</v>
      </c>
      <c r="C28" s="258" t="s">
        <v>5387</v>
      </c>
      <c r="D28" s="261" t="s">
        <v>5388</v>
      </c>
      <c r="E28" s="262" t="s">
        <v>5337</v>
      </c>
      <c r="F28" s="265" t="s">
        <v>5382</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5333</v>
      </c>
      <c r="B29" s="257" t="s">
        <v>5363</v>
      </c>
      <c r="C29" s="258" t="s">
        <v>5389</v>
      </c>
      <c r="D29" s="261" t="s">
        <v>5390</v>
      </c>
      <c r="E29" s="262" t="s">
        <v>5337</v>
      </c>
      <c r="F29" s="265" t="s">
        <v>5382</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5333</v>
      </c>
      <c r="B30" s="257" t="s">
        <v>5363</v>
      </c>
      <c r="C30" s="258" t="s">
        <v>5391</v>
      </c>
      <c r="D30" s="261" t="s">
        <v>5392</v>
      </c>
      <c r="E30" s="262" t="s">
        <v>5337</v>
      </c>
      <c r="F30" s="265" t="s">
        <v>5382</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5333</v>
      </c>
      <c r="B31" s="257" t="s">
        <v>5363</v>
      </c>
      <c r="C31" s="258" t="s">
        <v>5393</v>
      </c>
      <c r="D31" s="261" t="s">
        <v>5394</v>
      </c>
      <c r="E31" s="262" t="s">
        <v>5337</v>
      </c>
      <c r="F31" s="265" t="s">
        <v>5382</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5333</v>
      </c>
      <c r="B32" s="257" t="s">
        <v>5363</v>
      </c>
      <c r="C32" s="258" t="s">
        <v>5395</v>
      </c>
      <c r="D32" s="261" t="s">
        <v>5396</v>
      </c>
      <c r="E32" s="262" t="s">
        <v>5337</v>
      </c>
      <c r="F32" s="265" t="s">
        <v>5382</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5333</v>
      </c>
      <c r="B33" s="257" t="s">
        <v>5363</v>
      </c>
      <c r="C33" s="258" t="s">
        <v>5397</v>
      </c>
      <c r="D33" s="261" t="s">
        <v>5398</v>
      </c>
      <c r="E33" s="262" t="s">
        <v>5366</v>
      </c>
      <c r="F33" s="265" t="s">
        <v>5367</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5333</v>
      </c>
      <c r="B34" s="257" t="s">
        <v>5363</v>
      </c>
      <c r="C34" s="258" t="s">
        <v>5399</v>
      </c>
      <c r="D34" s="261" t="s">
        <v>5400</v>
      </c>
      <c r="E34" s="262" t="s">
        <v>5337</v>
      </c>
      <c r="F34" s="265" t="s">
        <v>5382</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5333</v>
      </c>
      <c r="B35" s="256" t="s">
        <v>5401</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5333</v>
      </c>
      <c r="B36" s="257" t="s">
        <v>5401</v>
      </c>
      <c r="C36" s="258" t="s">
        <v>5402</v>
      </c>
      <c r="D36" s="261" t="s">
        <v>5403</v>
      </c>
      <c r="E36" s="262" t="s">
        <v>5337</v>
      </c>
      <c r="F36" s="265" t="s">
        <v>5382</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5333</v>
      </c>
      <c r="B37" s="257" t="s">
        <v>5401</v>
      </c>
      <c r="C37" s="258" t="s">
        <v>5404</v>
      </c>
      <c r="D37" s="261" t="s">
        <v>5405</v>
      </c>
      <c r="E37" s="262" t="s">
        <v>5337</v>
      </c>
      <c r="F37" s="265" t="s">
        <v>5406</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5333</v>
      </c>
      <c r="B38" s="257" t="s">
        <v>5401</v>
      </c>
      <c r="C38" s="258" t="s">
        <v>5407</v>
      </c>
      <c r="D38" s="261" t="s">
        <v>5408</v>
      </c>
      <c r="E38" s="262" t="s">
        <v>5337</v>
      </c>
      <c r="F38" s="265" t="s">
        <v>5406</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5333</v>
      </c>
      <c r="B39" s="257" t="s">
        <v>5401</v>
      </c>
      <c r="C39" s="258" t="s">
        <v>5409</v>
      </c>
      <c r="D39" s="261" t="s">
        <v>5410</v>
      </c>
      <c r="E39" s="262" t="s">
        <v>5337</v>
      </c>
      <c r="F39" s="265" t="s">
        <v>5406</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5333</v>
      </c>
      <c r="B40" s="257" t="s">
        <v>5401</v>
      </c>
      <c r="C40" s="258" t="s">
        <v>5411</v>
      </c>
      <c r="D40" s="261" t="s">
        <v>5412</v>
      </c>
      <c r="E40" s="262" t="s">
        <v>5337</v>
      </c>
      <c r="F40" s="265" t="s">
        <v>5406</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5333</v>
      </c>
      <c r="B41" s="257" t="s">
        <v>5401</v>
      </c>
      <c r="C41" s="258" t="s">
        <v>5413</v>
      </c>
      <c r="D41" s="261" t="s">
        <v>5414</v>
      </c>
      <c r="E41" s="262" t="s">
        <v>5337</v>
      </c>
      <c r="F41" s="265" t="s">
        <v>5406</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5333</v>
      </c>
      <c r="B42" s="257" t="s">
        <v>5401</v>
      </c>
      <c r="C42" s="258" t="s">
        <v>5415</v>
      </c>
      <c r="D42" s="261" t="s">
        <v>5416</v>
      </c>
      <c r="E42" s="262" t="s">
        <v>5337</v>
      </c>
      <c r="F42" s="265" t="s">
        <v>5406</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5333</v>
      </c>
      <c r="B43" s="257" t="s">
        <v>5401</v>
      </c>
      <c r="C43" s="258" t="s">
        <v>5417</v>
      </c>
      <c r="D43" s="261" t="s">
        <v>5418</v>
      </c>
      <c r="E43" s="262" t="s">
        <v>5337</v>
      </c>
      <c r="F43" s="265" t="s">
        <v>5406</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5333</v>
      </c>
      <c r="B44" s="257" t="s">
        <v>5401</v>
      </c>
      <c r="C44" s="258" t="s">
        <v>5419</v>
      </c>
      <c r="D44" s="261" t="s">
        <v>5420</v>
      </c>
      <c r="E44" s="262" t="s">
        <v>5337</v>
      </c>
      <c r="F44" s="265" t="s">
        <v>5406</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5333</v>
      </c>
      <c r="B45" s="257" t="s">
        <v>5401</v>
      </c>
      <c r="C45" s="258" t="s">
        <v>5421</v>
      </c>
      <c r="D45" s="261" t="s">
        <v>5422</v>
      </c>
      <c r="E45" s="262" t="s">
        <v>5337</v>
      </c>
      <c r="F45" s="265" t="s">
        <v>5406</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5333</v>
      </c>
      <c r="B46" s="257" t="s">
        <v>5401</v>
      </c>
      <c r="C46" s="258" t="s">
        <v>5423</v>
      </c>
      <c r="D46" s="261" t="s">
        <v>5424</v>
      </c>
      <c r="E46" s="262" t="s">
        <v>5337</v>
      </c>
      <c r="F46" s="265" t="s">
        <v>5406</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5333</v>
      </c>
      <c r="B47" s="257" t="s">
        <v>5401</v>
      </c>
      <c r="C47" s="258" t="s">
        <v>5425</v>
      </c>
      <c r="D47" s="261" t="s">
        <v>5426</v>
      </c>
      <c r="E47" s="262" t="s">
        <v>5337</v>
      </c>
      <c r="F47" s="265" t="s">
        <v>5406</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5333</v>
      </c>
      <c r="B48" s="257" t="s">
        <v>5401</v>
      </c>
      <c r="C48" s="258" t="s">
        <v>5427</v>
      </c>
      <c r="D48" s="261" t="s">
        <v>5428</v>
      </c>
      <c r="E48" s="262" t="s">
        <v>5337</v>
      </c>
      <c r="F48" s="265" t="s">
        <v>5406</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5333</v>
      </c>
      <c r="B49" s="257" t="s">
        <v>5401</v>
      </c>
      <c r="C49" s="258" t="s">
        <v>5429</v>
      </c>
      <c r="D49" s="261" t="s">
        <v>5430</v>
      </c>
      <c r="E49" s="262" t="s">
        <v>5337</v>
      </c>
      <c r="F49" s="265" t="s">
        <v>5406</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5333</v>
      </c>
      <c r="B50" s="256" t="s">
        <v>2616</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5333</v>
      </c>
      <c r="B51" s="257" t="s">
        <v>2616</v>
      </c>
      <c r="C51" s="258" t="s">
        <v>5431</v>
      </c>
      <c r="D51" s="261" t="s">
        <v>5432</v>
      </c>
      <c r="E51" s="262" t="s">
        <v>5433</v>
      </c>
      <c r="F51" s="265" t="s">
        <v>5434</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5333</v>
      </c>
      <c r="B52" s="257" t="s">
        <v>2616</v>
      </c>
      <c r="C52" s="258" t="s">
        <v>5435</v>
      </c>
      <c r="D52" s="261" t="s">
        <v>5436</v>
      </c>
      <c r="E52" s="262" t="s">
        <v>5433</v>
      </c>
      <c r="F52" s="265" t="s">
        <v>5434</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5333</v>
      </c>
      <c r="B53" s="257" t="s">
        <v>2616</v>
      </c>
      <c r="C53" s="258" t="s">
        <v>5437</v>
      </c>
      <c r="D53" s="261" t="s">
        <v>5438</v>
      </c>
      <c r="E53" s="262" t="s">
        <v>5433</v>
      </c>
      <c r="F53" s="265" t="s">
        <v>5434</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5333</v>
      </c>
      <c r="B54" s="257" t="s">
        <v>2616</v>
      </c>
      <c r="C54" s="258" t="s">
        <v>5439</v>
      </c>
      <c r="D54" s="261" t="s">
        <v>5440</v>
      </c>
      <c r="E54" s="262" t="s">
        <v>5433</v>
      </c>
      <c r="F54" s="265" t="s">
        <v>5434</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5333</v>
      </c>
      <c r="B55" s="257" t="s">
        <v>2616</v>
      </c>
      <c r="C55" s="258" t="s">
        <v>5441</v>
      </c>
      <c r="D55" s="261" t="s">
        <v>5442</v>
      </c>
      <c r="E55" s="262" t="s">
        <v>5433</v>
      </c>
      <c r="F55" s="265" t="s">
        <v>5434</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5333</v>
      </c>
      <c r="B56" s="257" t="s">
        <v>2616</v>
      </c>
      <c r="C56" s="258" t="s">
        <v>5443</v>
      </c>
      <c r="D56" s="261" t="s">
        <v>5444</v>
      </c>
      <c r="E56" s="262" t="s">
        <v>5433</v>
      </c>
      <c r="F56" s="265" t="s">
        <v>5434</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5333</v>
      </c>
      <c r="B57" s="257" t="s">
        <v>2616</v>
      </c>
      <c r="C57" s="258" t="s">
        <v>5445</v>
      </c>
      <c r="D57" s="261" t="s">
        <v>5446</v>
      </c>
      <c r="E57" s="262" t="s">
        <v>5433</v>
      </c>
      <c r="F57" s="265" t="s">
        <v>5434</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5333</v>
      </c>
      <c r="B58" s="257" t="s">
        <v>2616</v>
      </c>
      <c r="C58" s="258" t="s">
        <v>5447</v>
      </c>
      <c r="D58" s="261" t="s">
        <v>5448</v>
      </c>
      <c r="E58" s="262" t="s">
        <v>5337</v>
      </c>
      <c r="F58" s="265" t="s">
        <v>5434</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5333</v>
      </c>
      <c r="B59" s="257" t="s">
        <v>2616</v>
      </c>
      <c r="C59" s="258" t="s">
        <v>5449</v>
      </c>
      <c r="D59" s="261" t="s">
        <v>5450</v>
      </c>
      <c r="E59" s="262" t="s">
        <v>5337</v>
      </c>
      <c r="F59" s="265" t="s">
        <v>5434</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5333</v>
      </c>
      <c r="B60" s="256" t="s">
        <v>5451</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5333</v>
      </c>
      <c r="B61" s="257" t="s">
        <v>5451</v>
      </c>
      <c r="C61" s="258" t="s">
        <v>5452</v>
      </c>
      <c r="D61" s="261" t="s">
        <v>5453</v>
      </c>
      <c r="E61" s="262" t="s">
        <v>5337</v>
      </c>
      <c r="F61" s="265" t="s">
        <v>5454</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5333</v>
      </c>
      <c r="B62" s="257" t="s">
        <v>5451</v>
      </c>
      <c r="C62" s="258" t="s">
        <v>5455</v>
      </c>
      <c r="D62" s="261" t="s">
        <v>5456</v>
      </c>
      <c r="E62" s="262" t="s">
        <v>5337</v>
      </c>
      <c r="F62" s="265" t="s">
        <v>5454</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5333</v>
      </c>
      <c r="B63" s="257" t="s">
        <v>5451</v>
      </c>
      <c r="C63" s="258" t="s">
        <v>5457</v>
      </c>
      <c r="D63" s="261" t="s">
        <v>5458</v>
      </c>
      <c r="E63" s="262" t="s">
        <v>5337</v>
      </c>
      <c r="F63" s="265" t="s">
        <v>5454</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5333</v>
      </c>
      <c r="B64" s="257" t="s">
        <v>5451</v>
      </c>
      <c r="C64" s="258" t="s">
        <v>5459</v>
      </c>
      <c r="D64" s="261" t="s">
        <v>5460</v>
      </c>
      <c r="E64" s="262" t="s">
        <v>5337</v>
      </c>
      <c r="F64" s="265" t="s">
        <v>5454</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5333</v>
      </c>
      <c r="B65" s="257" t="s">
        <v>5451</v>
      </c>
      <c r="C65" s="258" t="s">
        <v>5461</v>
      </c>
      <c r="D65" s="261" t="s">
        <v>5462</v>
      </c>
      <c r="E65" s="262" t="s">
        <v>5337</v>
      </c>
      <c r="F65" s="265" t="s">
        <v>5454</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5333</v>
      </c>
      <c r="B66" s="257" t="s">
        <v>5451</v>
      </c>
      <c r="C66" s="258" t="s">
        <v>5463</v>
      </c>
      <c r="D66" s="261" t="s">
        <v>5464</v>
      </c>
      <c r="E66" s="262" t="s">
        <v>5337</v>
      </c>
      <c r="F66" s="265" t="s">
        <v>5454</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5333</v>
      </c>
      <c r="B67" s="257" t="s">
        <v>5451</v>
      </c>
      <c r="C67" s="258" t="s">
        <v>5465</v>
      </c>
      <c r="D67" s="261" t="s">
        <v>5466</v>
      </c>
      <c r="E67" s="262" t="s">
        <v>5337</v>
      </c>
      <c r="F67" s="265" t="s">
        <v>5454</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5333</v>
      </c>
      <c r="B68" s="257" t="s">
        <v>5451</v>
      </c>
      <c r="C68" s="258" t="s">
        <v>5467</v>
      </c>
      <c r="D68" s="261" t="s">
        <v>5468</v>
      </c>
      <c r="E68" s="262" t="s">
        <v>5337</v>
      </c>
      <c r="F68" s="265" t="s">
        <v>5469</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5333</v>
      </c>
      <c r="B69" s="257" t="s">
        <v>5451</v>
      </c>
      <c r="C69" s="258" t="s">
        <v>5470</v>
      </c>
      <c r="D69" s="261" t="s">
        <v>5471</v>
      </c>
      <c r="E69" s="262" t="s">
        <v>5337</v>
      </c>
      <c r="F69" s="265" t="s">
        <v>5469</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5333</v>
      </c>
      <c r="B70" s="257" t="s">
        <v>5451</v>
      </c>
      <c r="C70" s="258" t="s">
        <v>5472</v>
      </c>
      <c r="D70" s="261" t="s">
        <v>5473</v>
      </c>
      <c r="E70" s="262" t="s">
        <v>5337</v>
      </c>
      <c r="F70" s="265" t="s">
        <v>5469</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5333</v>
      </c>
      <c r="B71" s="257" t="s">
        <v>5451</v>
      </c>
      <c r="C71" s="258" t="s">
        <v>5474</v>
      </c>
      <c r="D71" s="261" t="s">
        <v>5475</v>
      </c>
      <c r="E71" s="262" t="s">
        <v>5337</v>
      </c>
      <c r="F71" s="265" t="s">
        <v>5476</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5333</v>
      </c>
      <c r="B72" s="257" t="s">
        <v>5451</v>
      </c>
      <c r="C72" s="258" t="s">
        <v>5477</v>
      </c>
      <c r="D72" s="261" t="s">
        <v>5478</v>
      </c>
      <c r="E72" s="262" t="s">
        <v>5337</v>
      </c>
      <c r="F72" s="265" t="s">
        <v>5454</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5333</v>
      </c>
      <c r="B73" s="257" t="s">
        <v>5451</v>
      </c>
      <c r="C73" s="258" t="s">
        <v>5479</v>
      </c>
      <c r="D73" s="261" t="s">
        <v>5480</v>
      </c>
      <c r="E73" s="262" t="s">
        <v>5481</v>
      </c>
      <c r="F73" s="265" t="s">
        <v>5454</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5333</v>
      </c>
      <c r="B74" s="256" t="s">
        <v>5482</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5333</v>
      </c>
      <c r="B75" s="257" t="s">
        <v>5482</v>
      </c>
      <c r="C75" s="258" t="s">
        <v>5483</v>
      </c>
      <c r="D75" s="261" t="s">
        <v>5484</v>
      </c>
      <c r="E75" s="262" t="s">
        <v>5481</v>
      </c>
      <c r="F75" s="265" t="s">
        <v>5485</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5333</v>
      </c>
      <c r="B76" s="257" t="s">
        <v>5482</v>
      </c>
      <c r="C76" s="258" t="s">
        <v>5486</v>
      </c>
      <c r="D76" s="261" t="s">
        <v>5487</v>
      </c>
      <c r="E76" s="262" t="s">
        <v>5481</v>
      </c>
      <c r="F76" s="265" t="s">
        <v>5485</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5333</v>
      </c>
      <c r="B77" s="257" t="s">
        <v>5482</v>
      </c>
      <c r="C77" s="258" t="s">
        <v>5488</v>
      </c>
      <c r="D77" s="261" t="s">
        <v>5489</v>
      </c>
      <c r="E77" s="262" t="s">
        <v>5481</v>
      </c>
      <c r="F77" s="265" t="s">
        <v>5485</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5333</v>
      </c>
      <c r="B78" s="257" t="s">
        <v>5482</v>
      </c>
      <c r="C78" s="258" t="s">
        <v>5490</v>
      </c>
      <c r="D78" s="261" t="s">
        <v>5491</v>
      </c>
      <c r="E78" s="262" t="s">
        <v>5481</v>
      </c>
      <c r="F78" s="265" t="s">
        <v>5485</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5333</v>
      </c>
      <c r="B79" s="257" t="s">
        <v>5482</v>
      </c>
      <c r="C79" s="258" t="s">
        <v>5492</v>
      </c>
      <c r="D79" s="261" t="s">
        <v>5493</v>
      </c>
      <c r="E79" s="262" t="s">
        <v>5481</v>
      </c>
      <c r="F79" s="265" t="s">
        <v>5485</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5333</v>
      </c>
      <c r="B80" s="257" t="s">
        <v>5482</v>
      </c>
      <c r="C80" s="258" t="s">
        <v>5494</v>
      </c>
      <c r="D80" s="261" t="s">
        <v>5495</v>
      </c>
      <c r="E80" s="262" t="s">
        <v>5481</v>
      </c>
      <c r="F80" s="265" t="s">
        <v>5485</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5333</v>
      </c>
      <c r="B81" s="257" t="s">
        <v>5482</v>
      </c>
      <c r="C81" s="258" t="s">
        <v>5496</v>
      </c>
      <c r="D81" s="261" t="s">
        <v>5497</v>
      </c>
      <c r="E81" s="262" t="s">
        <v>5481</v>
      </c>
      <c r="F81" s="265" t="s">
        <v>5485</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5333</v>
      </c>
      <c r="B82" s="257" t="s">
        <v>5482</v>
      </c>
      <c r="C82" s="258" t="s">
        <v>5498</v>
      </c>
      <c r="D82" s="261" t="s">
        <v>5499</v>
      </c>
      <c r="E82" s="262" t="s">
        <v>5481</v>
      </c>
      <c r="F82" s="265" t="s">
        <v>5485</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5333</v>
      </c>
      <c r="B83" s="257" t="s">
        <v>5482</v>
      </c>
      <c r="C83" s="258" t="s">
        <v>5500</v>
      </c>
      <c r="D83" s="261" t="s">
        <v>5501</v>
      </c>
      <c r="E83" s="262" t="s">
        <v>5481</v>
      </c>
      <c r="F83" s="265" t="s">
        <v>5485</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5333</v>
      </c>
      <c r="B84" s="257" t="s">
        <v>5482</v>
      </c>
      <c r="C84" s="258" t="s">
        <v>5502</v>
      </c>
      <c r="D84" s="261" t="s">
        <v>5503</v>
      </c>
      <c r="E84" s="262" t="s">
        <v>5481</v>
      </c>
      <c r="F84" s="265" t="s">
        <v>5485</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5333</v>
      </c>
      <c r="B85" s="257" t="s">
        <v>5482</v>
      </c>
      <c r="C85" s="258" t="s">
        <v>5504</v>
      </c>
      <c r="D85" s="261" t="s">
        <v>5505</v>
      </c>
      <c r="E85" s="262" t="s">
        <v>5481</v>
      </c>
      <c r="F85" s="265" t="s">
        <v>5485</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5333</v>
      </c>
      <c r="B86" s="257" t="s">
        <v>5482</v>
      </c>
      <c r="C86" s="258" t="s">
        <v>5506</v>
      </c>
      <c r="D86" s="261" t="s">
        <v>5507</v>
      </c>
      <c r="E86" s="262" t="s">
        <v>5481</v>
      </c>
      <c r="F86" s="265" t="s">
        <v>5485</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5333</v>
      </c>
      <c r="B87" s="257" t="s">
        <v>5482</v>
      </c>
      <c r="C87" s="258" t="s">
        <v>5508</v>
      </c>
      <c r="D87" s="261" t="s">
        <v>5509</v>
      </c>
      <c r="E87" s="262" t="s">
        <v>5481</v>
      </c>
      <c r="F87" s="265" t="s">
        <v>5485</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5333</v>
      </c>
      <c r="B88" s="257" t="s">
        <v>5482</v>
      </c>
      <c r="C88" s="258" t="s">
        <v>5510</v>
      </c>
      <c r="D88" s="261" t="s">
        <v>5511</v>
      </c>
      <c r="E88" s="262" t="s">
        <v>5481</v>
      </c>
      <c r="F88" s="265" t="s">
        <v>5469</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5333</v>
      </c>
      <c r="B89" s="257" t="s">
        <v>5482</v>
      </c>
      <c r="C89" s="258" t="s">
        <v>5512</v>
      </c>
      <c r="D89" s="261" t="s">
        <v>5513</v>
      </c>
      <c r="E89" s="262" t="s">
        <v>5481</v>
      </c>
      <c r="F89" s="265" t="s">
        <v>5469</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5333</v>
      </c>
      <c r="B90" s="257" t="s">
        <v>5482</v>
      </c>
      <c r="C90" s="258" t="s">
        <v>5514</v>
      </c>
      <c r="D90" s="261" t="s">
        <v>5515</v>
      </c>
      <c r="E90" s="262" t="s">
        <v>5481</v>
      </c>
      <c r="F90" s="265" t="s">
        <v>5469</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5333</v>
      </c>
      <c r="B91" s="256" t="s">
        <v>5516</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5333</v>
      </c>
      <c r="B92" s="257" t="s">
        <v>5516</v>
      </c>
      <c r="C92" s="258" t="s">
        <v>5517</v>
      </c>
      <c r="D92" s="261" t="s">
        <v>5518</v>
      </c>
      <c r="E92" s="262" t="s">
        <v>5337</v>
      </c>
      <c r="F92" s="265" t="s">
        <v>5469</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5333</v>
      </c>
      <c r="B93" s="257" t="s">
        <v>5516</v>
      </c>
      <c r="C93" s="258" t="s">
        <v>5519</v>
      </c>
      <c r="D93" s="261" t="s">
        <v>5520</v>
      </c>
      <c r="E93" s="262" t="s">
        <v>5337</v>
      </c>
      <c r="F93" s="265" t="s">
        <v>5469</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5333</v>
      </c>
      <c r="B94" s="257" t="s">
        <v>5516</v>
      </c>
      <c r="C94" s="258" t="s">
        <v>5521</v>
      </c>
      <c r="D94" s="261" t="s">
        <v>5522</v>
      </c>
      <c r="E94" s="262" t="s">
        <v>5337</v>
      </c>
      <c r="F94" s="265" t="s">
        <v>5469</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5333</v>
      </c>
      <c r="B95" s="257" t="s">
        <v>5516</v>
      </c>
      <c r="C95" s="258" t="s">
        <v>5523</v>
      </c>
      <c r="D95" s="261" t="s">
        <v>5524</v>
      </c>
      <c r="E95" s="262" t="s">
        <v>5337</v>
      </c>
      <c r="F95" s="265" t="s">
        <v>5469</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5333</v>
      </c>
      <c r="B96" s="257" t="s">
        <v>5516</v>
      </c>
      <c r="C96" s="258" t="s">
        <v>5525</v>
      </c>
      <c r="D96" s="261" t="s">
        <v>5526</v>
      </c>
      <c r="E96" s="262" t="s">
        <v>5337</v>
      </c>
      <c r="F96" s="265" t="s">
        <v>5469</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5333</v>
      </c>
      <c r="B97" s="257" t="s">
        <v>5516</v>
      </c>
      <c r="C97" s="258" t="s">
        <v>5527</v>
      </c>
      <c r="D97" s="261" t="s">
        <v>5528</v>
      </c>
      <c r="E97" s="262" t="s">
        <v>5337</v>
      </c>
      <c r="F97" s="265" t="s">
        <v>5529</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5333</v>
      </c>
      <c r="B98" s="257" t="s">
        <v>5516</v>
      </c>
      <c r="C98" s="258" t="s">
        <v>5530</v>
      </c>
      <c r="D98" s="261" t="s">
        <v>5531</v>
      </c>
      <c r="E98" s="262" t="s">
        <v>5337</v>
      </c>
      <c r="F98" s="265" t="s">
        <v>5529</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5333</v>
      </c>
      <c r="B99" s="257" t="s">
        <v>5516</v>
      </c>
      <c r="C99" s="258" t="s">
        <v>5532</v>
      </c>
      <c r="D99" s="261" t="s">
        <v>5533</v>
      </c>
      <c r="E99" s="262" t="s">
        <v>5337</v>
      </c>
      <c r="F99" s="265" t="s">
        <v>5529</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5333</v>
      </c>
      <c r="B100" s="257" t="s">
        <v>5516</v>
      </c>
      <c r="C100" s="258" t="s">
        <v>5534</v>
      </c>
      <c r="D100" s="261" t="s">
        <v>5535</v>
      </c>
      <c r="E100" s="262" t="s">
        <v>5337</v>
      </c>
      <c r="F100" s="265" t="s">
        <v>5529</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5333</v>
      </c>
      <c r="B101" s="257" t="s">
        <v>5516</v>
      </c>
      <c r="C101" s="258" t="s">
        <v>5536</v>
      </c>
      <c r="D101" s="261" t="s">
        <v>5537</v>
      </c>
      <c r="E101" s="262" t="s">
        <v>5337</v>
      </c>
      <c r="F101" s="265" t="s">
        <v>5469</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5333</v>
      </c>
      <c r="B102" s="257" t="s">
        <v>5516</v>
      </c>
      <c r="C102" s="258" t="s">
        <v>5538</v>
      </c>
      <c r="D102" s="261" t="s">
        <v>5539</v>
      </c>
      <c r="E102" s="262" t="s">
        <v>5481</v>
      </c>
      <c r="F102" s="265" t="s">
        <v>5469</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5333</v>
      </c>
      <c r="B103" s="257" t="s">
        <v>5516</v>
      </c>
      <c r="C103" s="258" t="s">
        <v>5540</v>
      </c>
      <c r="D103" s="261" t="s">
        <v>5541</v>
      </c>
      <c r="E103" s="262" t="s">
        <v>5481</v>
      </c>
      <c r="F103" s="265" t="s">
        <v>5469</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5333</v>
      </c>
      <c r="B104" s="257" t="s">
        <v>5516</v>
      </c>
      <c r="C104" s="258" t="s">
        <v>5542</v>
      </c>
      <c r="D104" s="261" t="s">
        <v>5543</v>
      </c>
      <c r="E104" s="262" t="s">
        <v>5481</v>
      </c>
      <c r="F104" s="265" t="s">
        <v>5469</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5333</v>
      </c>
      <c r="B105" s="257" t="s">
        <v>5516</v>
      </c>
      <c r="C105" s="258" t="s">
        <v>5544</v>
      </c>
      <c r="D105" s="261" t="s">
        <v>5545</v>
      </c>
      <c r="E105" s="262" t="s">
        <v>5366</v>
      </c>
      <c r="F105" s="265" t="s">
        <v>5469</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5333</v>
      </c>
      <c r="B106" s="256" t="s">
        <v>5546</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5333</v>
      </c>
      <c r="B107" s="257" t="s">
        <v>5546</v>
      </c>
      <c r="C107" s="258" t="s">
        <v>5547</v>
      </c>
      <c r="D107" s="261" t="s">
        <v>5548</v>
      </c>
      <c r="E107" s="262" t="s">
        <v>5481</v>
      </c>
      <c r="F107" s="265" t="s">
        <v>5469</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5333</v>
      </c>
      <c r="B108" s="257" t="s">
        <v>5546</v>
      </c>
      <c r="C108" s="258" t="s">
        <v>5549</v>
      </c>
      <c r="D108" s="261" t="s">
        <v>5550</v>
      </c>
      <c r="E108" s="262" t="s">
        <v>5481</v>
      </c>
      <c r="F108" s="265" t="s">
        <v>5469</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5333</v>
      </c>
      <c r="B109" s="257" t="s">
        <v>5546</v>
      </c>
      <c r="C109" s="258" t="s">
        <v>5551</v>
      </c>
      <c r="D109" s="261" t="s">
        <v>5552</v>
      </c>
      <c r="E109" s="262" t="s">
        <v>5481</v>
      </c>
      <c r="F109" s="265" t="s">
        <v>5469</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5333</v>
      </c>
      <c r="B110" s="257" t="s">
        <v>5546</v>
      </c>
      <c r="C110" s="258" t="s">
        <v>5553</v>
      </c>
      <c r="D110" s="261" t="s">
        <v>5554</v>
      </c>
      <c r="E110" s="262" t="s">
        <v>5481</v>
      </c>
      <c r="F110" s="265" t="s">
        <v>5469</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5333</v>
      </c>
      <c r="B111" s="257" t="s">
        <v>5546</v>
      </c>
      <c r="C111" s="258" t="s">
        <v>5555</v>
      </c>
      <c r="D111" s="261" t="s">
        <v>5556</v>
      </c>
      <c r="E111" s="262" t="s">
        <v>5481</v>
      </c>
      <c r="F111" s="265" t="s">
        <v>5469</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5333</v>
      </c>
      <c r="B112" s="257" t="s">
        <v>5546</v>
      </c>
      <c r="C112" s="258" t="s">
        <v>5557</v>
      </c>
      <c r="D112" s="261" t="s">
        <v>5558</v>
      </c>
      <c r="E112" s="262" t="s">
        <v>5481</v>
      </c>
      <c r="F112" s="265" t="s">
        <v>5469</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5333</v>
      </c>
      <c r="B113" s="257" t="s">
        <v>5546</v>
      </c>
      <c r="C113" s="258" t="s">
        <v>5559</v>
      </c>
      <c r="D113" s="261" t="s">
        <v>5560</v>
      </c>
      <c r="E113" s="262" t="s">
        <v>5481</v>
      </c>
      <c r="F113" s="265" t="s">
        <v>5469</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5333</v>
      </c>
      <c r="B114" s="257" t="s">
        <v>5546</v>
      </c>
      <c r="C114" s="258" t="s">
        <v>5561</v>
      </c>
      <c r="D114" s="261" t="s">
        <v>5562</v>
      </c>
      <c r="E114" s="262" t="s">
        <v>5481</v>
      </c>
      <c r="F114" s="265" t="s">
        <v>5469</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5333</v>
      </c>
      <c r="B115" s="257" t="s">
        <v>5546</v>
      </c>
      <c r="C115" s="258" t="s">
        <v>5563</v>
      </c>
      <c r="D115" s="261" t="s">
        <v>5564</v>
      </c>
      <c r="E115" s="262" t="s">
        <v>5481</v>
      </c>
      <c r="F115" s="265" t="s">
        <v>5469</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5333</v>
      </c>
      <c r="B116" s="257" t="s">
        <v>5546</v>
      </c>
      <c r="C116" s="258" t="s">
        <v>5565</v>
      </c>
      <c r="D116" s="261" t="s">
        <v>5566</v>
      </c>
      <c r="E116" s="262" t="s">
        <v>5481</v>
      </c>
      <c r="F116" s="265" t="s">
        <v>5469</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5333</v>
      </c>
      <c r="B117" s="257" t="s">
        <v>5546</v>
      </c>
      <c r="C117" s="258" t="s">
        <v>5567</v>
      </c>
      <c r="D117" s="261" t="s">
        <v>5568</v>
      </c>
      <c r="E117" s="262" t="s">
        <v>5481</v>
      </c>
      <c r="F117" s="265" t="s">
        <v>5469</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5569</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5569</v>
      </c>
      <c r="B119" s="256" t="s">
        <v>5570</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5569</v>
      </c>
      <c r="B120" s="257" t="s">
        <v>5570</v>
      </c>
      <c r="C120" s="258" t="s">
        <v>5571</v>
      </c>
      <c r="D120" s="261" t="s">
        <v>5572</v>
      </c>
      <c r="E120" s="262" t="s">
        <v>5337</v>
      </c>
      <c r="F120" s="265" t="s">
        <v>5573</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5569</v>
      </c>
      <c r="B121" s="257" t="s">
        <v>5570</v>
      </c>
      <c r="C121" s="258" t="s">
        <v>5574</v>
      </c>
      <c r="D121" s="261" t="s">
        <v>5575</v>
      </c>
      <c r="E121" s="262" t="s">
        <v>5337</v>
      </c>
      <c r="F121" s="265" t="s">
        <v>5573</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5569</v>
      </c>
      <c r="B122" s="257" t="s">
        <v>5570</v>
      </c>
      <c r="C122" s="258" t="s">
        <v>5576</v>
      </c>
      <c r="D122" s="261" t="s">
        <v>5577</v>
      </c>
      <c r="E122" s="262" t="s">
        <v>5337</v>
      </c>
      <c r="F122" s="265" t="s">
        <v>5573</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5569</v>
      </c>
      <c r="B123" s="257" t="s">
        <v>5570</v>
      </c>
      <c r="C123" s="258" t="s">
        <v>5578</v>
      </c>
      <c r="D123" s="261" t="s">
        <v>5579</v>
      </c>
      <c r="E123" s="262" t="s">
        <v>5337</v>
      </c>
      <c r="F123" s="265" t="s">
        <v>5573</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5569</v>
      </c>
      <c r="B124" s="257" t="s">
        <v>5570</v>
      </c>
      <c r="C124" s="258" t="s">
        <v>5580</v>
      </c>
      <c r="D124" s="261" t="s">
        <v>5581</v>
      </c>
      <c r="E124" s="262" t="s">
        <v>5337</v>
      </c>
      <c r="F124" s="265" t="s">
        <v>5573</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5569</v>
      </c>
      <c r="B125" s="257" t="s">
        <v>5570</v>
      </c>
      <c r="C125" s="258" t="s">
        <v>5582</v>
      </c>
      <c r="D125" s="261" t="s">
        <v>5583</v>
      </c>
      <c r="E125" s="262" t="s">
        <v>5337</v>
      </c>
      <c r="F125" s="265" t="s">
        <v>5573</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5569</v>
      </c>
      <c r="B126" s="257" t="s">
        <v>5570</v>
      </c>
      <c r="C126" s="258" t="s">
        <v>5584</v>
      </c>
      <c r="D126" s="261" t="s">
        <v>5585</v>
      </c>
      <c r="E126" s="262" t="s">
        <v>5337</v>
      </c>
      <c r="F126" s="265" t="s">
        <v>5573</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5569</v>
      </c>
      <c r="B127" s="257" t="s">
        <v>5570</v>
      </c>
      <c r="C127" s="258" t="s">
        <v>5586</v>
      </c>
      <c r="D127" s="261" t="s">
        <v>5587</v>
      </c>
      <c r="E127" s="262" t="s">
        <v>5337</v>
      </c>
      <c r="F127" s="265" t="s">
        <v>5573</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5569</v>
      </c>
      <c r="B128" s="257" t="s">
        <v>5570</v>
      </c>
      <c r="C128" s="258" t="s">
        <v>5588</v>
      </c>
      <c r="D128" s="261" t="s">
        <v>5589</v>
      </c>
      <c r="E128" s="262" t="s">
        <v>5337</v>
      </c>
      <c r="F128" s="265" t="s">
        <v>5573</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5569</v>
      </c>
      <c r="B129" s="257" t="s">
        <v>5570</v>
      </c>
      <c r="C129" s="258" t="s">
        <v>5590</v>
      </c>
      <c r="D129" s="261" t="s">
        <v>5591</v>
      </c>
      <c r="E129" s="262" t="s">
        <v>5337</v>
      </c>
      <c r="F129" s="265" t="s">
        <v>5573</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5569</v>
      </c>
      <c r="B130" s="257" t="s">
        <v>5570</v>
      </c>
      <c r="C130" s="258" t="s">
        <v>5592</v>
      </c>
      <c r="D130" s="261" t="s">
        <v>5593</v>
      </c>
      <c r="E130" s="262" t="s">
        <v>5337</v>
      </c>
      <c r="F130" s="265" t="s">
        <v>5573</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5569</v>
      </c>
      <c r="B131" s="257" t="s">
        <v>5570</v>
      </c>
      <c r="C131" s="258" t="s">
        <v>5594</v>
      </c>
      <c r="D131" s="261" t="s">
        <v>5595</v>
      </c>
      <c r="E131" s="262" t="s">
        <v>5337</v>
      </c>
      <c r="F131" s="265" t="s">
        <v>5573</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5569</v>
      </c>
      <c r="B132" s="257" t="s">
        <v>5570</v>
      </c>
      <c r="C132" s="258" t="s">
        <v>5596</v>
      </c>
      <c r="D132" s="261" t="s">
        <v>5597</v>
      </c>
      <c r="E132" s="262" t="s">
        <v>5337</v>
      </c>
      <c r="F132" s="265" t="s">
        <v>5573</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5569</v>
      </c>
      <c r="B133" s="257" t="s">
        <v>5570</v>
      </c>
      <c r="C133" s="258" t="s">
        <v>5598</v>
      </c>
      <c r="D133" s="261" t="s">
        <v>5599</v>
      </c>
      <c r="E133" s="262" t="s">
        <v>5366</v>
      </c>
      <c r="F133" s="265" t="s">
        <v>5573</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5569</v>
      </c>
      <c r="B134" s="257" t="s">
        <v>5570</v>
      </c>
      <c r="C134" s="258" t="s">
        <v>5600</v>
      </c>
      <c r="D134" s="261" t="s">
        <v>5601</v>
      </c>
      <c r="E134" s="262" t="s">
        <v>5366</v>
      </c>
      <c r="F134" s="265" t="s">
        <v>5573</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5569</v>
      </c>
      <c r="B135" s="257" t="s">
        <v>5570</v>
      </c>
      <c r="C135" s="258" t="s">
        <v>5602</v>
      </c>
      <c r="D135" s="261" t="s">
        <v>5603</v>
      </c>
      <c r="E135" s="262" t="s">
        <v>5481</v>
      </c>
      <c r="F135" s="265" t="s">
        <v>5573</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5569</v>
      </c>
      <c r="B136" s="257" t="s">
        <v>5570</v>
      </c>
      <c r="C136" s="258" t="s">
        <v>5604</v>
      </c>
      <c r="D136" s="261" t="s">
        <v>5605</v>
      </c>
      <c r="E136" s="262" t="s">
        <v>5366</v>
      </c>
      <c r="F136" s="265" t="s">
        <v>5573</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5569</v>
      </c>
      <c r="B137" s="257" t="s">
        <v>5570</v>
      </c>
      <c r="C137" s="258" t="s">
        <v>5606</v>
      </c>
      <c r="D137" s="261" t="s">
        <v>5607</v>
      </c>
      <c r="E137" s="262" t="s">
        <v>5366</v>
      </c>
      <c r="F137" s="265" t="s">
        <v>5573</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5569</v>
      </c>
      <c r="B138" s="257" t="s">
        <v>5570</v>
      </c>
      <c r="C138" s="258" t="s">
        <v>5608</v>
      </c>
      <c r="D138" s="261" t="s">
        <v>5609</v>
      </c>
      <c r="E138" s="262" t="s">
        <v>5481</v>
      </c>
      <c r="F138" s="265" t="s">
        <v>5573</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5569</v>
      </c>
      <c r="B139" s="257" t="s">
        <v>5570</v>
      </c>
      <c r="C139" s="258" t="s">
        <v>5610</v>
      </c>
      <c r="D139" s="261" t="s">
        <v>5611</v>
      </c>
      <c r="E139" s="262" t="s">
        <v>5481</v>
      </c>
      <c r="F139" s="265" t="s">
        <v>5573</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5569</v>
      </c>
      <c r="B140" s="257" t="s">
        <v>5570</v>
      </c>
      <c r="C140" s="258" t="s">
        <v>5612</v>
      </c>
      <c r="D140" s="261" t="s">
        <v>5613</v>
      </c>
      <c r="E140" s="262" t="s">
        <v>5337</v>
      </c>
      <c r="F140" s="265" t="s">
        <v>5573</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5569</v>
      </c>
      <c r="B141" s="257" t="s">
        <v>5570</v>
      </c>
      <c r="C141" s="258" t="s">
        <v>5614</v>
      </c>
      <c r="D141" s="261" t="s">
        <v>5615</v>
      </c>
      <c r="E141" s="262" t="s">
        <v>5616</v>
      </c>
      <c r="F141" s="265" t="s">
        <v>5617</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5569</v>
      </c>
      <c r="B142" s="257" t="s">
        <v>5570</v>
      </c>
      <c r="C142" s="258" t="s">
        <v>5618</v>
      </c>
      <c r="D142" s="261" t="s">
        <v>5619</v>
      </c>
      <c r="E142" s="262" t="s">
        <v>5616</v>
      </c>
      <c r="F142" s="265" t="s">
        <v>5617</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5569</v>
      </c>
      <c r="B143" s="257" t="s">
        <v>5570</v>
      </c>
      <c r="C143" s="258" t="s">
        <v>5620</v>
      </c>
      <c r="D143" s="261" t="s">
        <v>5621</v>
      </c>
      <c r="E143" s="262" t="s">
        <v>5616</v>
      </c>
      <c r="F143" s="265" t="s">
        <v>5617</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5569</v>
      </c>
      <c r="B144" s="257" t="s">
        <v>5570</v>
      </c>
      <c r="C144" s="258" t="s">
        <v>5622</v>
      </c>
      <c r="D144" s="261" t="s">
        <v>5623</v>
      </c>
      <c r="E144" s="262" t="s">
        <v>5433</v>
      </c>
      <c r="F144" s="265" t="s">
        <v>5617</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5569</v>
      </c>
      <c r="B145" s="257" t="s">
        <v>5570</v>
      </c>
      <c r="C145" s="258" t="s">
        <v>5624</v>
      </c>
      <c r="D145" s="261" t="s">
        <v>5625</v>
      </c>
      <c r="E145" s="262" t="s">
        <v>5433</v>
      </c>
      <c r="F145" s="265" t="s">
        <v>5617</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5569</v>
      </c>
      <c r="B146" s="257" t="s">
        <v>5570</v>
      </c>
      <c r="C146" s="258" t="s">
        <v>5626</v>
      </c>
      <c r="D146" s="261" t="s">
        <v>5627</v>
      </c>
      <c r="E146" s="262" t="s">
        <v>5433</v>
      </c>
      <c r="F146" s="265" t="s">
        <v>5617</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5569</v>
      </c>
      <c r="B147" s="256" t="s">
        <v>5628</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5569</v>
      </c>
      <c r="B148" s="257" t="s">
        <v>5628</v>
      </c>
      <c r="C148" s="258" t="s">
        <v>5629</v>
      </c>
      <c r="D148" s="261" t="s">
        <v>5630</v>
      </c>
      <c r="E148" s="262" t="s">
        <v>5366</v>
      </c>
      <c r="F148" s="265" t="s">
        <v>5631</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5569</v>
      </c>
      <c r="B149" s="257" t="s">
        <v>5628</v>
      </c>
      <c r="C149" s="258" t="s">
        <v>5632</v>
      </c>
      <c r="D149" s="261" t="s">
        <v>5633</v>
      </c>
      <c r="E149" s="262" t="s">
        <v>5366</v>
      </c>
      <c r="F149" s="265" t="s">
        <v>5631</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5569</v>
      </c>
      <c r="B150" s="257" t="s">
        <v>5628</v>
      </c>
      <c r="C150" s="258" t="s">
        <v>5634</v>
      </c>
      <c r="D150" s="261" t="s">
        <v>5635</v>
      </c>
      <c r="E150" s="262" t="s">
        <v>5366</v>
      </c>
      <c r="F150" s="265" t="s">
        <v>5631</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5569</v>
      </c>
      <c r="B151" s="257" t="s">
        <v>5628</v>
      </c>
      <c r="C151" s="258" t="s">
        <v>5636</v>
      </c>
      <c r="D151" s="261" t="s">
        <v>5637</v>
      </c>
      <c r="E151" s="262" t="s">
        <v>5366</v>
      </c>
      <c r="F151" s="265" t="s">
        <v>5631</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5569</v>
      </c>
      <c r="B152" s="257" t="s">
        <v>5628</v>
      </c>
      <c r="C152" s="258" t="s">
        <v>5638</v>
      </c>
      <c r="D152" s="261" t="s">
        <v>5639</v>
      </c>
      <c r="E152" s="262" t="s">
        <v>5366</v>
      </c>
      <c r="F152" s="265" t="s">
        <v>5631</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5569</v>
      </c>
      <c r="B153" s="257" t="s">
        <v>5628</v>
      </c>
      <c r="C153" s="258" t="s">
        <v>5640</v>
      </c>
      <c r="D153" s="261" t="s">
        <v>5641</v>
      </c>
      <c r="E153" s="262" t="s">
        <v>5366</v>
      </c>
      <c r="F153" s="265" t="s">
        <v>5631</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5569</v>
      </c>
      <c r="B154" s="257" t="s">
        <v>5628</v>
      </c>
      <c r="C154" s="258" t="s">
        <v>5642</v>
      </c>
      <c r="D154" s="261" t="s">
        <v>5643</v>
      </c>
      <c r="E154" s="262" t="s">
        <v>5366</v>
      </c>
      <c r="F154" s="265" t="s">
        <v>5631</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5569</v>
      </c>
      <c r="B155" s="257" t="s">
        <v>5628</v>
      </c>
      <c r="C155" s="258" t="s">
        <v>5644</v>
      </c>
      <c r="D155" s="261" t="s">
        <v>5645</v>
      </c>
      <c r="E155" s="262" t="s">
        <v>5366</v>
      </c>
      <c r="F155" s="265" t="s">
        <v>5631</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5569</v>
      </c>
      <c r="B156" s="257" t="s">
        <v>5628</v>
      </c>
      <c r="C156" s="258" t="s">
        <v>5646</v>
      </c>
      <c r="D156" s="261" t="s">
        <v>5647</v>
      </c>
      <c r="E156" s="262" t="s">
        <v>5366</v>
      </c>
      <c r="F156" s="265" t="s">
        <v>5631</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5569</v>
      </c>
      <c r="B157" s="257" t="s">
        <v>5628</v>
      </c>
      <c r="C157" s="258" t="s">
        <v>5648</v>
      </c>
      <c r="D157" s="261" t="s">
        <v>5649</v>
      </c>
      <c r="E157" s="262" t="s">
        <v>5366</v>
      </c>
      <c r="F157" s="265" t="s">
        <v>5631</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5569</v>
      </c>
      <c r="B158" s="257" t="s">
        <v>5628</v>
      </c>
      <c r="C158" s="258" t="s">
        <v>5650</v>
      </c>
      <c r="D158" s="261" t="s">
        <v>5651</v>
      </c>
      <c r="E158" s="262" t="s">
        <v>5366</v>
      </c>
      <c r="F158" s="265" t="s">
        <v>5631</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5569</v>
      </c>
      <c r="B159" s="257" t="s">
        <v>5628</v>
      </c>
      <c r="C159" s="258" t="s">
        <v>5652</v>
      </c>
      <c r="D159" s="261" t="s">
        <v>5653</v>
      </c>
      <c r="E159" s="262" t="s">
        <v>5366</v>
      </c>
      <c r="F159" s="265" t="s">
        <v>5631</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5569</v>
      </c>
      <c r="B160" s="257" t="s">
        <v>5628</v>
      </c>
      <c r="C160" s="258" t="s">
        <v>5654</v>
      </c>
      <c r="D160" s="261" t="s">
        <v>5655</v>
      </c>
      <c r="E160" s="262" t="s">
        <v>5366</v>
      </c>
      <c r="F160" s="265" t="s">
        <v>5656</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5569</v>
      </c>
      <c r="B161" s="257" t="s">
        <v>5628</v>
      </c>
      <c r="C161" s="258" t="s">
        <v>5657</v>
      </c>
      <c r="D161" s="261" t="s">
        <v>5658</v>
      </c>
      <c r="E161" s="262" t="s">
        <v>5366</v>
      </c>
      <c r="F161" s="265" t="s">
        <v>5656</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5569</v>
      </c>
      <c r="B162" s="257" t="s">
        <v>5628</v>
      </c>
      <c r="C162" s="258" t="s">
        <v>5659</v>
      </c>
      <c r="D162" s="261" t="s">
        <v>5660</v>
      </c>
      <c r="E162" s="262" t="s">
        <v>5366</v>
      </c>
      <c r="F162" s="265" t="s">
        <v>5656</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5569</v>
      </c>
      <c r="B163" s="257" t="s">
        <v>5628</v>
      </c>
      <c r="C163" s="258" t="s">
        <v>5661</v>
      </c>
      <c r="D163" s="261" t="s">
        <v>5662</v>
      </c>
      <c r="E163" s="262" t="s">
        <v>5366</v>
      </c>
      <c r="F163" s="265" t="s">
        <v>5656</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5569</v>
      </c>
      <c r="B164" s="257" t="s">
        <v>5628</v>
      </c>
      <c r="C164" s="258" t="s">
        <v>5663</v>
      </c>
      <c r="D164" s="261" t="s">
        <v>5664</v>
      </c>
      <c r="E164" s="262" t="s">
        <v>5366</v>
      </c>
      <c r="F164" s="265" t="s">
        <v>5656</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5569</v>
      </c>
      <c r="B165" s="256" t="s">
        <v>5665</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5569</v>
      </c>
      <c r="B166" s="257" t="s">
        <v>5665</v>
      </c>
      <c r="C166" s="258" t="s">
        <v>5666</v>
      </c>
      <c r="D166" s="261" t="s">
        <v>5667</v>
      </c>
      <c r="E166" s="262" t="s">
        <v>5337</v>
      </c>
      <c r="F166" s="265" t="s">
        <v>5668</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5569</v>
      </c>
      <c r="B167" s="257" t="s">
        <v>5665</v>
      </c>
      <c r="C167" s="258" t="s">
        <v>5669</v>
      </c>
      <c r="D167" s="261" t="s">
        <v>5670</v>
      </c>
      <c r="E167" s="262" t="s">
        <v>5481</v>
      </c>
      <c r="F167" s="265" t="s">
        <v>5668</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5569</v>
      </c>
      <c r="B168" s="257" t="s">
        <v>5665</v>
      </c>
      <c r="C168" s="258" t="s">
        <v>5671</v>
      </c>
      <c r="D168" s="261" t="s">
        <v>5672</v>
      </c>
      <c r="E168" s="262" t="s">
        <v>5433</v>
      </c>
      <c r="F168" s="265" t="s">
        <v>5668</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5569</v>
      </c>
      <c r="B169" s="257" t="s">
        <v>5665</v>
      </c>
      <c r="C169" s="258" t="s">
        <v>5673</v>
      </c>
      <c r="D169" s="261" t="s">
        <v>5674</v>
      </c>
      <c r="E169" s="262" t="s">
        <v>5433</v>
      </c>
      <c r="F169" s="265" t="s">
        <v>5668</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5569</v>
      </c>
      <c r="B170" s="257" t="s">
        <v>5665</v>
      </c>
      <c r="C170" s="258" t="s">
        <v>5675</v>
      </c>
      <c r="D170" s="261" t="s">
        <v>5676</v>
      </c>
      <c r="E170" s="262" t="s">
        <v>5481</v>
      </c>
      <c r="F170" s="265" t="s">
        <v>5668</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5569</v>
      </c>
      <c r="B171" s="257" t="s">
        <v>5665</v>
      </c>
      <c r="C171" s="258" t="s">
        <v>5677</v>
      </c>
      <c r="D171" s="261" t="s">
        <v>5678</v>
      </c>
      <c r="E171" s="262" t="s">
        <v>5366</v>
      </c>
      <c r="F171" s="265" t="s">
        <v>5668</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5569</v>
      </c>
      <c r="B172" s="257" t="s">
        <v>5665</v>
      </c>
      <c r="C172" s="258" t="s">
        <v>5679</v>
      </c>
      <c r="D172" s="261" t="s">
        <v>5680</v>
      </c>
      <c r="E172" s="262" t="s">
        <v>5433</v>
      </c>
      <c r="F172" s="265" t="s">
        <v>5668</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5569</v>
      </c>
      <c r="B173" s="257" t="s">
        <v>5665</v>
      </c>
      <c r="C173" s="258" t="s">
        <v>5681</v>
      </c>
      <c r="D173" s="261" t="s">
        <v>5682</v>
      </c>
      <c r="E173" s="262" t="s">
        <v>5366</v>
      </c>
      <c r="F173" s="265" t="s">
        <v>5668</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5569</v>
      </c>
      <c r="B174" s="257" t="s">
        <v>5665</v>
      </c>
      <c r="C174" s="258" t="s">
        <v>5683</v>
      </c>
      <c r="D174" s="261" t="s">
        <v>5684</v>
      </c>
      <c r="E174" s="262" t="s">
        <v>5433</v>
      </c>
      <c r="F174" s="265" t="s">
        <v>5668</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5569</v>
      </c>
      <c r="B175" s="257" t="s">
        <v>5665</v>
      </c>
      <c r="C175" s="258" t="s">
        <v>5685</v>
      </c>
      <c r="D175" s="261" t="s">
        <v>5686</v>
      </c>
      <c r="E175" s="262" t="s">
        <v>5366</v>
      </c>
      <c r="F175" s="265" t="s">
        <v>5668</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5569</v>
      </c>
      <c r="B176" s="257" t="s">
        <v>5665</v>
      </c>
      <c r="C176" s="258" t="s">
        <v>5687</v>
      </c>
      <c r="D176" s="261" t="s">
        <v>5688</v>
      </c>
      <c r="E176" s="262" t="s">
        <v>5337</v>
      </c>
      <c r="F176" s="265" t="s">
        <v>5668</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5569</v>
      </c>
      <c r="B177" s="257" t="s">
        <v>5665</v>
      </c>
      <c r="C177" s="258" t="s">
        <v>5689</v>
      </c>
      <c r="D177" s="261" t="s">
        <v>5690</v>
      </c>
      <c r="E177" s="262" t="s">
        <v>5337</v>
      </c>
      <c r="F177" s="265" t="s">
        <v>5668</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5569</v>
      </c>
      <c r="B178" s="257" t="s">
        <v>5665</v>
      </c>
      <c r="C178" s="258" t="s">
        <v>5691</v>
      </c>
      <c r="D178" s="261" t="s">
        <v>5692</v>
      </c>
      <c r="E178" s="262" t="s">
        <v>5366</v>
      </c>
      <c r="F178" s="265" t="s">
        <v>5668</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5569</v>
      </c>
      <c r="B179" s="257" t="s">
        <v>5665</v>
      </c>
      <c r="C179" s="258" t="s">
        <v>5693</v>
      </c>
      <c r="D179" s="261" t="s">
        <v>5694</v>
      </c>
      <c r="E179" s="262" t="s">
        <v>5481</v>
      </c>
      <c r="F179" s="265" t="s">
        <v>5668</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5569</v>
      </c>
      <c r="B180" s="257" t="s">
        <v>5665</v>
      </c>
      <c r="C180" s="258" t="s">
        <v>5695</v>
      </c>
      <c r="D180" s="261" t="s">
        <v>5696</v>
      </c>
      <c r="E180" s="262" t="s">
        <v>5481</v>
      </c>
      <c r="F180" s="265" t="s">
        <v>5668</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5569</v>
      </c>
      <c r="B181" s="256" t="s">
        <v>5697</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5569</v>
      </c>
      <c r="B182" s="257" t="s">
        <v>5697</v>
      </c>
      <c r="C182" s="258" t="s">
        <v>5698</v>
      </c>
      <c r="D182" s="261" t="s">
        <v>5699</v>
      </c>
      <c r="E182" s="262" t="s">
        <v>5337</v>
      </c>
      <c r="F182" s="265" t="s">
        <v>5700</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5569</v>
      </c>
      <c r="B183" s="257" t="s">
        <v>5697</v>
      </c>
      <c r="C183" s="258" t="s">
        <v>5701</v>
      </c>
      <c r="D183" s="261" t="s">
        <v>5702</v>
      </c>
      <c r="E183" s="262" t="s">
        <v>5337</v>
      </c>
      <c r="F183" s="265" t="s">
        <v>5700</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5569</v>
      </c>
      <c r="B184" s="257" t="s">
        <v>5697</v>
      </c>
      <c r="C184" s="258" t="s">
        <v>5703</v>
      </c>
      <c r="D184" s="261" t="s">
        <v>5704</v>
      </c>
      <c r="E184" s="262" t="s">
        <v>5337</v>
      </c>
      <c r="F184" s="265" t="s">
        <v>5700</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5569</v>
      </c>
      <c r="B185" s="257" t="s">
        <v>5697</v>
      </c>
      <c r="C185" s="258" t="s">
        <v>5705</v>
      </c>
      <c r="D185" s="261" t="s">
        <v>5706</v>
      </c>
      <c r="E185" s="262" t="s">
        <v>5337</v>
      </c>
      <c r="F185" s="265" t="s">
        <v>5700</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5569</v>
      </c>
      <c r="B186" s="257" t="s">
        <v>5697</v>
      </c>
      <c r="C186" s="258" t="s">
        <v>5707</v>
      </c>
      <c r="D186" s="261" t="s">
        <v>5708</v>
      </c>
      <c r="E186" s="262" t="s">
        <v>5337</v>
      </c>
      <c r="F186" s="265" t="s">
        <v>5700</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5569</v>
      </c>
      <c r="B187" s="257" t="s">
        <v>5697</v>
      </c>
      <c r="C187" s="258" t="s">
        <v>5709</v>
      </c>
      <c r="D187" s="261" t="s">
        <v>5710</v>
      </c>
      <c r="E187" s="262" t="s">
        <v>5366</v>
      </c>
      <c r="F187" s="265" t="s">
        <v>5700</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5569</v>
      </c>
      <c r="B188" s="257" t="s">
        <v>5697</v>
      </c>
      <c r="C188" s="258" t="s">
        <v>5711</v>
      </c>
      <c r="D188" s="261" t="s">
        <v>5712</v>
      </c>
      <c r="E188" s="262" t="s">
        <v>5366</v>
      </c>
      <c r="F188" s="265" t="s">
        <v>5700</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5569</v>
      </c>
      <c r="B189" s="257" t="s">
        <v>5697</v>
      </c>
      <c r="C189" s="258" t="s">
        <v>5713</v>
      </c>
      <c r="D189" s="261" t="s">
        <v>5714</v>
      </c>
      <c r="E189" s="262" t="s">
        <v>5366</v>
      </c>
      <c r="F189" s="265" t="s">
        <v>5700</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5569</v>
      </c>
      <c r="B190" s="257" t="s">
        <v>5697</v>
      </c>
      <c r="C190" s="258" t="s">
        <v>5715</v>
      </c>
      <c r="D190" s="261" t="s">
        <v>5716</v>
      </c>
      <c r="E190" s="262" t="s">
        <v>5366</v>
      </c>
      <c r="F190" s="265" t="s">
        <v>5700</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5569</v>
      </c>
      <c r="B191" s="257" t="s">
        <v>5697</v>
      </c>
      <c r="C191" s="258" t="s">
        <v>5717</v>
      </c>
      <c r="D191" s="261" t="s">
        <v>5718</v>
      </c>
      <c r="E191" s="262" t="s">
        <v>5337</v>
      </c>
      <c r="F191" s="265" t="s">
        <v>5700</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5569</v>
      </c>
      <c r="B192" s="257" t="s">
        <v>5697</v>
      </c>
      <c r="C192" s="258" t="s">
        <v>5719</v>
      </c>
      <c r="D192" s="261" t="s">
        <v>5720</v>
      </c>
      <c r="E192" s="262" t="s">
        <v>5337</v>
      </c>
      <c r="F192" s="265" t="s">
        <v>5700</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5569</v>
      </c>
      <c r="B193" s="257" t="s">
        <v>5697</v>
      </c>
      <c r="C193" s="258" t="s">
        <v>5721</v>
      </c>
      <c r="D193" s="261" t="s">
        <v>5722</v>
      </c>
      <c r="E193" s="262" t="s">
        <v>5337</v>
      </c>
      <c r="F193" s="265" t="s">
        <v>5700</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5569</v>
      </c>
      <c r="B194" s="257" t="s">
        <v>5697</v>
      </c>
      <c r="C194" s="258" t="s">
        <v>5723</v>
      </c>
      <c r="D194" s="261" t="s">
        <v>5724</v>
      </c>
      <c r="E194" s="262" t="s">
        <v>5337</v>
      </c>
      <c r="F194" s="265" t="s">
        <v>5700</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5569</v>
      </c>
      <c r="B195" s="257" t="s">
        <v>5697</v>
      </c>
      <c r="C195" s="258" t="s">
        <v>5725</v>
      </c>
      <c r="D195" s="261" t="s">
        <v>5726</v>
      </c>
      <c r="E195" s="262" t="s">
        <v>5337</v>
      </c>
      <c r="F195" s="265" t="s">
        <v>5700</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5569</v>
      </c>
      <c r="B196" s="257" t="s">
        <v>5697</v>
      </c>
      <c r="C196" s="258" t="s">
        <v>5727</v>
      </c>
      <c r="D196" s="261" t="s">
        <v>5728</v>
      </c>
      <c r="E196" s="262" t="s">
        <v>5337</v>
      </c>
      <c r="F196" s="265" t="s">
        <v>5729</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5569</v>
      </c>
      <c r="B197" s="257" t="s">
        <v>5697</v>
      </c>
      <c r="C197" s="258" t="s">
        <v>5730</v>
      </c>
      <c r="D197" s="261" t="s">
        <v>5731</v>
      </c>
      <c r="E197" s="262" t="s">
        <v>5337</v>
      </c>
      <c r="F197" s="265" t="s">
        <v>5729</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5569</v>
      </c>
      <c r="B198" s="257" t="s">
        <v>5697</v>
      </c>
      <c r="C198" s="258" t="s">
        <v>5732</v>
      </c>
      <c r="D198" s="261" t="s">
        <v>5733</v>
      </c>
      <c r="E198" s="262" t="s">
        <v>5337</v>
      </c>
      <c r="F198" s="265" t="s">
        <v>5729</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5569</v>
      </c>
      <c r="B199" s="257" t="s">
        <v>5697</v>
      </c>
      <c r="C199" s="258" t="s">
        <v>5734</v>
      </c>
      <c r="D199" s="261" t="s">
        <v>5735</v>
      </c>
      <c r="E199" s="262" t="s">
        <v>5337</v>
      </c>
      <c r="F199" s="265" t="s">
        <v>5729</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5736</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5736</v>
      </c>
      <c r="B201" s="256" t="s">
        <v>5737</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5736</v>
      </c>
      <c r="B202" s="257" t="s">
        <v>5737</v>
      </c>
      <c r="C202" s="258" t="s">
        <v>5738</v>
      </c>
      <c r="D202" s="261" t="s">
        <v>5739</v>
      </c>
      <c r="E202" s="262" t="s">
        <v>5616</v>
      </c>
      <c r="F202" s="265" t="s">
        <v>5740</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5736</v>
      </c>
      <c r="B203" s="257" t="s">
        <v>5737</v>
      </c>
      <c r="C203" s="258" t="s">
        <v>5741</v>
      </c>
      <c r="D203" s="261" t="s">
        <v>5742</v>
      </c>
      <c r="E203" s="262" t="s">
        <v>5616</v>
      </c>
      <c r="F203" s="265" t="s">
        <v>5740</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5736</v>
      </c>
      <c r="B204" s="257" t="s">
        <v>5737</v>
      </c>
      <c r="C204" s="258" t="s">
        <v>5743</v>
      </c>
      <c r="D204" s="261" t="s">
        <v>5744</v>
      </c>
      <c r="E204" s="262" t="s">
        <v>5616</v>
      </c>
      <c r="F204" s="265" t="s">
        <v>5740</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5736</v>
      </c>
      <c r="B205" s="257" t="s">
        <v>5737</v>
      </c>
      <c r="C205" s="258" t="s">
        <v>5745</v>
      </c>
      <c r="D205" s="261" t="s">
        <v>5746</v>
      </c>
      <c r="E205" s="262" t="s">
        <v>5616</v>
      </c>
      <c r="F205" s="265" t="s">
        <v>5740</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5736</v>
      </c>
      <c r="B206" s="257" t="s">
        <v>5737</v>
      </c>
      <c r="C206" s="258" t="s">
        <v>5747</v>
      </c>
      <c r="D206" s="261" t="s">
        <v>5748</v>
      </c>
      <c r="E206" s="262" t="s">
        <v>5616</v>
      </c>
      <c r="F206" s="265" t="s">
        <v>5740</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5736</v>
      </c>
      <c r="B207" s="257" t="s">
        <v>5737</v>
      </c>
      <c r="C207" s="258" t="s">
        <v>5749</v>
      </c>
      <c r="D207" s="261" t="s">
        <v>5750</v>
      </c>
      <c r="E207" s="262" t="s">
        <v>5481</v>
      </c>
      <c r="F207" s="265" t="s">
        <v>5740</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5736</v>
      </c>
      <c r="B208" s="257" t="s">
        <v>5737</v>
      </c>
      <c r="C208" s="258" t="s">
        <v>5751</v>
      </c>
      <c r="D208" s="261" t="s">
        <v>5752</v>
      </c>
      <c r="E208" s="262" t="s">
        <v>5481</v>
      </c>
      <c r="F208" s="265" t="s">
        <v>5740</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5736</v>
      </c>
      <c r="B209" s="257" t="s">
        <v>5737</v>
      </c>
      <c r="C209" s="258" t="s">
        <v>5753</v>
      </c>
      <c r="D209" s="261" t="s">
        <v>5754</v>
      </c>
      <c r="E209" s="262" t="s">
        <v>5616</v>
      </c>
      <c r="F209" s="265" t="s">
        <v>5740</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5736</v>
      </c>
      <c r="B210" s="257" t="s">
        <v>5737</v>
      </c>
      <c r="C210" s="258" t="s">
        <v>5755</v>
      </c>
      <c r="D210" s="261" t="s">
        <v>5756</v>
      </c>
      <c r="E210" s="262" t="s">
        <v>5366</v>
      </c>
      <c r="F210" s="265" t="s">
        <v>5757</v>
      </c>
      <c r="G210" s="268">
        <f>IF(COUNTIF(H210:AU210,"&lt;&gt;")=0,"",SUMPRODUCT(((Recommendations[ImplStatus]="Implemented")+(Recommendations[ImplStatus]="Compensated"))*ISNUMBER(MATCH(Recommendations[Id],H210:AU210,0)))/COUNTIF(H210:AU210,"&lt;&gt;"))</f>
        <v>0</v>
      </c>
      <c r="H210" s="269" t="s">
        <v>315</v>
      </c>
      <c r="I210" s="269" t="s">
        <v>321</v>
      </c>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5736</v>
      </c>
      <c r="B211" s="257" t="s">
        <v>5737</v>
      </c>
      <c r="C211" s="258" t="s">
        <v>5758</v>
      </c>
      <c r="D211" s="261" t="s">
        <v>5759</v>
      </c>
      <c r="E211" s="262" t="s">
        <v>5366</v>
      </c>
      <c r="F211" s="265" t="s">
        <v>5757</v>
      </c>
      <c r="G211" s="268">
        <f>IF(COUNTIF(H211:AU211,"&lt;&gt;")=0,"",SUMPRODUCT(((Recommendations[ImplStatus]="Implemented")+(Recommendations[ImplStatus]="Compensated"))*ISNUMBER(MATCH(Recommendations[Id],H211:AU211,0)))/COUNTIF(H211:AU211,"&lt;&gt;"))</f>
        <v>0</v>
      </c>
      <c r="H211" s="269" t="s">
        <v>315</v>
      </c>
      <c r="I211" s="269" t="s">
        <v>321</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5736</v>
      </c>
      <c r="B212" s="257" t="s">
        <v>5737</v>
      </c>
      <c r="C212" s="258" t="s">
        <v>5760</v>
      </c>
      <c r="D212" s="261" t="s">
        <v>5761</v>
      </c>
      <c r="E212" s="262" t="s">
        <v>5433</v>
      </c>
      <c r="F212" s="265" t="s">
        <v>5762</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5736</v>
      </c>
      <c r="B213" s="257" t="s">
        <v>5737</v>
      </c>
      <c r="C213" s="258" t="s">
        <v>5763</v>
      </c>
      <c r="D213" s="261" t="s">
        <v>5764</v>
      </c>
      <c r="E213" s="262" t="s">
        <v>5366</v>
      </c>
      <c r="F213" s="265" t="s">
        <v>5765</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5736</v>
      </c>
      <c r="B214" s="257" t="s">
        <v>5737</v>
      </c>
      <c r="C214" s="258" t="s">
        <v>5766</v>
      </c>
      <c r="D214" s="261" t="s">
        <v>5767</v>
      </c>
      <c r="E214" s="262" t="s">
        <v>5433</v>
      </c>
      <c r="F214" s="265" t="s">
        <v>5768</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5736</v>
      </c>
      <c r="B215" s="257" t="s">
        <v>5737</v>
      </c>
      <c r="C215" s="258" t="s">
        <v>5769</v>
      </c>
      <c r="D215" s="261" t="s">
        <v>5770</v>
      </c>
      <c r="E215" s="262" t="s">
        <v>5337</v>
      </c>
      <c r="F215" s="265" t="s">
        <v>5768</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5736</v>
      </c>
      <c r="B216" s="257" t="s">
        <v>5737</v>
      </c>
      <c r="C216" s="258" t="s">
        <v>5771</v>
      </c>
      <c r="D216" s="261" t="s">
        <v>5772</v>
      </c>
      <c r="E216" s="262" t="s">
        <v>5337</v>
      </c>
      <c r="F216" s="265" t="s">
        <v>5768</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5736</v>
      </c>
      <c r="B217" s="257" t="s">
        <v>5737</v>
      </c>
      <c r="C217" s="258" t="s">
        <v>5773</v>
      </c>
      <c r="D217" s="261" t="s">
        <v>5774</v>
      </c>
      <c r="E217" s="262" t="s">
        <v>5366</v>
      </c>
      <c r="F217" s="265" t="s">
        <v>5768</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5736</v>
      </c>
      <c r="B218" s="257" t="s">
        <v>5737</v>
      </c>
      <c r="C218" s="258" t="s">
        <v>5775</v>
      </c>
      <c r="D218" s="261" t="s">
        <v>5776</v>
      </c>
      <c r="E218" s="262" t="s">
        <v>5366</v>
      </c>
      <c r="F218" s="265" t="s">
        <v>5768</v>
      </c>
      <c r="G218" s="268">
        <f>IF(COUNTIF(H218:AU218,"&lt;&gt;")=0,"",SUMPRODUCT(((Recommendations[ImplStatus]="Implemented")+(Recommendations[ImplStatus]="Compensated"))*ISNUMBER(MATCH(Recommendations[Id],H218:AU218,0)))/COUNTIF(H218:AU218,"&lt;&gt;"))</f>
        <v>0</v>
      </c>
      <c r="H218" s="269" t="s">
        <v>63</v>
      </c>
      <c r="I218" s="269" t="s">
        <v>500</v>
      </c>
      <c r="J218" s="269" t="s">
        <v>506</v>
      </c>
      <c r="K218" s="269" t="s">
        <v>511</v>
      </c>
      <c r="L218" s="269" t="s">
        <v>516</v>
      </c>
      <c r="M218" s="269" t="s">
        <v>520</v>
      </c>
      <c r="N218" s="269" t="s">
        <v>522</v>
      </c>
      <c r="O218" s="269" t="s">
        <v>526</v>
      </c>
      <c r="P218" s="269" t="s">
        <v>530</v>
      </c>
      <c r="Q218" s="269" t="s">
        <v>534</v>
      </c>
      <c r="R218" s="269" t="s">
        <v>538</v>
      </c>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5736</v>
      </c>
      <c r="B219" s="257" t="s">
        <v>5737</v>
      </c>
      <c r="C219" s="258" t="s">
        <v>5777</v>
      </c>
      <c r="D219" s="261" t="s">
        <v>5778</v>
      </c>
      <c r="E219" s="262" t="s">
        <v>5366</v>
      </c>
      <c r="F219" s="265" t="s">
        <v>5768</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5736</v>
      </c>
      <c r="B220" s="257" t="s">
        <v>5737</v>
      </c>
      <c r="C220" s="258" t="s">
        <v>5779</v>
      </c>
      <c r="D220" s="261" t="s">
        <v>5780</v>
      </c>
      <c r="E220" s="262" t="s">
        <v>5366</v>
      </c>
      <c r="F220" s="265" t="s">
        <v>5768</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5736</v>
      </c>
      <c r="B221" s="256" t="s">
        <v>5781</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5736</v>
      </c>
      <c r="B222" s="257" t="s">
        <v>5781</v>
      </c>
      <c r="C222" s="258" t="s">
        <v>5782</v>
      </c>
      <c r="D222" s="261" t="s">
        <v>5783</v>
      </c>
      <c r="E222" s="262" t="s">
        <v>5433</v>
      </c>
      <c r="F222" s="265" t="s">
        <v>5784</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5736</v>
      </c>
      <c r="B223" s="257" t="s">
        <v>5781</v>
      </c>
      <c r="C223" s="258" t="s">
        <v>5785</v>
      </c>
      <c r="D223" s="261" t="s">
        <v>5786</v>
      </c>
      <c r="E223" s="262" t="s">
        <v>5433</v>
      </c>
      <c r="F223" s="265" t="s">
        <v>5784</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5736</v>
      </c>
      <c r="B224" s="257" t="s">
        <v>5781</v>
      </c>
      <c r="C224" s="258" t="s">
        <v>5787</v>
      </c>
      <c r="D224" s="261" t="s">
        <v>5788</v>
      </c>
      <c r="E224" s="262" t="s">
        <v>5433</v>
      </c>
      <c r="F224" s="265" t="s">
        <v>5784</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5736</v>
      </c>
      <c r="B225" s="257" t="s">
        <v>5781</v>
      </c>
      <c r="C225" s="258" t="s">
        <v>5789</v>
      </c>
      <c r="D225" s="261" t="s">
        <v>5790</v>
      </c>
      <c r="E225" s="262" t="s">
        <v>5433</v>
      </c>
      <c r="F225" s="265" t="s">
        <v>5784</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5736</v>
      </c>
      <c r="B226" s="257" t="s">
        <v>5781</v>
      </c>
      <c r="C226" s="258" t="s">
        <v>5791</v>
      </c>
      <c r="D226" s="261" t="s">
        <v>5792</v>
      </c>
      <c r="E226" s="262" t="s">
        <v>5433</v>
      </c>
      <c r="F226" s="265" t="s">
        <v>5784</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5736</v>
      </c>
      <c r="B227" s="257" t="s">
        <v>5781</v>
      </c>
      <c r="C227" s="258" t="s">
        <v>5793</v>
      </c>
      <c r="D227" s="261" t="s">
        <v>5794</v>
      </c>
      <c r="E227" s="262" t="s">
        <v>5433</v>
      </c>
      <c r="F227" s="265" t="s">
        <v>5784</v>
      </c>
      <c r="G227" s="268">
        <f>IF(COUNTIF(H227:AU227,"&lt;&gt;")=0,"",SUMPRODUCT(((Recommendations[ImplStatus]="Implemented")+(Recommendations[ImplStatus]="Compensated"))*ISNUMBER(MATCH(Recommendations[Id],H227:AU227,0)))/COUNTIF(H227:AU227,"&lt;&gt;"))</f>
        <v>0</v>
      </c>
      <c r="H227" s="269" t="s">
        <v>18</v>
      </c>
      <c r="I227" s="269" t="s">
        <v>72</v>
      </c>
      <c r="J227" s="269" t="s">
        <v>608</v>
      </c>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5736</v>
      </c>
      <c r="B228" s="257" t="s">
        <v>5781</v>
      </c>
      <c r="C228" s="258" t="s">
        <v>5795</v>
      </c>
      <c r="D228" s="261" t="s">
        <v>5796</v>
      </c>
      <c r="E228" s="262" t="s">
        <v>5433</v>
      </c>
      <c r="F228" s="265" t="s">
        <v>5784</v>
      </c>
      <c r="G228" s="268">
        <f>IF(COUNTIF(H228:AU228,"&lt;&gt;")=0,"",SUMPRODUCT(((Recommendations[ImplStatus]="Implemented")+(Recommendations[ImplStatus]="Compensated"))*ISNUMBER(MATCH(Recommendations[Id],H228:AU228,0)))/COUNTIF(H228:AU228,"&lt;&gt;"))</f>
        <v>0</v>
      </c>
      <c r="H228" s="269" t="s">
        <v>613</v>
      </c>
      <c r="I228" s="269" t="s">
        <v>617</v>
      </c>
      <c r="J228" s="269" t="s">
        <v>621</v>
      </c>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5736</v>
      </c>
      <c r="B229" s="257" t="s">
        <v>5781</v>
      </c>
      <c r="C229" s="258" t="s">
        <v>5797</v>
      </c>
      <c r="D229" s="261" t="s">
        <v>5798</v>
      </c>
      <c r="E229" s="262" t="s">
        <v>5337</v>
      </c>
      <c r="F229" s="265" t="s">
        <v>5784</v>
      </c>
      <c r="G229" s="268">
        <f>IF(COUNTIF(H229:AU229,"&lt;&gt;")=0,"",SUMPRODUCT(((Recommendations[ImplStatus]="Implemented")+(Recommendations[ImplStatus]="Compensated"))*ISNUMBER(MATCH(Recommendations[Id],H229:AU229,0)))/COUNTIF(H229:AU229,"&lt;&gt;"))</f>
        <v>0</v>
      </c>
      <c r="H229" s="269" t="s">
        <v>72</v>
      </c>
      <c r="I229" s="269" t="s">
        <v>76</v>
      </c>
      <c r="J229" s="269" t="s">
        <v>613</v>
      </c>
      <c r="K229" s="269" t="s">
        <v>617</v>
      </c>
      <c r="L229" s="269" t="s">
        <v>621</v>
      </c>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5736</v>
      </c>
      <c r="B230" s="257" t="s">
        <v>5781</v>
      </c>
      <c r="C230" s="258" t="s">
        <v>5799</v>
      </c>
      <c r="D230" s="261" t="s">
        <v>5800</v>
      </c>
      <c r="E230" s="262" t="s">
        <v>5337</v>
      </c>
      <c r="F230" s="265" t="s">
        <v>5784</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5736</v>
      </c>
      <c r="B231" s="257" t="s">
        <v>5781</v>
      </c>
      <c r="C231" s="258" t="s">
        <v>5801</v>
      </c>
      <c r="D231" s="261" t="s">
        <v>5802</v>
      </c>
      <c r="E231" s="262" t="s">
        <v>5433</v>
      </c>
      <c r="F231" s="265" t="s">
        <v>5803</v>
      </c>
      <c r="G231" s="268">
        <f>IF(COUNTIF(H231:AU231,"&lt;&gt;")=0,"",SUMPRODUCT(((Recommendations[ImplStatus]="Implemented")+(Recommendations[ImplStatus]="Compensated"))*ISNUMBER(MATCH(Recommendations[Id],H231:AU231,0)))/COUNTIF(H231:AU231,"&lt;&gt;"))</f>
        <v>0</v>
      </c>
      <c r="H231" s="269" t="s">
        <v>28</v>
      </c>
      <c r="I231" s="269" t="s">
        <v>83</v>
      </c>
      <c r="J231" s="269" t="s">
        <v>87</v>
      </c>
      <c r="K231" s="269" t="s">
        <v>95</v>
      </c>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5736</v>
      </c>
      <c r="B232" s="257" t="s">
        <v>5781</v>
      </c>
      <c r="C232" s="258" t="s">
        <v>5804</v>
      </c>
      <c r="D232" s="261" t="s">
        <v>5805</v>
      </c>
      <c r="E232" s="262" t="s">
        <v>5433</v>
      </c>
      <c r="F232" s="265" t="s">
        <v>5803</v>
      </c>
      <c r="G232" s="268">
        <f>IF(COUNTIF(H232:AU232,"&lt;&gt;")=0,"",SUMPRODUCT(((Recommendations[ImplStatus]="Implemented")+(Recommendations[ImplStatus]="Compensated"))*ISNUMBER(MATCH(Recommendations[Id],H232:AU232,0)))/COUNTIF(H232:AU232,"&lt;&gt;"))</f>
        <v>0</v>
      </c>
      <c r="H232" s="269" t="s">
        <v>87</v>
      </c>
      <c r="I232" s="269" t="s">
        <v>95</v>
      </c>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5736</v>
      </c>
      <c r="B233" s="257" t="s">
        <v>5781</v>
      </c>
      <c r="C233" s="258" t="s">
        <v>5806</v>
      </c>
      <c r="D233" s="261" t="s">
        <v>5807</v>
      </c>
      <c r="E233" s="262" t="s">
        <v>5366</v>
      </c>
      <c r="F233" s="265" t="s">
        <v>5803</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5736</v>
      </c>
      <c r="B234" s="257" t="s">
        <v>5781</v>
      </c>
      <c r="C234" s="258" t="s">
        <v>5808</v>
      </c>
      <c r="D234" s="261" t="s">
        <v>5809</v>
      </c>
      <c r="E234" s="262" t="s">
        <v>5366</v>
      </c>
      <c r="F234" s="265" t="s">
        <v>5803</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5736</v>
      </c>
      <c r="B235" s="257" t="s">
        <v>5781</v>
      </c>
      <c r="C235" s="258" t="s">
        <v>5810</v>
      </c>
      <c r="D235" s="261" t="s">
        <v>5811</v>
      </c>
      <c r="E235" s="262" t="s">
        <v>5433</v>
      </c>
      <c r="F235" s="265" t="s">
        <v>5803</v>
      </c>
      <c r="G235" s="268">
        <f>IF(COUNTIF(H235:AU235,"&lt;&gt;")=0,"",SUMPRODUCT(((Recommendations[ImplStatus]="Implemented")+(Recommendations[ImplStatus]="Compensated"))*ISNUMBER(MATCH(Recommendations[Id],H235:AU235,0)))/COUNTIF(H235:AU235,"&lt;&gt;"))</f>
        <v>0</v>
      </c>
      <c r="H235" s="269" t="s">
        <v>83</v>
      </c>
      <c r="I235" s="269" t="s">
        <v>462</v>
      </c>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5736</v>
      </c>
      <c r="B236" s="257" t="s">
        <v>5781</v>
      </c>
      <c r="C236" s="258" t="s">
        <v>5812</v>
      </c>
      <c r="D236" s="261" t="s">
        <v>5813</v>
      </c>
      <c r="E236" s="262" t="s">
        <v>5366</v>
      </c>
      <c r="F236" s="265" t="s">
        <v>5803</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5736</v>
      </c>
      <c r="B237" s="256" t="s">
        <v>1983</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5736</v>
      </c>
      <c r="B238" s="257" t="s">
        <v>1983</v>
      </c>
      <c r="C238" s="258" t="s">
        <v>5814</v>
      </c>
      <c r="D238" s="261" t="s">
        <v>5815</v>
      </c>
      <c r="E238" s="262" t="s">
        <v>5337</v>
      </c>
      <c r="F238" s="265" t="s">
        <v>5816</v>
      </c>
      <c r="G238" s="268">
        <f>IF(COUNTIF(H238:AU238,"&lt;&gt;")=0,"",SUMPRODUCT(((Recommendations[ImplStatus]="Implemented")+(Recommendations[ImplStatus]="Compensated"))*ISNUMBER(MATCH(Recommendations[Id],H238:AU238,0)))/COUNTIF(H238:AU238,"&lt;&gt;"))</f>
        <v>0</v>
      </c>
      <c r="H238" s="269" t="s">
        <v>388</v>
      </c>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5736</v>
      </c>
      <c r="B239" s="257" t="s">
        <v>1983</v>
      </c>
      <c r="C239" s="258" t="s">
        <v>5817</v>
      </c>
      <c r="D239" s="261" t="s">
        <v>5818</v>
      </c>
      <c r="E239" s="262" t="s">
        <v>5337</v>
      </c>
      <c r="F239" s="265" t="s">
        <v>5816</v>
      </c>
      <c r="G239" s="268">
        <f>IF(COUNTIF(H239:AU239,"&lt;&gt;")=0,"",SUMPRODUCT(((Recommendations[ImplStatus]="Implemented")+(Recommendations[ImplStatus]="Compensated"))*ISNUMBER(MATCH(Recommendations[Id],H239:AU239,0)))/COUNTIF(H239:AU239,"&lt;&gt;"))</f>
        <v>0</v>
      </c>
      <c r="H239" s="269" t="s">
        <v>253</v>
      </c>
      <c r="I239" s="269" t="s">
        <v>257</v>
      </c>
      <c r="J239" s="269" t="s">
        <v>437</v>
      </c>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5736</v>
      </c>
      <c r="B240" s="257" t="s">
        <v>1983</v>
      </c>
      <c r="C240" s="258" t="s">
        <v>5819</v>
      </c>
      <c r="D240" s="261" t="s">
        <v>5820</v>
      </c>
      <c r="E240" s="262" t="s">
        <v>5337</v>
      </c>
      <c r="F240" s="265" t="s">
        <v>5816</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5736</v>
      </c>
      <c r="B241" s="257" t="s">
        <v>1983</v>
      </c>
      <c r="C241" s="258" t="s">
        <v>5821</v>
      </c>
      <c r="D241" s="261" t="s">
        <v>5822</v>
      </c>
      <c r="E241" s="262" t="s">
        <v>5337</v>
      </c>
      <c r="F241" s="265" t="s">
        <v>5816</v>
      </c>
      <c r="G241" s="268">
        <f>IF(COUNTIF(H241:AU241,"&lt;&gt;")=0,"",SUMPRODUCT(((Recommendations[ImplStatus]="Implemented")+(Recommendations[ImplStatus]="Compensated"))*ISNUMBER(MATCH(Recommendations[Id],H241:AU241,0)))/COUNTIF(H241:AU241,"&lt;&gt;"))</f>
        <v>0</v>
      </c>
      <c r="H241" s="269" t="s">
        <v>55</v>
      </c>
      <c r="I241" s="269" t="s">
        <v>59</v>
      </c>
      <c r="J241" s="269" t="s">
        <v>109</v>
      </c>
      <c r="K241" s="269" t="s">
        <v>113</v>
      </c>
      <c r="L241" s="269" t="s">
        <v>117</v>
      </c>
      <c r="M241" s="269" t="s">
        <v>123</v>
      </c>
      <c r="N241" s="269" t="s">
        <v>579</v>
      </c>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5736</v>
      </c>
      <c r="B242" s="257" t="s">
        <v>1983</v>
      </c>
      <c r="C242" s="258" t="s">
        <v>5823</v>
      </c>
      <c r="D242" s="261" t="s">
        <v>5824</v>
      </c>
      <c r="E242" s="262" t="s">
        <v>5337</v>
      </c>
      <c r="F242" s="265" t="s">
        <v>5816</v>
      </c>
      <c r="G242" s="268">
        <f>IF(COUNTIF(H242:AU242,"&lt;&gt;")=0,"",SUMPRODUCT(((Recommendations[ImplStatus]="Implemented")+(Recommendations[ImplStatus]="Compensated"))*ISNUMBER(MATCH(Recommendations[Id],H242:AU242,0)))/COUNTIF(H242:AU242,"&lt;&gt;"))</f>
        <v>0</v>
      </c>
      <c r="H242" s="269" t="s">
        <v>63</v>
      </c>
      <c r="I242" s="269" t="s">
        <v>67</v>
      </c>
      <c r="J242" s="269" t="s">
        <v>132</v>
      </c>
      <c r="K242" s="269" t="s">
        <v>138</v>
      </c>
      <c r="L242" s="269" t="s">
        <v>144</v>
      </c>
      <c r="M242" s="269" t="s">
        <v>150</v>
      </c>
      <c r="N242" s="269" t="s">
        <v>154</v>
      </c>
      <c r="O242" s="269" t="s">
        <v>158</v>
      </c>
      <c r="P242" s="269" t="s">
        <v>180</v>
      </c>
      <c r="Q242" s="269" t="s">
        <v>233</v>
      </c>
      <c r="R242" s="269" t="s">
        <v>239</v>
      </c>
      <c r="S242" s="269" t="s">
        <v>245</v>
      </c>
      <c r="T242" s="269" t="s">
        <v>249</v>
      </c>
      <c r="U242" s="269" t="s">
        <v>325</v>
      </c>
      <c r="V242" s="269" t="s">
        <v>336</v>
      </c>
      <c r="W242" s="269" t="s">
        <v>375</v>
      </c>
      <c r="X242" s="269" t="s">
        <v>406</v>
      </c>
      <c r="Y242" s="269" t="s">
        <v>425</v>
      </c>
      <c r="Z242" s="269" t="s">
        <v>441</v>
      </c>
      <c r="AA242" s="269" t="s">
        <v>453</v>
      </c>
      <c r="AB242" s="269" t="s">
        <v>457</v>
      </c>
      <c r="AC242" s="269" t="s">
        <v>482</v>
      </c>
      <c r="AD242" s="269" t="s">
        <v>500</v>
      </c>
      <c r="AE242" s="269" t="s">
        <v>506</v>
      </c>
      <c r="AF242" s="269" t="s">
        <v>511</v>
      </c>
      <c r="AG242" s="269" t="s">
        <v>516</v>
      </c>
      <c r="AH242" s="269" t="s">
        <v>520</v>
      </c>
      <c r="AI242" s="269" t="s">
        <v>522</v>
      </c>
      <c r="AJ242" s="269" t="s">
        <v>526</v>
      </c>
      <c r="AK242" s="269" t="s">
        <v>530</v>
      </c>
      <c r="AL242" s="269" t="s">
        <v>534</v>
      </c>
      <c r="AM242" s="269" t="s">
        <v>538</v>
      </c>
      <c r="AN242" s="269" t="s">
        <v>542</v>
      </c>
      <c r="AO242" s="269" t="s">
        <v>548</v>
      </c>
      <c r="AP242" s="269" t="s">
        <v>555</v>
      </c>
      <c r="AQ242" s="269" t="s">
        <v>561</v>
      </c>
      <c r="AR242" s="269" t="s">
        <v>567</v>
      </c>
      <c r="AS242" s="269" t="s">
        <v>573</v>
      </c>
      <c r="AT242" s="269" t="s">
        <v>583</v>
      </c>
      <c r="AU242" s="283" t="s">
        <v>625</v>
      </c>
    </row>
    <row r="243" spans="1:47" ht="60" customHeight="1" x14ac:dyDescent="0.35">
      <c r="A243" s="279" t="s">
        <v>5736</v>
      </c>
      <c r="B243" s="257" t="s">
        <v>1983</v>
      </c>
      <c r="C243" s="258" t="s">
        <v>5825</v>
      </c>
      <c r="D243" s="261" t="s">
        <v>5826</v>
      </c>
      <c r="E243" s="262" t="s">
        <v>5337</v>
      </c>
      <c r="F243" s="265" t="s">
        <v>5816</v>
      </c>
      <c r="G243" s="268">
        <f>IF(COUNTIF(H243:AU243,"&lt;&gt;")=0,"",SUMPRODUCT(((Recommendations[ImplStatus]="Implemented")+(Recommendations[ImplStatus]="Compensated"))*ISNUMBER(MATCH(Recommendations[Id],H243:AU243,0)))/COUNTIF(H243:AU243,"&lt;&gt;"))</f>
        <v>0</v>
      </c>
      <c r="H243" s="269" t="s">
        <v>132</v>
      </c>
      <c r="I243" s="269" t="s">
        <v>138</v>
      </c>
      <c r="J243" s="269" t="s">
        <v>144</v>
      </c>
      <c r="K243" s="269" t="s">
        <v>150</v>
      </c>
      <c r="L243" s="269" t="s">
        <v>154</v>
      </c>
      <c r="M243" s="269" t="s">
        <v>325</v>
      </c>
      <c r="N243" s="269" t="s">
        <v>375</v>
      </c>
      <c r="O243" s="269" t="s">
        <v>669</v>
      </c>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5736</v>
      </c>
      <c r="B244" s="257" t="s">
        <v>1983</v>
      </c>
      <c r="C244" s="258" t="s">
        <v>5827</v>
      </c>
      <c r="D244" s="261" t="s">
        <v>5828</v>
      </c>
      <c r="E244" s="262" t="s">
        <v>5337</v>
      </c>
      <c r="F244" s="265" t="s">
        <v>5816</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5736</v>
      </c>
      <c r="B245" s="257" t="s">
        <v>1983</v>
      </c>
      <c r="C245" s="258" t="s">
        <v>5829</v>
      </c>
      <c r="D245" s="261" t="s">
        <v>5830</v>
      </c>
      <c r="E245" s="262" t="s">
        <v>5337</v>
      </c>
      <c r="F245" s="265" t="s">
        <v>5816</v>
      </c>
      <c r="G245" s="268">
        <f>IF(COUNTIF(H245:AU245,"&lt;&gt;")=0,"",SUMPRODUCT(((Recommendations[ImplStatus]="Implemented")+(Recommendations[ImplStatus]="Compensated"))*ISNUMBER(MATCH(Recommendations[Id],H245:AU245,0)))/COUNTIF(H245:AU245,"&lt;&gt;"))</f>
        <v>0</v>
      </c>
      <c r="H245" s="269" t="s">
        <v>162</v>
      </c>
      <c r="I245" s="269" t="s">
        <v>168</v>
      </c>
      <c r="J245" s="269" t="s">
        <v>174</v>
      </c>
      <c r="K245" s="269" t="s">
        <v>213</v>
      </c>
      <c r="L245" s="269" t="s">
        <v>217</v>
      </c>
      <c r="M245" s="269" t="s">
        <v>429</v>
      </c>
      <c r="N245" s="269" t="s">
        <v>433</v>
      </c>
      <c r="O245" s="269" t="s">
        <v>488</v>
      </c>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5736</v>
      </c>
      <c r="B246" s="257" t="s">
        <v>1983</v>
      </c>
      <c r="C246" s="258" t="s">
        <v>5831</v>
      </c>
      <c r="D246" s="261" t="s">
        <v>5832</v>
      </c>
      <c r="E246" s="262" t="s">
        <v>5337</v>
      </c>
      <c r="F246" s="265" t="s">
        <v>5816</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5736</v>
      </c>
      <c r="B247" s="257" t="s">
        <v>1983</v>
      </c>
      <c r="C247" s="258" t="s">
        <v>5833</v>
      </c>
      <c r="D247" s="261" t="s">
        <v>5834</v>
      </c>
      <c r="E247" s="262" t="s">
        <v>5337</v>
      </c>
      <c r="F247" s="265" t="s">
        <v>5816</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5736</v>
      </c>
      <c r="B248" s="257" t="s">
        <v>1983</v>
      </c>
      <c r="C248" s="258" t="s">
        <v>5835</v>
      </c>
      <c r="D248" s="261" t="s">
        <v>5836</v>
      </c>
      <c r="E248" s="262" t="s">
        <v>5366</v>
      </c>
      <c r="F248" s="265" t="s">
        <v>5816</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5736</v>
      </c>
      <c r="B249" s="257" t="s">
        <v>1983</v>
      </c>
      <c r="C249" s="258" t="s">
        <v>5837</v>
      </c>
      <c r="D249" s="261" t="s">
        <v>5838</v>
      </c>
      <c r="E249" s="262" t="s">
        <v>5366</v>
      </c>
      <c r="F249" s="265" t="s">
        <v>5839</v>
      </c>
      <c r="G249" s="268">
        <f>IF(COUNTIF(H249:AU249,"&lt;&gt;")=0,"",SUMPRODUCT(((Recommendations[ImplStatus]="Implemented")+(Recommendations[ImplStatus]="Compensated"))*ISNUMBER(MATCH(Recommendations[Id],H249:AU249,0)))/COUNTIF(H249:AU249,"&lt;&gt;"))</f>
        <v>0</v>
      </c>
      <c r="H249" s="269" t="s">
        <v>28</v>
      </c>
      <c r="I249" s="269" t="s">
        <v>32</v>
      </c>
      <c r="J249" s="269" t="s">
        <v>36</v>
      </c>
      <c r="K249" s="269" t="s">
        <v>83</v>
      </c>
      <c r="L249" s="269" t="s">
        <v>87</v>
      </c>
      <c r="M249" s="269" t="s">
        <v>95</v>
      </c>
      <c r="N249" s="269" t="s">
        <v>109</v>
      </c>
      <c r="O249" s="269" t="s">
        <v>462</v>
      </c>
      <c r="P249" s="269" t="s">
        <v>625</v>
      </c>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5736</v>
      </c>
      <c r="B250" s="257" t="s">
        <v>1983</v>
      </c>
      <c r="C250" s="258" t="s">
        <v>5840</v>
      </c>
      <c r="D250" s="261" t="s">
        <v>5841</v>
      </c>
      <c r="E250" s="262" t="s">
        <v>5366</v>
      </c>
      <c r="F250" s="265" t="s">
        <v>5839</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5736</v>
      </c>
      <c r="B251" s="256" t="s">
        <v>5842</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5736</v>
      </c>
      <c r="B252" s="257" t="s">
        <v>5842</v>
      </c>
      <c r="C252" s="258" t="s">
        <v>5843</v>
      </c>
      <c r="D252" s="261" t="s">
        <v>5844</v>
      </c>
      <c r="E252" s="262" t="s">
        <v>5433</v>
      </c>
      <c r="F252" s="265" t="s">
        <v>5845</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5736</v>
      </c>
      <c r="B253" s="257" t="s">
        <v>5842</v>
      </c>
      <c r="C253" s="258" t="s">
        <v>5846</v>
      </c>
      <c r="D253" s="261" t="s">
        <v>5847</v>
      </c>
      <c r="E253" s="262" t="s">
        <v>5433</v>
      </c>
      <c r="F253" s="265" t="s">
        <v>5845</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5736</v>
      </c>
      <c r="B254" s="257" t="s">
        <v>5842</v>
      </c>
      <c r="C254" s="258" t="s">
        <v>5848</v>
      </c>
      <c r="D254" s="261" t="s">
        <v>5849</v>
      </c>
      <c r="E254" s="262" t="s">
        <v>5433</v>
      </c>
      <c r="F254" s="265" t="s">
        <v>5845</v>
      </c>
      <c r="G254" s="268">
        <f>IF(COUNTIF(H254:AU254,"&lt;&gt;")=0,"",SUMPRODUCT(((Recommendations[ImplStatus]="Implemented")+(Recommendations[ImplStatus]="Compensated"))*ISNUMBER(MATCH(Recommendations[Id],H254:AU254,0)))/COUNTIF(H254:AU254,"&lt;&gt;"))</f>
        <v>0</v>
      </c>
      <c r="H254" s="269" t="s">
        <v>18</v>
      </c>
      <c r="I254" s="269" t="s">
        <v>32</v>
      </c>
      <c r="J254" s="269" t="s">
        <v>36</v>
      </c>
      <c r="K254" s="269" t="s">
        <v>40</v>
      </c>
      <c r="L254" s="269" t="s">
        <v>72</v>
      </c>
      <c r="M254" s="269" t="s">
        <v>76</v>
      </c>
      <c r="N254" s="269" t="s">
        <v>608</v>
      </c>
      <c r="O254" s="269" t="s">
        <v>613</v>
      </c>
      <c r="P254" s="269" t="s">
        <v>617</v>
      </c>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5736</v>
      </c>
      <c r="B255" s="257" t="s">
        <v>5842</v>
      </c>
      <c r="C255" s="258" t="s">
        <v>5850</v>
      </c>
      <c r="D255" s="261" t="s">
        <v>5851</v>
      </c>
      <c r="E255" s="262" t="s">
        <v>5433</v>
      </c>
      <c r="F255" s="265" t="s">
        <v>5845</v>
      </c>
      <c r="G255" s="268">
        <f>IF(COUNTIF(H255:AU255,"&lt;&gt;")=0,"",SUMPRODUCT(((Recommendations[ImplStatus]="Implemented")+(Recommendations[ImplStatus]="Compensated"))*ISNUMBER(MATCH(Recommendations[Id],H255:AU255,0)))/COUNTIF(H255:AU255,"&lt;&gt;"))</f>
        <v>0</v>
      </c>
      <c r="H255" s="269" t="s">
        <v>18</v>
      </c>
      <c r="I255" s="269" t="s">
        <v>76</v>
      </c>
      <c r="J255" s="269" t="s">
        <v>621</v>
      </c>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5736</v>
      </c>
      <c r="B256" s="257" t="s">
        <v>5842</v>
      </c>
      <c r="C256" s="258" t="s">
        <v>5852</v>
      </c>
      <c r="D256" s="261" t="s">
        <v>5853</v>
      </c>
      <c r="E256" s="262" t="s">
        <v>5433</v>
      </c>
      <c r="F256" s="265" t="s">
        <v>5845</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5736</v>
      </c>
      <c r="B257" s="257" t="s">
        <v>5842</v>
      </c>
      <c r="C257" s="258" t="s">
        <v>5854</v>
      </c>
      <c r="D257" s="261" t="s">
        <v>5855</v>
      </c>
      <c r="E257" s="262" t="s">
        <v>5337</v>
      </c>
      <c r="F257" s="265" t="s">
        <v>5845</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5736</v>
      </c>
      <c r="B258" s="257" t="s">
        <v>5842</v>
      </c>
      <c r="C258" s="258" t="s">
        <v>5856</v>
      </c>
      <c r="D258" s="261" t="s">
        <v>5857</v>
      </c>
      <c r="E258" s="262" t="s">
        <v>5337</v>
      </c>
      <c r="F258" s="265" t="s">
        <v>5845</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5736</v>
      </c>
      <c r="B259" s="257" t="s">
        <v>5842</v>
      </c>
      <c r="C259" s="258" t="s">
        <v>5858</v>
      </c>
      <c r="D259" s="261" t="s">
        <v>5859</v>
      </c>
      <c r="E259" s="262" t="s">
        <v>5337</v>
      </c>
      <c r="F259" s="265" t="s">
        <v>5845</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5736</v>
      </c>
      <c r="B260" s="257" t="s">
        <v>5842</v>
      </c>
      <c r="C260" s="258" t="s">
        <v>5860</v>
      </c>
      <c r="D260" s="261" t="s">
        <v>5861</v>
      </c>
      <c r="E260" s="262" t="s">
        <v>5337</v>
      </c>
      <c r="F260" s="265" t="s">
        <v>5845</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5736</v>
      </c>
      <c r="B261" s="257" t="s">
        <v>5842</v>
      </c>
      <c r="C261" s="258" t="s">
        <v>5862</v>
      </c>
      <c r="D261" s="261" t="s">
        <v>5863</v>
      </c>
      <c r="E261" s="262" t="s">
        <v>5481</v>
      </c>
      <c r="F261" s="265" t="s">
        <v>5845</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5736</v>
      </c>
      <c r="B262" s="257" t="s">
        <v>5842</v>
      </c>
      <c r="C262" s="258" t="s">
        <v>5864</v>
      </c>
      <c r="D262" s="261" t="s">
        <v>5865</v>
      </c>
      <c r="E262" s="262" t="s">
        <v>5481</v>
      </c>
      <c r="F262" s="265" t="s">
        <v>5845</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5736</v>
      </c>
      <c r="B263" s="257" t="s">
        <v>5842</v>
      </c>
      <c r="C263" s="258" t="s">
        <v>5866</v>
      </c>
      <c r="D263" s="261" t="s">
        <v>5867</v>
      </c>
      <c r="E263" s="262" t="s">
        <v>5481</v>
      </c>
      <c r="F263" s="265" t="s">
        <v>5845</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5736</v>
      </c>
      <c r="B264" s="256" t="s">
        <v>5868</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5736</v>
      </c>
      <c r="B265" s="257" t="s">
        <v>5868</v>
      </c>
      <c r="C265" s="258" t="s">
        <v>5869</v>
      </c>
      <c r="D265" s="261" t="s">
        <v>5870</v>
      </c>
      <c r="E265" s="262" t="s">
        <v>5366</v>
      </c>
      <c r="F265" s="265" t="s">
        <v>5871</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5736</v>
      </c>
      <c r="B266" s="257" t="s">
        <v>5868</v>
      </c>
      <c r="C266" s="258" t="s">
        <v>5872</v>
      </c>
      <c r="D266" s="261" t="s">
        <v>5873</v>
      </c>
      <c r="E266" s="262" t="s">
        <v>5366</v>
      </c>
      <c r="F266" s="265" t="s">
        <v>5871</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5736</v>
      </c>
      <c r="B267" s="257" t="s">
        <v>5868</v>
      </c>
      <c r="C267" s="258" t="s">
        <v>5874</v>
      </c>
      <c r="D267" s="261" t="s">
        <v>5875</v>
      </c>
      <c r="E267" s="262" t="s">
        <v>5366</v>
      </c>
      <c r="F267" s="265" t="s">
        <v>5871</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5736</v>
      </c>
      <c r="B268" s="257" t="s">
        <v>5868</v>
      </c>
      <c r="C268" s="258" t="s">
        <v>5876</v>
      </c>
      <c r="D268" s="261" t="s">
        <v>5877</v>
      </c>
      <c r="E268" s="262" t="s">
        <v>5366</v>
      </c>
      <c r="F268" s="265" t="s">
        <v>5871</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5736</v>
      </c>
      <c r="B269" s="257" t="s">
        <v>5868</v>
      </c>
      <c r="C269" s="258" t="s">
        <v>5878</v>
      </c>
      <c r="D269" s="261" t="s">
        <v>5879</v>
      </c>
      <c r="E269" s="262" t="s">
        <v>5366</v>
      </c>
      <c r="F269" s="265" t="s">
        <v>5871</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5736</v>
      </c>
      <c r="B270" s="257" t="s">
        <v>5868</v>
      </c>
      <c r="C270" s="258" t="s">
        <v>5880</v>
      </c>
      <c r="D270" s="261" t="s">
        <v>5881</v>
      </c>
      <c r="E270" s="262" t="s">
        <v>5366</v>
      </c>
      <c r="F270" s="265" t="s">
        <v>5871</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5736</v>
      </c>
      <c r="B271" s="257" t="s">
        <v>5868</v>
      </c>
      <c r="C271" s="258" t="s">
        <v>5882</v>
      </c>
      <c r="D271" s="261" t="s">
        <v>5883</v>
      </c>
      <c r="E271" s="262" t="s">
        <v>5366</v>
      </c>
      <c r="F271" s="265" t="s">
        <v>5871</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5736</v>
      </c>
      <c r="B272" s="257" t="s">
        <v>5868</v>
      </c>
      <c r="C272" s="258" t="s">
        <v>5884</v>
      </c>
      <c r="D272" s="261" t="s">
        <v>5885</v>
      </c>
      <c r="E272" s="262" t="s">
        <v>5366</v>
      </c>
      <c r="F272" s="265" t="s">
        <v>5871</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5736</v>
      </c>
      <c r="B273" s="257" t="s">
        <v>5868</v>
      </c>
      <c r="C273" s="258" t="s">
        <v>5886</v>
      </c>
      <c r="D273" s="261" t="s">
        <v>5887</v>
      </c>
      <c r="E273" s="262" t="s">
        <v>5366</v>
      </c>
      <c r="F273" s="265" t="s">
        <v>5871</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5888</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5888</v>
      </c>
      <c r="B275" s="256" t="s">
        <v>5889</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5888</v>
      </c>
      <c r="B276" s="257" t="s">
        <v>5889</v>
      </c>
      <c r="C276" s="258" t="s">
        <v>5890</v>
      </c>
      <c r="D276" s="261" t="s">
        <v>5891</v>
      </c>
      <c r="E276" s="262" t="s">
        <v>5337</v>
      </c>
      <c r="F276" s="265" t="s">
        <v>5892</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5888</v>
      </c>
      <c r="B277" s="257" t="s">
        <v>5889</v>
      </c>
      <c r="C277" s="258" t="s">
        <v>5893</v>
      </c>
      <c r="D277" s="261" t="s">
        <v>5894</v>
      </c>
      <c r="E277" s="262" t="s">
        <v>5337</v>
      </c>
      <c r="F277" s="265" t="s">
        <v>5892</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5888</v>
      </c>
      <c r="B278" s="257" t="s">
        <v>5889</v>
      </c>
      <c r="C278" s="258" t="s">
        <v>5895</v>
      </c>
      <c r="D278" s="261" t="s">
        <v>5896</v>
      </c>
      <c r="E278" s="262" t="s">
        <v>5337</v>
      </c>
      <c r="F278" s="265" t="s">
        <v>5892</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5888</v>
      </c>
      <c r="B279" s="257" t="s">
        <v>5889</v>
      </c>
      <c r="C279" s="258" t="s">
        <v>5897</v>
      </c>
      <c r="D279" s="261" t="s">
        <v>5898</v>
      </c>
      <c r="E279" s="262" t="s">
        <v>5337</v>
      </c>
      <c r="F279" s="265" t="s">
        <v>5892</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5888</v>
      </c>
      <c r="B280" s="257" t="s">
        <v>5889</v>
      </c>
      <c r="C280" s="258" t="s">
        <v>5899</v>
      </c>
      <c r="D280" s="261" t="s">
        <v>5900</v>
      </c>
      <c r="E280" s="262" t="s">
        <v>5337</v>
      </c>
      <c r="F280" s="265" t="s">
        <v>5892</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5888</v>
      </c>
      <c r="B281" s="257" t="s">
        <v>5889</v>
      </c>
      <c r="C281" s="258" t="s">
        <v>5901</v>
      </c>
      <c r="D281" s="261" t="s">
        <v>5902</v>
      </c>
      <c r="E281" s="262" t="s">
        <v>5337</v>
      </c>
      <c r="F281" s="265" t="s">
        <v>5892</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5888</v>
      </c>
      <c r="B282" s="257" t="s">
        <v>5889</v>
      </c>
      <c r="C282" s="258" t="s">
        <v>5903</v>
      </c>
      <c r="D282" s="261" t="s">
        <v>5904</v>
      </c>
      <c r="E282" s="262" t="s">
        <v>5337</v>
      </c>
      <c r="F282" s="265" t="s">
        <v>5892</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5888</v>
      </c>
      <c r="B283" s="257" t="s">
        <v>5889</v>
      </c>
      <c r="C283" s="258" t="s">
        <v>5905</v>
      </c>
      <c r="D283" s="261" t="s">
        <v>5906</v>
      </c>
      <c r="E283" s="262" t="s">
        <v>5433</v>
      </c>
      <c r="F283" s="265" t="s">
        <v>5907</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5888</v>
      </c>
      <c r="B284" s="257" t="s">
        <v>5889</v>
      </c>
      <c r="C284" s="258" t="s">
        <v>5908</v>
      </c>
      <c r="D284" s="261" t="s">
        <v>5909</v>
      </c>
      <c r="E284" s="262" t="s">
        <v>5433</v>
      </c>
      <c r="F284" s="265" t="s">
        <v>5907</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5888</v>
      </c>
      <c r="B285" s="257" t="s">
        <v>5889</v>
      </c>
      <c r="C285" s="258" t="s">
        <v>5910</v>
      </c>
      <c r="D285" s="261" t="s">
        <v>5911</v>
      </c>
      <c r="E285" s="262" t="s">
        <v>5337</v>
      </c>
      <c r="F285" s="265" t="s">
        <v>5907</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5888</v>
      </c>
      <c r="B286" s="257" t="s">
        <v>5889</v>
      </c>
      <c r="C286" s="258" t="s">
        <v>5912</v>
      </c>
      <c r="D286" s="261" t="s">
        <v>5913</v>
      </c>
      <c r="E286" s="262" t="s">
        <v>5366</v>
      </c>
      <c r="F286" s="265" t="s">
        <v>5907</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5888</v>
      </c>
      <c r="B287" s="257" t="s">
        <v>5889</v>
      </c>
      <c r="C287" s="258" t="s">
        <v>5914</v>
      </c>
      <c r="D287" s="261" t="s">
        <v>5915</v>
      </c>
      <c r="E287" s="262" t="s">
        <v>5366</v>
      </c>
      <c r="F287" s="265" t="s">
        <v>5907</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5888</v>
      </c>
      <c r="B288" s="257" t="s">
        <v>5889</v>
      </c>
      <c r="C288" s="258" t="s">
        <v>5916</v>
      </c>
      <c r="D288" s="261" t="s">
        <v>5917</v>
      </c>
      <c r="E288" s="262" t="s">
        <v>5366</v>
      </c>
      <c r="F288" s="265" t="s">
        <v>5907</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5888</v>
      </c>
      <c r="B289" s="257" t="s">
        <v>5889</v>
      </c>
      <c r="C289" s="258" t="s">
        <v>5918</v>
      </c>
      <c r="D289" s="261" t="s">
        <v>5919</v>
      </c>
      <c r="E289" s="262" t="s">
        <v>5366</v>
      </c>
      <c r="F289" s="265" t="s">
        <v>5907</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5888</v>
      </c>
      <c r="B290" s="257" t="s">
        <v>5889</v>
      </c>
      <c r="C290" s="258" t="s">
        <v>5920</v>
      </c>
      <c r="D290" s="261" t="s">
        <v>5921</v>
      </c>
      <c r="E290" s="262" t="s">
        <v>5337</v>
      </c>
      <c r="F290" s="265" t="s">
        <v>5907</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5888</v>
      </c>
      <c r="B291" s="257" t="s">
        <v>5889</v>
      </c>
      <c r="C291" s="258" t="s">
        <v>5922</v>
      </c>
      <c r="D291" s="261" t="s">
        <v>5923</v>
      </c>
      <c r="E291" s="262" t="s">
        <v>5366</v>
      </c>
      <c r="F291" s="265" t="s">
        <v>5924</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5888</v>
      </c>
      <c r="B292" s="257" t="s">
        <v>5889</v>
      </c>
      <c r="C292" s="258" t="s">
        <v>5925</v>
      </c>
      <c r="D292" s="261" t="s">
        <v>5926</v>
      </c>
      <c r="E292" s="262" t="s">
        <v>5366</v>
      </c>
      <c r="F292" s="265" t="s">
        <v>5924</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5888</v>
      </c>
      <c r="B293" s="257" t="s">
        <v>5889</v>
      </c>
      <c r="C293" s="258" t="s">
        <v>5927</v>
      </c>
      <c r="D293" s="261" t="s">
        <v>5928</v>
      </c>
      <c r="E293" s="262" t="s">
        <v>5616</v>
      </c>
      <c r="F293" s="265" t="s">
        <v>5907</v>
      </c>
      <c r="G293" s="268">
        <f>IF(COUNTIF(H293:AU293,"&lt;&gt;")=0,"",SUMPRODUCT(((Recommendations[ImplStatus]="Implemented")+(Recommendations[ImplStatus]="Compensated"))*ISNUMBER(MATCH(Recommendations[Id],H293:AU293,0)))/COUNTIF(H293:AU293,"&lt;&gt;"))</f>
        <v>0</v>
      </c>
      <c r="H293" s="269" t="s">
        <v>50</v>
      </c>
      <c r="I293" s="269" t="s">
        <v>184</v>
      </c>
      <c r="J293" s="269" t="s">
        <v>399</v>
      </c>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5888</v>
      </c>
      <c r="B294" s="257" t="s">
        <v>5889</v>
      </c>
      <c r="C294" s="258" t="s">
        <v>5929</v>
      </c>
      <c r="D294" s="261" t="s">
        <v>5930</v>
      </c>
      <c r="E294" s="262" t="s">
        <v>5616</v>
      </c>
      <c r="F294" s="265" t="s">
        <v>5907</v>
      </c>
      <c r="G294" s="268">
        <f>IF(COUNTIF(H294:AU294,"&lt;&gt;")=0,"",SUMPRODUCT(((Recommendations[ImplStatus]="Implemented")+(Recommendations[ImplStatus]="Compensated"))*ISNUMBER(MATCH(Recommendations[Id],H294:AU294,0)))/COUNTIF(H294:AU294,"&lt;&gt;"))</f>
        <v>0</v>
      </c>
      <c r="H294" s="269" t="s">
        <v>190</v>
      </c>
      <c r="I294" s="269" t="s">
        <v>196</v>
      </c>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5888</v>
      </c>
      <c r="B295" s="257" t="s">
        <v>5889</v>
      </c>
      <c r="C295" s="258" t="s">
        <v>5931</v>
      </c>
      <c r="D295" s="261" t="s">
        <v>5932</v>
      </c>
      <c r="E295" s="262" t="s">
        <v>5433</v>
      </c>
      <c r="F295" s="265" t="s">
        <v>5907</v>
      </c>
      <c r="G295" s="268">
        <f>IF(COUNTIF(H295:AU295,"&lt;&gt;")=0,"",SUMPRODUCT(((Recommendations[ImplStatus]="Implemented")+(Recommendations[ImplStatus]="Compensated"))*ISNUMBER(MATCH(Recommendations[Id],H295:AU295,0)))/COUNTIF(H295:AU295,"&lt;&gt;"))</f>
        <v>0</v>
      </c>
      <c r="H295" s="269" t="s">
        <v>399</v>
      </c>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5888</v>
      </c>
      <c r="B296" s="257" t="s">
        <v>5889</v>
      </c>
      <c r="C296" s="258" t="s">
        <v>5933</v>
      </c>
      <c r="D296" s="261" t="s">
        <v>5934</v>
      </c>
      <c r="E296" s="262" t="s">
        <v>5433</v>
      </c>
      <c r="F296" s="265" t="s">
        <v>5907</v>
      </c>
      <c r="G296" s="268">
        <f>IF(COUNTIF(H296:AU296,"&lt;&gt;")=0,"",SUMPRODUCT(((Recommendations[ImplStatus]="Implemented")+(Recommendations[ImplStatus]="Compensated"))*ISNUMBER(MATCH(Recommendations[Id],H296:AU296,0)))/COUNTIF(H296:AU296,"&lt;&gt;"))</f>
        <v>0</v>
      </c>
      <c r="H296" s="269" t="s">
        <v>202</v>
      </c>
      <c r="I296" s="269" t="s">
        <v>209</v>
      </c>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5888</v>
      </c>
      <c r="B297" s="257" t="s">
        <v>5889</v>
      </c>
      <c r="C297" s="258" t="s">
        <v>5935</v>
      </c>
      <c r="D297" s="261" t="s">
        <v>5936</v>
      </c>
      <c r="E297" s="262" t="s">
        <v>5337</v>
      </c>
      <c r="F297" s="265" t="s">
        <v>5907</v>
      </c>
      <c r="G297" s="268">
        <f>IF(COUNTIF(H297:AU297,"&lt;&gt;")=0,"",SUMPRODUCT(((Recommendations[ImplStatus]="Implemented")+(Recommendations[ImplStatus]="Compensated"))*ISNUMBER(MATCH(Recommendations[Id],H297:AU297,0)))/COUNTIF(H297:AU297,"&lt;&gt;"))</f>
        <v>0</v>
      </c>
      <c r="H297" s="269" t="s">
        <v>202</v>
      </c>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5888</v>
      </c>
      <c r="B298" s="257" t="s">
        <v>5889</v>
      </c>
      <c r="C298" s="258" t="s">
        <v>5937</v>
      </c>
      <c r="D298" s="261" t="s">
        <v>5938</v>
      </c>
      <c r="E298" s="262" t="s">
        <v>5433</v>
      </c>
      <c r="F298" s="265" t="s">
        <v>5907</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5888</v>
      </c>
      <c r="B299" s="257" t="s">
        <v>5889</v>
      </c>
      <c r="C299" s="258" t="s">
        <v>5939</v>
      </c>
      <c r="D299" s="261" t="s">
        <v>5940</v>
      </c>
      <c r="E299" s="262" t="s">
        <v>5366</v>
      </c>
      <c r="F299" s="265" t="s">
        <v>5907</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5888</v>
      </c>
      <c r="B300" s="257" t="s">
        <v>5889</v>
      </c>
      <c r="C300" s="258" t="s">
        <v>5941</v>
      </c>
      <c r="D300" s="261" t="s">
        <v>5942</v>
      </c>
      <c r="E300" s="262" t="s">
        <v>5433</v>
      </c>
      <c r="F300" s="265" t="s">
        <v>5907</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5888</v>
      </c>
      <c r="B301" s="257" t="s">
        <v>5889</v>
      </c>
      <c r="C301" s="258" t="s">
        <v>5943</v>
      </c>
      <c r="D301" s="261" t="s">
        <v>5944</v>
      </c>
      <c r="E301" s="262" t="s">
        <v>5481</v>
      </c>
      <c r="F301" s="265" t="s">
        <v>5907</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5888</v>
      </c>
      <c r="B302" s="257" t="s">
        <v>5889</v>
      </c>
      <c r="C302" s="258" t="s">
        <v>5945</v>
      </c>
      <c r="D302" s="261" t="s">
        <v>5946</v>
      </c>
      <c r="E302" s="262" t="s">
        <v>5481</v>
      </c>
      <c r="F302" s="265" t="s">
        <v>5907</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5888</v>
      </c>
      <c r="B303" s="256" t="s">
        <v>1716</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5888</v>
      </c>
      <c r="B304" s="257" t="s">
        <v>1716</v>
      </c>
      <c r="C304" s="258" t="s">
        <v>5947</v>
      </c>
      <c r="D304" s="261" t="s">
        <v>5948</v>
      </c>
      <c r="E304" s="262" t="s">
        <v>5337</v>
      </c>
      <c r="F304" s="265" t="s">
        <v>5949</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5888</v>
      </c>
      <c r="B305" s="257" t="s">
        <v>1716</v>
      </c>
      <c r="C305" s="258" t="s">
        <v>5950</v>
      </c>
      <c r="D305" s="261" t="s">
        <v>5951</v>
      </c>
      <c r="E305" s="262" t="s">
        <v>5337</v>
      </c>
      <c r="F305" s="265" t="s">
        <v>5949</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5888</v>
      </c>
      <c r="B306" s="257" t="s">
        <v>1716</v>
      </c>
      <c r="C306" s="258" t="s">
        <v>5952</v>
      </c>
      <c r="D306" s="261" t="s">
        <v>5953</v>
      </c>
      <c r="E306" s="262" t="s">
        <v>5337</v>
      </c>
      <c r="F306" s="265" t="s">
        <v>5949</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5888</v>
      </c>
      <c r="B307" s="257" t="s">
        <v>1716</v>
      </c>
      <c r="C307" s="258" t="s">
        <v>5954</v>
      </c>
      <c r="D307" s="261" t="s">
        <v>5955</v>
      </c>
      <c r="E307" s="262" t="s">
        <v>5337</v>
      </c>
      <c r="F307" s="265" t="s">
        <v>5949</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5888</v>
      </c>
      <c r="B308" s="257" t="s">
        <v>1716</v>
      </c>
      <c r="C308" s="258" t="s">
        <v>5956</v>
      </c>
      <c r="D308" s="261" t="s">
        <v>5957</v>
      </c>
      <c r="E308" s="262" t="s">
        <v>5433</v>
      </c>
      <c r="F308" s="265" t="s">
        <v>5949</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5888</v>
      </c>
      <c r="B309" s="257" t="s">
        <v>1716</v>
      </c>
      <c r="C309" s="258" t="s">
        <v>5958</v>
      </c>
      <c r="D309" s="261" t="s">
        <v>5959</v>
      </c>
      <c r="E309" s="262" t="s">
        <v>5433</v>
      </c>
      <c r="F309" s="265" t="s">
        <v>5949</v>
      </c>
      <c r="G309" s="268">
        <f>IF(COUNTIF(H309:AU309,"&lt;&gt;")=0,"",SUMPRODUCT(((Recommendations[ImplStatus]="Implemented")+(Recommendations[ImplStatus]="Compensated"))*ISNUMBER(MATCH(Recommendations[Id],H309:AU309,0)))/COUNTIF(H309:AU309,"&lt;&gt;"))</f>
        <v>0</v>
      </c>
      <c r="H309" s="269" t="s">
        <v>221</v>
      </c>
      <c r="I309" s="269" t="s">
        <v>227</v>
      </c>
      <c r="J309" s="269" t="s">
        <v>233</v>
      </c>
      <c r="K309" s="269" t="s">
        <v>239</v>
      </c>
      <c r="L309" s="269" t="s">
        <v>245</v>
      </c>
      <c r="M309" s="269" t="s">
        <v>249</v>
      </c>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5888</v>
      </c>
      <c r="B310" s="257" t="s">
        <v>1716</v>
      </c>
      <c r="C310" s="258" t="s">
        <v>5960</v>
      </c>
      <c r="D310" s="261" t="s">
        <v>5961</v>
      </c>
      <c r="E310" s="262" t="s">
        <v>5433</v>
      </c>
      <c r="F310" s="265" t="s">
        <v>5949</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5888</v>
      </c>
      <c r="B311" s="257" t="s">
        <v>1716</v>
      </c>
      <c r="C311" s="258" t="s">
        <v>5962</v>
      </c>
      <c r="D311" s="261" t="s">
        <v>5963</v>
      </c>
      <c r="E311" s="262" t="s">
        <v>5433</v>
      </c>
      <c r="F311" s="265" t="s">
        <v>5949</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5888</v>
      </c>
      <c r="B312" s="257" t="s">
        <v>1716</v>
      </c>
      <c r="C312" s="258" t="s">
        <v>5964</v>
      </c>
      <c r="D312" s="261" t="s">
        <v>5965</v>
      </c>
      <c r="E312" s="262" t="s">
        <v>5433</v>
      </c>
      <c r="F312" s="265" t="s">
        <v>5949</v>
      </c>
      <c r="G312" s="268">
        <f>IF(COUNTIF(H312:AU312,"&lt;&gt;")=0,"",SUMPRODUCT(((Recommendations[ImplStatus]="Implemented")+(Recommendations[ImplStatus]="Compensated"))*ISNUMBER(MATCH(Recommendations[Id],H312:AU312,0)))/COUNTIF(H312:AU312,"&lt;&gt;"))</f>
        <v>0</v>
      </c>
      <c r="H312" s="269" t="s">
        <v>50</v>
      </c>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5888</v>
      </c>
      <c r="B313" s="257" t="s">
        <v>1716</v>
      </c>
      <c r="C313" s="258" t="s">
        <v>5966</v>
      </c>
      <c r="D313" s="261" t="s">
        <v>5967</v>
      </c>
      <c r="E313" s="262" t="s">
        <v>5366</v>
      </c>
      <c r="F313" s="265" t="s">
        <v>5949</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5888</v>
      </c>
      <c r="B314" s="257" t="s">
        <v>1716</v>
      </c>
      <c r="C314" s="258" t="s">
        <v>5968</v>
      </c>
      <c r="D314" s="261" t="s">
        <v>5969</v>
      </c>
      <c r="E314" s="262" t="s">
        <v>5366</v>
      </c>
      <c r="F314" s="265" t="s">
        <v>5949</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5888</v>
      </c>
      <c r="B315" s="257" t="s">
        <v>1716</v>
      </c>
      <c r="C315" s="258" t="s">
        <v>5970</v>
      </c>
      <c r="D315" s="261" t="s">
        <v>5971</v>
      </c>
      <c r="E315" s="262" t="s">
        <v>5366</v>
      </c>
      <c r="F315" s="265" t="s">
        <v>5949</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5888</v>
      </c>
      <c r="B316" s="257" t="s">
        <v>1716</v>
      </c>
      <c r="C316" s="258" t="s">
        <v>5972</v>
      </c>
      <c r="D316" s="261" t="s">
        <v>5973</v>
      </c>
      <c r="E316" s="262" t="s">
        <v>5366</v>
      </c>
      <c r="F316" s="265" t="s">
        <v>5949</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5888</v>
      </c>
      <c r="B317" s="257" t="s">
        <v>1716</v>
      </c>
      <c r="C317" s="258" t="s">
        <v>5974</v>
      </c>
      <c r="D317" s="261" t="s">
        <v>5975</v>
      </c>
      <c r="E317" s="262" t="s">
        <v>5433</v>
      </c>
      <c r="F317" s="265" t="s">
        <v>5907</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5888</v>
      </c>
      <c r="B318" s="257" t="s">
        <v>1716</v>
      </c>
      <c r="C318" s="258" t="s">
        <v>5976</v>
      </c>
      <c r="D318" s="261" t="s">
        <v>5977</v>
      </c>
      <c r="E318" s="262" t="s">
        <v>5481</v>
      </c>
      <c r="F318" s="265" t="s">
        <v>5907</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5888</v>
      </c>
      <c r="B319" s="257" t="s">
        <v>1716</v>
      </c>
      <c r="C319" s="258" t="s">
        <v>5978</v>
      </c>
      <c r="D319" s="261" t="s">
        <v>5979</v>
      </c>
      <c r="E319" s="262" t="s">
        <v>5481</v>
      </c>
      <c r="F319" s="265" t="s">
        <v>5907</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5888</v>
      </c>
      <c r="B320" s="256" t="s">
        <v>5980</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5888</v>
      </c>
      <c r="B321" s="257" t="s">
        <v>5980</v>
      </c>
      <c r="C321" s="258" t="s">
        <v>5981</v>
      </c>
      <c r="D321" s="261" t="s">
        <v>5982</v>
      </c>
      <c r="E321" s="262" t="s">
        <v>5366</v>
      </c>
      <c r="F321" s="265" t="s">
        <v>5983</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5888</v>
      </c>
      <c r="B322" s="257" t="s">
        <v>5980</v>
      </c>
      <c r="C322" s="258" t="s">
        <v>5984</v>
      </c>
      <c r="D322" s="261" t="s">
        <v>5985</v>
      </c>
      <c r="E322" s="262" t="s">
        <v>5366</v>
      </c>
      <c r="F322" s="265" t="s">
        <v>5983</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5888</v>
      </c>
      <c r="B323" s="257" t="s">
        <v>5980</v>
      </c>
      <c r="C323" s="258" t="s">
        <v>5986</v>
      </c>
      <c r="D323" s="261" t="s">
        <v>5987</v>
      </c>
      <c r="E323" s="262" t="s">
        <v>5366</v>
      </c>
      <c r="F323" s="265" t="s">
        <v>5983</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5888</v>
      </c>
      <c r="B324" s="257" t="s">
        <v>5980</v>
      </c>
      <c r="C324" s="258" t="s">
        <v>5988</v>
      </c>
      <c r="D324" s="261" t="s">
        <v>5989</v>
      </c>
      <c r="E324" s="262" t="s">
        <v>5366</v>
      </c>
      <c r="F324" s="265" t="s">
        <v>5983</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5888</v>
      </c>
      <c r="B325" s="257" t="s">
        <v>5980</v>
      </c>
      <c r="C325" s="258" t="s">
        <v>5990</v>
      </c>
      <c r="D325" s="261" t="s">
        <v>5991</v>
      </c>
      <c r="E325" s="262" t="s">
        <v>5366</v>
      </c>
      <c r="F325" s="265" t="s">
        <v>5983</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5888</v>
      </c>
      <c r="B326" s="257" t="s">
        <v>5980</v>
      </c>
      <c r="C326" s="258" t="s">
        <v>5992</v>
      </c>
      <c r="D326" s="261" t="s">
        <v>5993</v>
      </c>
      <c r="E326" s="262" t="s">
        <v>5366</v>
      </c>
      <c r="F326" s="265" t="s">
        <v>5983</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5888</v>
      </c>
      <c r="B327" s="257" t="s">
        <v>5980</v>
      </c>
      <c r="C327" s="258" t="s">
        <v>5994</v>
      </c>
      <c r="D327" s="261" t="s">
        <v>5995</v>
      </c>
      <c r="E327" s="262" t="s">
        <v>5366</v>
      </c>
      <c r="F327" s="265" t="s">
        <v>5983</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5888</v>
      </c>
      <c r="B328" s="257" t="s">
        <v>5980</v>
      </c>
      <c r="C328" s="258" t="s">
        <v>5996</v>
      </c>
      <c r="D328" s="261" t="s">
        <v>5997</v>
      </c>
      <c r="E328" s="262" t="s">
        <v>5366</v>
      </c>
      <c r="F328" s="265" t="s">
        <v>5983</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5888</v>
      </c>
      <c r="B329" s="257" t="s">
        <v>5980</v>
      </c>
      <c r="C329" s="258" t="s">
        <v>5998</v>
      </c>
      <c r="D329" s="261" t="s">
        <v>5999</v>
      </c>
      <c r="E329" s="262" t="s">
        <v>5366</v>
      </c>
      <c r="F329" s="265" t="s">
        <v>5983</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5888</v>
      </c>
      <c r="B330" s="257" t="s">
        <v>5980</v>
      </c>
      <c r="C330" s="258" t="s">
        <v>6000</v>
      </c>
      <c r="D330" s="261" t="s">
        <v>6001</v>
      </c>
      <c r="E330" s="262" t="s">
        <v>5366</v>
      </c>
      <c r="F330" s="265" t="s">
        <v>5983</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5888</v>
      </c>
      <c r="B331" s="257" t="s">
        <v>5980</v>
      </c>
      <c r="C331" s="258" t="s">
        <v>6002</v>
      </c>
      <c r="D331" s="261" t="s">
        <v>6003</v>
      </c>
      <c r="E331" s="262" t="s">
        <v>5366</v>
      </c>
      <c r="F331" s="265" t="s">
        <v>5983</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5888</v>
      </c>
      <c r="B332" s="257" t="s">
        <v>5980</v>
      </c>
      <c r="C332" s="258" t="s">
        <v>6004</v>
      </c>
      <c r="D332" s="261" t="s">
        <v>6005</v>
      </c>
      <c r="E332" s="262" t="s">
        <v>5366</v>
      </c>
      <c r="F332" s="265" t="s">
        <v>5983</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5888</v>
      </c>
      <c r="B333" s="257" t="s">
        <v>5980</v>
      </c>
      <c r="C333" s="258" t="s">
        <v>6006</v>
      </c>
      <c r="D333" s="261" t="s">
        <v>6007</v>
      </c>
      <c r="E333" s="262" t="s">
        <v>5366</v>
      </c>
      <c r="F333" s="265" t="s">
        <v>5983</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5888</v>
      </c>
      <c r="B334" s="257" t="s">
        <v>5980</v>
      </c>
      <c r="C334" s="258" t="s">
        <v>6008</v>
      </c>
      <c r="D334" s="261" t="s">
        <v>6009</v>
      </c>
      <c r="E334" s="262" t="s">
        <v>5366</v>
      </c>
      <c r="F334" s="265" t="s">
        <v>5983</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5888</v>
      </c>
      <c r="B335" s="257" t="s">
        <v>5980</v>
      </c>
      <c r="C335" s="258" t="s">
        <v>6010</v>
      </c>
      <c r="D335" s="261" t="s">
        <v>6011</v>
      </c>
      <c r="E335" s="262" t="s">
        <v>5366</v>
      </c>
      <c r="F335" s="265" t="s">
        <v>5983</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5888</v>
      </c>
      <c r="B336" s="257" t="s">
        <v>5980</v>
      </c>
      <c r="C336" s="258" t="s">
        <v>6012</v>
      </c>
      <c r="D336" s="261" t="s">
        <v>6013</v>
      </c>
      <c r="E336" s="262" t="s">
        <v>5481</v>
      </c>
      <c r="F336" s="265" t="s">
        <v>5983</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5888</v>
      </c>
      <c r="B337" s="257" t="s">
        <v>5980</v>
      </c>
      <c r="C337" s="258" t="s">
        <v>6014</v>
      </c>
      <c r="D337" s="261" t="s">
        <v>6015</v>
      </c>
      <c r="E337" s="262" t="s">
        <v>5481</v>
      </c>
      <c r="F337" s="265" t="s">
        <v>5983</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5888</v>
      </c>
      <c r="B338" s="257" t="s">
        <v>5980</v>
      </c>
      <c r="C338" s="258" t="s">
        <v>6016</v>
      </c>
      <c r="D338" s="261" t="s">
        <v>6017</v>
      </c>
      <c r="E338" s="262" t="s">
        <v>5366</v>
      </c>
      <c r="F338" s="265" t="s">
        <v>5983</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5888</v>
      </c>
      <c r="B339" s="257" t="s">
        <v>5980</v>
      </c>
      <c r="C339" s="258" t="s">
        <v>6018</v>
      </c>
      <c r="D339" s="261" t="s">
        <v>6019</v>
      </c>
      <c r="E339" s="262" t="s">
        <v>5366</v>
      </c>
      <c r="F339" s="265" t="s">
        <v>5983</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5888</v>
      </c>
      <c r="B340" s="256" t="s">
        <v>6020</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5888</v>
      </c>
      <c r="B341" s="257" t="s">
        <v>6020</v>
      </c>
      <c r="C341" s="258" t="s">
        <v>6021</v>
      </c>
      <c r="D341" s="261" t="s">
        <v>6022</v>
      </c>
      <c r="E341" s="262" t="s">
        <v>5337</v>
      </c>
      <c r="F341" s="265" t="s">
        <v>5907</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5888</v>
      </c>
      <c r="B342" s="257" t="s">
        <v>6020</v>
      </c>
      <c r="C342" s="258" t="s">
        <v>6023</v>
      </c>
      <c r="D342" s="261" t="s">
        <v>6024</v>
      </c>
      <c r="E342" s="262" t="s">
        <v>5337</v>
      </c>
      <c r="F342" s="265" t="s">
        <v>5907</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5888</v>
      </c>
      <c r="B343" s="257" t="s">
        <v>6020</v>
      </c>
      <c r="C343" s="258" t="s">
        <v>6025</v>
      </c>
      <c r="D343" s="261" t="s">
        <v>6026</v>
      </c>
      <c r="E343" s="262" t="s">
        <v>5433</v>
      </c>
      <c r="F343" s="265" t="s">
        <v>6027</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5888</v>
      </c>
      <c r="B344" s="257" t="s">
        <v>6020</v>
      </c>
      <c r="C344" s="258" t="s">
        <v>6028</v>
      </c>
      <c r="D344" s="261" t="s">
        <v>6029</v>
      </c>
      <c r="E344" s="262" t="s">
        <v>5366</v>
      </c>
      <c r="F344" s="265" t="s">
        <v>6027</v>
      </c>
      <c r="G344" s="268">
        <f>IF(COUNTIF(H344:AU344,"&lt;&gt;")=0,"",SUMPRODUCT(((Recommendations[ImplStatus]="Implemented")+(Recommendations[ImplStatus]="Compensated"))*ISNUMBER(MATCH(Recommendations[Id],H344:AU344,0)))/COUNTIF(H344:AU344,"&lt;&gt;"))</f>
        <v>0</v>
      </c>
      <c r="H344" s="269" t="s">
        <v>221</v>
      </c>
      <c r="I344" s="269" t="s">
        <v>227</v>
      </c>
      <c r="J344" s="269" t="s">
        <v>233</v>
      </c>
      <c r="K344" s="269" t="s">
        <v>239</v>
      </c>
      <c r="L344" s="269" t="s">
        <v>495</v>
      </c>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5888</v>
      </c>
      <c r="B345" s="257" t="s">
        <v>6020</v>
      </c>
      <c r="C345" s="258" t="s">
        <v>6030</v>
      </c>
      <c r="D345" s="261" t="s">
        <v>6031</v>
      </c>
      <c r="E345" s="262" t="s">
        <v>5366</v>
      </c>
      <c r="F345" s="265" t="s">
        <v>6027</v>
      </c>
      <c r="G345" s="268">
        <f>IF(COUNTIF(H345:AU345,"&lt;&gt;")=0,"",SUMPRODUCT(((Recommendations[ImplStatus]="Implemented")+(Recommendations[ImplStatus]="Compensated"))*ISNUMBER(MATCH(Recommendations[Id],H345:AU345,0)))/COUNTIF(H345:AU345,"&lt;&gt;"))</f>
        <v>0</v>
      </c>
      <c r="H345" s="269" t="s">
        <v>162</v>
      </c>
      <c r="I345" s="269" t="s">
        <v>168</v>
      </c>
      <c r="J345" s="269" t="s">
        <v>174</v>
      </c>
      <c r="K345" s="269" t="s">
        <v>495</v>
      </c>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5888</v>
      </c>
      <c r="B346" s="257" t="s">
        <v>6020</v>
      </c>
      <c r="C346" s="258" t="s">
        <v>6032</v>
      </c>
      <c r="D346" s="261" t="s">
        <v>6033</v>
      </c>
      <c r="E346" s="262" t="s">
        <v>5366</v>
      </c>
      <c r="F346" s="265" t="s">
        <v>6027</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5888</v>
      </c>
      <c r="B347" s="257" t="s">
        <v>6020</v>
      </c>
      <c r="C347" s="258" t="s">
        <v>6034</v>
      </c>
      <c r="D347" s="261" t="s">
        <v>6035</v>
      </c>
      <c r="E347" s="262" t="s">
        <v>5366</v>
      </c>
      <c r="F347" s="265" t="s">
        <v>6027</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5888</v>
      </c>
      <c r="B348" s="257" t="s">
        <v>6020</v>
      </c>
      <c r="C348" s="258" t="s">
        <v>6036</v>
      </c>
      <c r="D348" s="261" t="s">
        <v>6037</v>
      </c>
      <c r="E348" s="262" t="s">
        <v>5366</v>
      </c>
      <c r="F348" s="265" t="s">
        <v>6027</v>
      </c>
      <c r="G348" s="268">
        <f>IF(COUNTIF(H348:AU348,"&lt;&gt;")=0,"",SUMPRODUCT(((Recommendations[ImplStatus]="Implemented")+(Recommendations[ImplStatus]="Compensated"))*ISNUMBER(MATCH(Recommendations[Id],H348:AU348,0)))/COUNTIF(H348:AU348,"&lt;&gt;"))</f>
        <v>0</v>
      </c>
      <c r="H348" s="269" t="s">
        <v>127</v>
      </c>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5888</v>
      </c>
      <c r="B349" s="257" t="s">
        <v>6020</v>
      </c>
      <c r="C349" s="258" t="s">
        <v>6038</v>
      </c>
      <c r="D349" s="261" t="s">
        <v>6039</v>
      </c>
      <c r="E349" s="262" t="s">
        <v>5366</v>
      </c>
      <c r="F349" s="265" t="s">
        <v>6027</v>
      </c>
      <c r="G349" s="268">
        <f>IF(COUNTIF(H349:AU349,"&lt;&gt;")=0,"",SUMPRODUCT(((Recommendations[ImplStatus]="Implemented")+(Recommendations[ImplStatus]="Compensated"))*ISNUMBER(MATCH(Recommendations[Id],H349:AU349,0)))/COUNTIF(H349:AU349,"&lt;&gt;"))</f>
        <v>0</v>
      </c>
      <c r="H349" s="269" t="s">
        <v>261</v>
      </c>
      <c r="I349" s="269" t="s">
        <v>306</v>
      </c>
      <c r="J349" s="269" t="s">
        <v>310</v>
      </c>
      <c r="K349" s="269" t="s">
        <v>393</v>
      </c>
      <c r="L349" s="269" t="s">
        <v>413</v>
      </c>
      <c r="M349" s="269" t="s">
        <v>417</v>
      </c>
      <c r="N349" s="269" t="s">
        <v>469</v>
      </c>
      <c r="O349" s="269" t="s">
        <v>475</v>
      </c>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5888</v>
      </c>
      <c r="B350" s="257" t="s">
        <v>6020</v>
      </c>
      <c r="C350" s="258" t="s">
        <v>6040</v>
      </c>
      <c r="D350" s="261" t="s">
        <v>6041</v>
      </c>
      <c r="E350" s="262" t="s">
        <v>5337</v>
      </c>
      <c r="F350" s="265" t="s">
        <v>6027</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5888</v>
      </c>
      <c r="B351" s="257" t="s">
        <v>6020</v>
      </c>
      <c r="C351" s="258" t="s">
        <v>6042</v>
      </c>
      <c r="D351" s="261" t="s">
        <v>6043</v>
      </c>
      <c r="E351" s="262" t="s">
        <v>5337</v>
      </c>
      <c r="F351" s="265" t="s">
        <v>6027</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5888</v>
      </c>
      <c r="B352" s="257" t="s">
        <v>6020</v>
      </c>
      <c r="C352" s="258" t="s">
        <v>6044</v>
      </c>
      <c r="D352" s="261" t="s">
        <v>6045</v>
      </c>
      <c r="E352" s="262" t="s">
        <v>5337</v>
      </c>
      <c r="F352" s="265" t="s">
        <v>6027</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5888</v>
      </c>
      <c r="B353" s="257" t="s">
        <v>6020</v>
      </c>
      <c r="C353" s="258" t="s">
        <v>6046</v>
      </c>
      <c r="D353" s="261" t="s">
        <v>6047</v>
      </c>
      <c r="E353" s="262" t="s">
        <v>5433</v>
      </c>
      <c r="F353" s="265" t="s">
        <v>5907</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5888</v>
      </c>
      <c r="B354" s="256" t="s">
        <v>6048</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5888</v>
      </c>
      <c r="B355" s="257" t="s">
        <v>6048</v>
      </c>
      <c r="C355" s="258" t="s">
        <v>6049</v>
      </c>
      <c r="D355" s="261" t="s">
        <v>6050</v>
      </c>
      <c r="E355" s="262" t="s">
        <v>5433</v>
      </c>
      <c r="F355" s="265" t="s">
        <v>6051</v>
      </c>
      <c r="G355" s="268">
        <f>IF(COUNTIF(H355:AU355,"&lt;&gt;")=0,"",SUMPRODUCT(((Recommendations[ImplStatus]="Implemented")+(Recommendations[ImplStatus]="Compensated"))*ISNUMBER(MATCH(Recommendations[Id],H355:AU355,0)))/COUNTIF(H355:AU355,"&lt;&gt;"))</f>
        <v>0</v>
      </c>
      <c r="H355" s="269" t="s">
        <v>44</v>
      </c>
      <c r="I355" s="269" t="s">
        <v>99</v>
      </c>
      <c r="J355" s="269" t="s">
        <v>105</v>
      </c>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5888</v>
      </c>
      <c r="B356" s="257" t="s">
        <v>6048</v>
      </c>
      <c r="C356" s="258" t="s">
        <v>6052</v>
      </c>
      <c r="D356" s="261" t="s">
        <v>6053</v>
      </c>
      <c r="E356" s="262" t="s">
        <v>5433</v>
      </c>
      <c r="F356" s="265" t="s">
        <v>6051</v>
      </c>
      <c r="G356" s="268">
        <f>IF(COUNTIF(H356:AU356,"&lt;&gt;")=0,"",SUMPRODUCT(((Recommendations[ImplStatus]="Implemented")+(Recommendations[ImplStatus]="Compensated"))*ISNUMBER(MATCH(Recommendations[Id],H356:AU356,0)))/COUNTIF(H356:AU356,"&lt;&gt;"))</f>
        <v>0</v>
      </c>
      <c r="H356" s="269" t="s">
        <v>266</v>
      </c>
      <c r="I356" s="269" t="s">
        <v>272</v>
      </c>
      <c r="J356" s="269" t="s">
        <v>278</v>
      </c>
      <c r="K356" s="269" t="s">
        <v>282</v>
      </c>
      <c r="L356" s="269" t="s">
        <v>290</v>
      </c>
      <c r="M356" s="269" t="s">
        <v>294</v>
      </c>
      <c r="N356" s="269" t="s">
        <v>588</v>
      </c>
      <c r="O356" s="269" t="s">
        <v>592</v>
      </c>
      <c r="P356" s="269" t="s">
        <v>598</v>
      </c>
      <c r="Q356" s="269" t="s">
        <v>604</v>
      </c>
      <c r="R356" s="269" t="s">
        <v>661</v>
      </c>
      <c r="S356" s="269" t="s">
        <v>665</v>
      </c>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5888</v>
      </c>
      <c r="B357" s="257" t="s">
        <v>6048</v>
      </c>
      <c r="C357" s="258" t="s">
        <v>6054</v>
      </c>
      <c r="D357" s="261" t="s">
        <v>6055</v>
      </c>
      <c r="E357" s="262" t="s">
        <v>5481</v>
      </c>
      <c r="F357" s="265" t="s">
        <v>6051</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5888</v>
      </c>
      <c r="B358" s="257" t="s">
        <v>6048</v>
      </c>
      <c r="C358" s="258" t="s">
        <v>6056</v>
      </c>
      <c r="D358" s="261" t="s">
        <v>6057</v>
      </c>
      <c r="E358" s="262" t="s">
        <v>5481</v>
      </c>
      <c r="F358" s="265" t="s">
        <v>6051</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5888</v>
      </c>
      <c r="B359" s="257" t="s">
        <v>6048</v>
      </c>
      <c r="C359" s="258" t="s">
        <v>6058</v>
      </c>
      <c r="D359" s="261" t="s">
        <v>6059</v>
      </c>
      <c r="E359" s="262" t="s">
        <v>5481</v>
      </c>
      <c r="F359" s="265" t="s">
        <v>6051</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5888</v>
      </c>
      <c r="B360" s="257" t="s">
        <v>6048</v>
      </c>
      <c r="C360" s="258" t="s">
        <v>6060</v>
      </c>
      <c r="D360" s="261" t="s">
        <v>6061</v>
      </c>
      <c r="E360" s="262" t="s">
        <v>5433</v>
      </c>
      <c r="F360" s="265" t="s">
        <v>6051</v>
      </c>
      <c r="G360" s="268">
        <f>IF(COUNTIF(H360:AU360,"&lt;&gt;")=0,"",SUMPRODUCT(((Recommendations[ImplStatus]="Implemented")+(Recommendations[ImplStatus]="Compensated"))*ISNUMBER(MATCH(Recommendations[Id],H360:AU360,0)))/COUNTIF(H360:AU360,"&lt;&gt;"))</f>
        <v>0</v>
      </c>
      <c r="H360" s="269" t="s">
        <v>47</v>
      </c>
      <c r="I360" s="269" t="s">
        <v>266</v>
      </c>
      <c r="J360" s="269" t="s">
        <v>272</v>
      </c>
      <c r="K360" s="269" t="s">
        <v>290</v>
      </c>
      <c r="L360" s="269" t="s">
        <v>294</v>
      </c>
      <c r="M360" s="269" t="s">
        <v>298</v>
      </c>
      <c r="N360" s="269" t="s">
        <v>302</v>
      </c>
      <c r="O360" s="269" t="s">
        <v>665</v>
      </c>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5888</v>
      </c>
      <c r="B361" s="257" t="s">
        <v>6048</v>
      </c>
      <c r="C361" s="258" t="s">
        <v>6062</v>
      </c>
      <c r="D361" s="261" t="s">
        <v>6063</v>
      </c>
      <c r="E361" s="262" t="s">
        <v>5366</v>
      </c>
      <c r="F361" s="265" t="s">
        <v>6051</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5888</v>
      </c>
      <c r="B362" s="257" t="s">
        <v>6048</v>
      </c>
      <c r="C362" s="258" t="s">
        <v>6064</v>
      </c>
      <c r="D362" s="261" t="s">
        <v>6065</v>
      </c>
      <c r="E362" s="262" t="s">
        <v>5481</v>
      </c>
      <c r="F362" s="265" t="s">
        <v>6051</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5888</v>
      </c>
      <c r="B363" s="257" t="s">
        <v>6048</v>
      </c>
      <c r="C363" s="258" t="s">
        <v>6066</v>
      </c>
      <c r="D363" s="261" t="s">
        <v>6067</v>
      </c>
      <c r="E363" s="262" t="s">
        <v>5481</v>
      </c>
      <c r="F363" s="265" t="s">
        <v>6051</v>
      </c>
      <c r="G363" s="268">
        <f>IF(COUNTIF(H363:AU363,"&lt;&gt;")=0,"",SUMPRODUCT(((Recommendations[ImplStatus]="Implemented")+(Recommendations[ImplStatus]="Compensated"))*ISNUMBER(MATCH(Recommendations[Id],H363:AU363,0)))/COUNTIF(H363:AU363,"&lt;&gt;"))</f>
        <v>0</v>
      </c>
      <c r="H363" s="269" t="s">
        <v>286</v>
      </c>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5888</v>
      </c>
      <c r="B364" s="257" t="s">
        <v>6048</v>
      </c>
      <c r="C364" s="258" t="s">
        <v>6068</v>
      </c>
      <c r="D364" s="261" t="s">
        <v>6069</v>
      </c>
      <c r="E364" s="262" t="s">
        <v>5481</v>
      </c>
      <c r="F364" s="265" t="s">
        <v>6051</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5888</v>
      </c>
      <c r="B365" s="257" t="s">
        <v>6048</v>
      </c>
      <c r="C365" s="258" t="s">
        <v>6070</v>
      </c>
      <c r="D365" s="261" t="s">
        <v>6071</v>
      </c>
      <c r="E365" s="262" t="s">
        <v>5481</v>
      </c>
      <c r="F365" s="265" t="s">
        <v>6051</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5888</v>
      </c>
      <c r="B366" s="257" t="s">
        <v>6048</v>
      </c>
      <c r="C366" s="258" t="s">
        <v>6072</v>
      </c>
      <c r="D366" s="261" t="s">
        <v>6073</v>
      </c>
      <c r="E366" s="262" t="s">
        <v>5481</v>
      </c>
      <c r="F366" s="265" t="s">
        <v>6051</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5888</v>
      </c>
      <c r="B367" s="257" t="s">
        <v>6048</v>
      </c>
      <c r="C367" s="258" t="s">
        <v>6074</v>
      </c>
      <c r="D367" s="261" t="s">
        <v>6075</v>
      </c>
      <c r="E367" s="262" t="s">
        <v>5481</v>
      </c>
      <c r="F367" s="265" t="s">
        <v>6051</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5888</v>
      </c>
      <c r="B368" s="257" t="s">
        <v>6048</v>
      </c>
      <c r="C368" s="258" t="s">
        <v>6076</v>
      </c>
      <c r="D368" s="261" t="s">
        <v>6077</v>
      </c>
      <c r="E368" s="262" t="s">
        <v>5481</v>
      </c>
      <c r="F368" s="265" t="s">
        <v>6051</v>
      </c>
      <c r="G368" s="268">
        <f>IF(COUNTIF(H368:AU368,"&lt;&gt;")=0,"",SUMPRODUCT(((Recommendations[ImplStatus]="Implemented")+(Recommendations[ImplStatus]="Compensated"))*ISNUMBER(MATCH(Recommendations[Id],H368:AU368,0)))/COUNTIF(H368:AU368,"&lt;&gt;"))</f>
        <v>0</v>
      </c>
      <c r="H368" s="269" t="s">
        <v>298</v>
      </c>
      <c r="I368" s="269" t="s">
        <v>592</v>
      </c>
      <c r="J368" s="269" t="s">
        <v>598</v>
      </c>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5888</v>
      </c>
      <c r="B369" s="257" t="s">
        <v>6048</v>
      </c>
      <c r="C369" s="258" t="s">
        <v>6078</v>
      </c>
      <c r="D369" s="261" t="s">
        <v>6079</v>
      </c>
      <c r="E369" s="262" t="s">
        <v>5481</v>
      </c>
      <c r="F369" s="265" t="s">
        <v>6051</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6080</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6080</v>
      </c>
      <c r="B371" s="256" t="s">
        <v>6081</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6080</v>
      </c>
      <c r="B372" s="257" t="s">
        <v>6081</v>
      </c>
      <c r="C372" s="258" t="s">
        <v>6082</v>
      </c>
      <c r="D372" s="261" t="s">
        <v>6083</v>
      </c>
      <c r="E372" s="262" t="s">
        <v>5337</v>
      </c>
      <c r="F372" s="265" t="s">
        <v>6084</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6080</v>
      </c>
      <c r="B373" s="257" t="s">
        <v>6081</v>
      </c>
      <c r="C373" s="258" t="s">
        <v>6085</v>
      </c>
      <c r="D373" s="261" t="s">
        <v>6086</v>
      </c>
      <c r="E373" s="262" t="s">
        <v>5337</v>
      </c>
      <c r="F373" s="265" t="s">
        <v>6087</v>
      </c>
      <c r="G373" s="268">
        <f>IF(COUNTIF(H373:AU373,"&lt;&gt;")=0,"",SUMPRODUCT(((Recommendations[ImplStatus]="Implemented")+(Recommendations[ImplStatus]="Compensated"))*ISNUMBER(MATCH(Recommendations[Id],H373:AU373,0)))/COUNTIF(H373:AU373,"&lt;&gt;"))</f>
        <v>0</v>
      </c>
      <c r="H373" s="269" t="s">
        <v>40</v>
      </c>
      <c r="I373" s="269" t="s">
        <v>67</v>
      </c>
      <c r="J373" s="269" t="s">
        <v>158</v>
      </c>
      <c r="K373" s="269" t="s">
        <v>332</v>
      </c>
      <c r="L373" s="269" t="s">
        <v>336</v>
      </c>
      <c r="M373" s="269" t="s">
        <v>340</v>
      </c>
      <c r="N373" s="269" t="s">
        <v>346</v>
      </c>
      <c r="O373" s="269" t="s">
        <v>352</v>
      </c>
      <c r="P373" s="269" t="s">
        <v>359</v>
      </c>
      <c r="Q373" s="269" t="s">
        <v>364</v>
      </c>
      <c r="R373" s="269" t="s">
        <v>370</v>
      </c>
      <c r="S373" s="269" t="s">
        <v>406</v>
      </c>
      <c r="T373" s="269" t="s">
        <v>421</v>
      </c>
      <c r="U373" s="269" t="s">
        <v>445</v>
      </c>
      <c r="V373" s="269" t="s">
        <v>449</v>
      </c>
      <c r="W373" s="269" t="s">
        <v>453</v>
      </c>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6080</v>
      </c>
      <c r="B374" s="257" t="s">
        <v>6081</v>
      </c>
      <c r="C374" s="258" t="s">
        <v>6088</v>
      </c>
      <c r="D374" s="261" t="s">
        <v>6089</v>
      </c>
      <c r="E374" s="262" t="s">
        <v>5366</v>
      </c>
      <c r="F374" s="265" t="s">
        <v>6087</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6080</v>
      </c>
      <c r="B375" s="257" t="s">
        <v>6081</v>
      </c>
      <c r="C375" s="258" t="s">
        <v>6090</v>
      </c>
      <c r="D375" s="261" t="s">
        <v>6091</v>
      </c>
      <c r="E375" s="262" t="s">
        <v>5366</v>
      </c>
      <c r="F375" s="265" t="s">
        <v>6087</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6080</v>
      </c>
      <c r="B376" s="257" t="s">
        <v>6081</v>
      </c>
      <c r="C376" s="258" t="s">
        <v>6092</v>
      </c>
      <c r="D376" s="261" t="s">
        <v>6093</v>
      </c>
      <c r="E376" s="262" t="s">
        <v>5366</v>
      </c>
      <c r="F376" s="265" t="s">
        <v>5949</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6080</v>
      </c>
      <c r="B377" s="257" t="s">
        <v>6081</v>
      </c>
      <c r="C377" s="258" t="s">
        <v>6094</v>
      </c>
      <c r="D377" s="261" t="s">
        <v>6095</v>
      </c>
      <c r="E377" s="262" t="s">
        <v>5433</v>
      </c>
      <c r="F377" s="265" t="s">
        <v>5907</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6080</v>
      </c>
      <c r="B378" s="257" t="s">
        <v>6081</v>
      </c>
      <c r="C378" s="258" t="s">
        <v>6096</v>
      </c>
      <c r="D378" s="261" t="s">
        <v>6097</v>
      </c>
      <c r="E378" s="262" t="s">
        <v>5433</v>
      </c>
      <c r="F378" s="265" t="s">
        <v>6087</v>
      </c>
      <c r="G378" s="268">
        <f>IF(COUNTIF(H378:AU378,"&lt;&gt;")=0,"",SUMPRODUCT(((Recommendations[ImplStatus]="Implemented")+(Recommendations[ImplStatus]="Compensated"))*ISNUMBER(MATCH(Recommendations[Id],H378:AU378,0)))/COUNTIF(H378:AU378,"&lt;&gt;"))</f>
        <v>0</v>
      </c>
      <c r="H378" s="269" t="s">
        <v>261</v>
      </c>
      <c r="I378" s="269" t="s">
        <v>306</v>
      </c>
      <c r="J378" s="269" t="s">
        <v>310</v>
      </c>
      <c r="K378" s="269" t="s">
        <v>413</v>
      </c>
      <c r="L378" s="269" t="s">
        <v>417</v>
      </c>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6080</v>
      </c>
      <c r="B379" s="257" t="s">
        <v>6081</v>
      </c>
      <c r="C379" s="258" t="s">
        <v>6098</v>
      </c>
      <c r="D379" s="261" t="s">
        <v>6099</v>
      </c>
      <c r="E379" s="262" t="s">
        <v>5433</v>
      </c>
      <c r="F379" s="265" t="s">
        <v>6084</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6080</v>
      </c>
      <c r="B380" s="257" t="s">
        <v>6081</v>
      </c>
      <c r="C380" s="258" t="s">
        <v>6100</v>
      </c>
      <c r="D380" s="261" t="s">
        <v>6101</v>
      </c>
      <c r="E380" s="262" t="s">
        <v>5433</v>
      </c>
      <c r="F380" s="265" t="s">
        <v>6084</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6080</v>
      </c>
      <c r="B381" s="257" t="s">
        <v>6081</v>
      </c>
      <c r="C381" s="258" t="s">
        <v>6102</v>
      </c>
      <c r="D381" s="261" t="s">
        <v>6103</v>
      </c>
      <c r="E381" s="262" t="s">
        <v>5433</v>
      </c>
      <c r="F381" s="265" t="s">
        <v>6084</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6080</v>
      </c>
      <c r="B382" s="257" t="s">
        <v>6081</v>
      </c>
      <c r="C382" s="258" t="s">
        <v>6104</v>
      </c>
      <c r="D382" s="261" t="s">
        <v>6105</v>
      </c>
      <c r="E382" s="262" t="s">
        <v>5481</v>
      </c>
      <c r="F382" s="265" t="s">
        <v>6084</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6080</v>
      </c>
      <c r="B383" s="257" t="s">
        <v>6081</v>
      </c>
      <c r="C383" s="258" t="s">
        <v>6106</v>
      </c>
      <c r="D383" s="261" t="s">
        <v>6107</v>
      </c>
      <c r="E383" s="262" t="s">
        <v>5481</v>
      </c>
      <c r="F383" s="265" t="s">
        <v>6084</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6080</v>
      </c>
      <c r="B384" s="257" t="s">
        <v>6081</v>
      </c>
      <c r="C384" s="258" t="s">
        <v>6108</v>
      </c>
      <c r="D384" s="261" t="s">
        <v>6109</v>
      </c>
      <c r="E384" s="262" t="s">
        <v>5481</v>
      </c>
      <c r="F384" s="265" t="s">
        <v>6084</v>
      </c>
      <c r="G384" s="268">
        <f>IF(COUNTIF(H384:AU384,"&lt;&gt;")=0,"",SUMPRODUCT(((Recommendations[ImplStatus]="Implemented")+(Recommendations[ImplStatus]="Compensated"))*ISNUMBER(MATCH(Recommendations[Id],H384:AU384,0)))/COUNTIF(H384:AU384,"&lt;&gt;"))</f>
        <v>0</v>
      </c>
      <c r="H384" s="269" t="s">
        <v>340</v>
      </c>
      <c r="I384" s="269" t="s">
        <v>346</v>
      </c>
      <c r="J384" s="269" t="s">
        <v>352</v>
      </c>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6080</v>
      </c>
      <c r="B385" s="257" t="s">
        <v>6081</v>
      </c>
      <c r="C385" s="258" t="s">
        <v>6110</v>
      </c>
      <c r="D385" s="261" t="s">
        <v>6111</v>
      </c>
      <c r="E385" s="262" t="s">
        <v>5433</v>
      </c>
      <c r="F385" s="265" t="s">
        <v>6084</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6080</v>
      </c>
      <c r="B386" s="256" t="s">
        <v>6112</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6080</v>
      </c>
      <c r="B387" s="257" t="s">
        <v>6112</v>
      </c>
      <c r="C387" s="258" t="s">
        <v>6113</v>
      </c>
      <c r="D387" s="261" t="s">
        <v>6114</v>
      </c>
      <c r="E387" s="262" t="s">
        <v>5337</v>
      </c>
      <c r="F387" s="265" t="s">
        <v>6115</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6080</v>
      </c>
      <c r="B388" s="257" t="s">
        <v>6112</v>
      </c>
      <c r="C388" s="258" t="s">
        <v>6116</v>
      </c>
      <c r="D388" s="261" t="s">
        <v>6117</v>
      </c>
      <c r="E388" s="262" t="s">
        <v>5337</v>
      </c>
      <c r="F388" s="265" t="s">
        <v>6115</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6080</v>
      </c>
      <c r="B389" s="257" t="s">
        <v>6112</v>
      </c>
      <c r="C389" s="258" t="s">
        <v>6118</v>
      </c>
      <c r="D389" s="261" t="s">
        <v>6119</v>
      </c>
      <c r="E389" s="262" t="s">
        <v>5616</v>
      </c>
      <c r="F389" s="265" t="s">
        <v>6115</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6080</v>
      </c>
      <c r="B390" s="257" t="s">
        <v>6112</v>
      </c>
      <c r="C390" s="258" t="s">
        <v>6120</v>
      </c>
      <c r="D390" s="261" t="s">
        <v>6121</v>
      </c>
      <c r="E390" s="262" t="s">
        <v>5433</v>
      </c>
      <c r="F390" s="265" t="s">
        <v>6115</v>
      </c>
      <c r="G390" s="268">
        <f>IF(COUNTIF(H390:AU390,"&lt;&gt;")=0,"",SUMPRODUCT(((Recommendations[ImplStatus]="Implemented")+(Recommendations[ImplStatus]="Compensated"))*ISNUMBER(MATCH(Recommendations[Id],H390:AU390,0)))/COUNTIF(H390:AU390,"&lt;&gt;"))</f>
        <v>0</v>
      </c>
      <c r="H390" s="269" t="s">
        <v>315</v>
      </c>
      <c r="I390" s="269" t="s">
        <v>321</v>
      </c>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6080</v>
      </c>
      <c r="B391" s="257" t="s">
        <v>6112</v>
      </c>
      <c r="C391" s="258" t="s">
        <v>6122</v>
      </c>
      <c r="D391" s="261" t="s">
        <v>6123</v>
      </c>
      <c r="E391" s="262" t="s">
        <v>5616</v>
      </c>
      <c r="F391" s="265" t="s">
        <v>6115</v>
      </c>
      <c r="G391" s="268">
        <f>IF(COUNTIF(H391:AU391,"&lt;&gt;")=0,"",SUMPRODUCT(((Recommendations[ImplStatus]="Implemented")+(Recommendations[ImplStatus]="Compensated"))*ISNUMBER(MATCH(Recommendations[Id],H391:AU391,0)))/COUNTIF(H391:AU391,"&lt;&gt;"))</f>
        <v>0</v>
      </c>
      <c r="H391" s="269" t="s">
        <v>332</v>
      </c>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6080</v>
      </c>
      <c r="B392" s="257" t="s">
        <v>6112</v>
      </c>
      <c r="C392" s="258" t="s">
        <v>6124</v>
      </c>
      <c r="D392" s="261" t="s">
        <v>6125</v>
      </c>
      <c r="E392" s="262" t="s">
        <v>5366</v>
      </c>
      <c r="F392" s="265" t="s">
        <v>6115</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6080</v>
      </c>
      <c r="B393" s="257" t="s">
        <v>6112</v>
      </c>
      <c r="C393" s="258" t="s">
        <v>6126</v>
      </c>
      <c r="D393" s="261" t="s">
        <v>6127</v>
      </c>
      <c r="E393" s="262" t="s">
        <v>5366</v>
      </c>
      <c r="F393" s="265" t="s">
        <v>6115</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6080</v>
      </c>
      <c r="B394" s="257" t="s">
        <v>6112</v>
      </c>
      <c r="C394" s="258" t="s">
        <v>6128</v>
      </c>
      <c r="D394" s="261" t="s">
        <v>6129</v>
      </c>
      <c r="E394" s="262" t="s">
        <v>5616</v>
      </c>
      <c r="F394" s="265" t="s">
        <v>6115</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6080</v>
      </c>
      <c r="B395" s="257" t="s">
        <v>6112</v>
      </c>
      <c r="C395" s="258" t="s">
        <v>6130</v>
      </c>
      <c r="D395" s="261" t="s">
        <v>6131</v>
      </c>
      <c r="E395" s="262" t="s">
        <v>5433</v>
      </c>
      <c r="F395" s="265" t="s">
        <v>6115</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6080</v>
      </c>
      <c r="B396" s="257" t="s">
        <v>6112</v>
      </c>
      <c r="C396" s="258" t="s">
        <v>6132</v>
      </c>
      <c r="D396" s="261" t="s">
        <v>6133</v>
      </c>
      <c r="E396" s="262" t="s">
        <v>5616</v>
      </c>
      <c r="F396" s="265" t="s">
        <v>6115</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6080</v>
      </c>
      <c r="B397" s="257" t="s">
        <v>6112</v>
      </c>
      <c r="C397" s="258" t="s">
        <v>6134</v>
      </c>
      <c r="D397" s="261" t="s">
        <v>6135</v>
      </c>
      <c r="E397" s="262" t="s">
        <v>5366</v>
      </c>
      <c r="F397" s="265" t="s">
        <v>6115</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6080</v>
      </c>
      <c r="B398" s="257" t="s">
        <v>6112</v>
      </c>
      <c r="C398" s="258" t="s">
        <v>6136</v>
      </c>
      <c r="D398" s="261" t="s">
        <v>6137</v>
      </c>
      <c r="E398" s="262" t="s">
        <v>5481</v>
      </c>
      <c r="F398" s="265" t="s">
        <v>6115</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6080</v>
      </c>
      <c r="B399" s="257" t="s">
        <v>6112</v>
      </c>
      <c r="C399" s="258" t="s">
        <v>6138</v>
      </c>
      <c r="D399" s="261" t="s">
        <v>6139</v>
      </c>
      <c r="E399" s="262" t="s">
        <v>5616</v>
      </c>
      <c r="F399" s="265" t="s">
        <v>6115</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6080</v>
      </c>
      <c r="B400" s="257" t="s">
        <v>6112</v>
      </c>
      <c r="C400" s="258" t="s">
        <v>6140</v>
      </c>
      <c r="D400" s="261" t="s">
        <v>6141</v>
      </c>
      <c r="E400" s="262" t="s">
        <v>5616</v>
      </c>
      <c r="F400" s="265" t="s">
        <v>6115</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6080</v>
      </c>
      <c r="B401" s="257" t="s">
        <v>6112</v>
      </c>
      <c r="C401" s="258" t="s">
        <v>6142</v>
      </c>
      <c r="D401" s="261" t="s">
        <v>6143</v>
      </c>
      <c r="E401" s="262" t="s">
        <v>5366</v>
      </c>
      <c r="F401" s="265" t="s">
        <v>6115</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6080</v>
      </c>
      <c r="B402" s="257" t="s">
        <v>6112</v>
      </c>
      <c r="C402" s="258" t="s">
        <v>6144</v>
      </c>
      <c r="D402" s="261" t="s">
        <v>6145</v>
      </c>
      <c r="E402" s="262" t="s">
        <v>5366</v>
      </c>
      <c r="F402" s="265" t="s">
        <v>6115</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6080</v>
      </c>
      <c r="B403" s="257" t="s">
        <v>6112</v>
      </c>
      <c r="C403" s="258" t="s">
        <v>6146</v>
      </c>
      <c r="D403" s="261" t="s">
        <v>6147</v>
      </c>
      <c r="E403" s="262" t="s">
        <v>5366</v>
      </c>
      <c r="F403" s="265" t="s">
        <v>6115</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6080</v>
      </c>
      <c r="B404" s="257" t="s">
        <v>6112</v>
      </c>
      <c r="C404" s="258" t="s">
        <v>6148</v>
      </c>
      <c r="D404" s="261" t="s">
        <v>6149</v>
      </c>
      <c r="E404" s="262" t="s">
        <v>5481</v>
      </c>
      <c r="F404" s="265" t="s">
        <v>6115</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6080</v>
      </c>
      <c r="B405" s="257" t="s">
        <v>6112</v>
      </c>
      <c r="C405" s="258" t="s">
        <v>6150</v>
      </c>
      <c r="D405" s="261" t="s">
        <v>6151</v>
      </c>
      <c r="E405" s="262" t="s">
        <v>5481</v>
      </c>
      <c r="F405" s="265" t="s">
        <v>6115</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6080</v>
      </c>
      <c r="B406" s="257" t="s">
        <v>6112</v>
      </c>
      <c r="C406" s="258" t="s">
        <v>6152</v>
      </c>
      <c r="D406" s="261" t="s">
        <v>6153</v>
      </c>
      <c r="E406" s="262" t="s">
        <v>5481</v>
      </c>
      <c r="F406" s="265" t="s">
        <v>6154</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6080</v>
      </c>
      <c r="B407" s="257" t="s">
        <v>6112</v>
      </c>
      <c r="C407" s="258" t="s">
        <v>6155</v>
      </c>
      <c r="D407" s="261" t="s">
        <v>6156</v>
      </c>
      <c r="E407" s="262" t="s">
        <v>5481</v>
      </c>
      <c r="F407" s="265" t="s">
        <v>6115</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6080</v>
      </c>
      <c r="B408" s="257" t="s">
        <v>6112</v>
      </c>
      <c r="C408" s="258" t="s">
        <v>6157</v>
      </c>
      <c r="D408" s="261" t="s">
        <v>6158</v>
      </c>
      <c r="E408" s="262" t="s">
        <v>5481</v>
      </c>
      <c r="F408" s="265" t="s">
        <v>6115</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6080</v>
      </c>
      <c r="B409" s="257" t="s">
        <v>6112</v>
      </c>
      <c r="C409" s="258" t="s">
        <v>6159</v>
      </c>
      <c r="D409" s="261" t="s">
        <v>6160</v>
      </c>
      <c r="E409" s="262" t="s">
        <v>5481</v>
      </c>
      <c r="F409" s="265" t="s">
        <v>6161</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6080</v>
      </c>
      <c r="B410" s="256" t="s">
        <v>6162</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6080</v>
      </c>
      <c r="B411" s="257" t="s">
        <v>6162</v>
      </c>
      <c r="C411" s="258" t="s">
        <v>6163</v>
      </c>
      <c r="D411" s="261" t="s">
        <v>6164</v>
      </c>
      <c r="E411" s="262" t="s">
        <v>5337</v>
      </c>
      <c r="F411" s="265" t="s">
        <v>6087</v>
      </c>
      <c r="G411" s="268">
        <f>IF(COUNTIF(H411:AU411,"&lt;&gt;")=0,"",SUMPRODUCT(((Recommendations[ImplStatus]="Implemented")+(Recommendations[ImplStatus]="Compensated"))*ISNUMBER(MATCH(Recommendations[Id],H411:AU411,0)))/COUNTIF(H411:AU411,"&lt;&gt;"))</f>
        <v>0</v>
      </c>
      <c r="H411" s="269" t="s">
        <v>359</v>
      </c>
      <c r="I411" s="269" t="s">
        <v>364</v>
      </c>
      <c r="J411" s="269" t="s">
        <v>382</v>
      </c>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6080</v>
      </c>
      <c r="B412" s="257" t="s">
        <v>6162</v>
      </c>
      <c r="C412" s="258" t="s">
        <v>6165</v>
      </c>
      <c r="D412" s="261" t="s">
        <v>6166</v>
      </c>
      <c r="E412" s="262" t="s">
        <v>5337</v>
      </c>
      <c r="F412" s="265" t="s">
        <v>6087</v>
      </c>
      <c r="G412" s="268">
        <f>IF(COUNTIF(H412:AU412,"&lt;&gt;")=0,"",SUMPRODUCT(((Recommendations[ImplStatus]="Implemented")+(Recommendations[ImplStatus]="Compensated"))*ISNUMBER(MATCH(Recommendations[Id],H412:AU412,0)))/COUNTIF(H412:AU412,"&lt;&gt;"))</f>
        <v>0</v>
      </c>
      <c r="H412" s="269" t="s">
        <v>382</v>
      </c>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6080</v>
      </c>
      <c r="B413" s="257" t="s">
        <v>6162</v>
      </c>
      <c r="C413" s="258" t="s">
        <v>6167</v>
      </c>
      <c r="D413" s="261" t="s">
        <v>6168</v>
      </c>
      <c r="E413" s="262" t="s">
        <v>5337</v>
      </c>
      <c r="F413" s="265" t="s">
        <v>6087</v>
      </c>
      <c r="G413" s="268">
        <f>IF(COUNTIF(H413:AU413,"&lt;&gt;")=0,"",SUMPRODUCT(((Recommendations[ImplStatus]="Implemented")+(Recommendations[ImplStatus]="Compensated"))*ISNUMBER(MATCH(Recommendations[Id],H413:AU413,0)))/COUNTIF(H413:AU413,"&lt;&gt;"))</f>
        <v>0</v>
      </c>
      <c r="H413" s="269" t="s">
        <v>370</v>
      </c>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6080</v>
      </c>
      <c r="B414" s="257" t="s">
        <v>6162</v>
      </c>
      <c r="C414" s="258" t="s">
        <v>6169</v>
      </c>
      <c r="D414" s="261" t="s">
        <v>6170</v>
      </c>
      <c r="E414" s="262" t="s">
        <v>5337</v>
      </c>
      <c r="F414" s="265" t="s">
        <v>6087</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6080</v>
      </c>
      <c r="B415" s="257" t="s">
        <v>6162</v>
      </c>
      <c r="C415" s="258" t="s">
        <v>6171</v>
      </c>
      <c r="D415" s="261" t="s">
        <v>6172</v>
      </c>
      <c r="E415" s="262" t="s">
        <v>5366</v>
      </c>
      <c r="F415" s="265" t="s">
        <v>6087</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6080</v>
      </c>
      <c r="B416" s="257" t="s">
        <v>6162</v>
      </c>
      <c r="C416" s="258" t="s">
        <v>6173</v>
      </c>
      <c r="D416" s="261" t="s">
        <v>6174</v>
      </c>
      <c r="E416" s="262" t="s">
        <v>5366</v>
      </c>
      <c r="F416" s="265" t="s">
        <v>6175</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6080</v>
      </c>
      <c r="B417" s="257" t="s">
        <v>6162</v>
      </c>
      <c r="C417" s="258" t="s">
        <v>6176</v>
      </c>
      <c r="D417" s="261" t="s">
        <v>6177</v>
      </c>
      <c r="E417" s="262" t="s">
        <v>5366</v>
      </c>
      <c r="F417" s="265" t="s">
        <v>6175</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6080</v>
      </c>
      <c r="B418" s="257" t="s">
        <v>6162</v>
      </c>
      <c r="C418" s="258" t="s">
        <v>6178</v>
      </c>
      <c r="D418" s="261" t="s">
        <v>6179</v>
      </c>
      <c r="E418" s="262" t="s">
        <v>5616</v>
      </c>
      <c r="F418" s="265" t="s">
        <v>6175</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6080</v>
      </c>
      <c r="B419" s="257" t="s">
        <v>6162</v>
      </c>
      <c r="C419" s="258" t="s">
        <v>6180</v>
      </c>
      <c r="D419" s="261" t="s">
        <v>6181</v>
      </c>
      <c r="E419" s="262" t="s">
        <v>5366</v>
      </c>
      <c r="F419" s="265" t="s">
        <v>6175</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6080</v>
      </c>
      <c r="B420" s="257" t="s">
        <v>6162</v>
      </c>
      <c r="C420" s="258" t="s">
        <v>6182</v>
      </c>
      <c r="D420" s="261" t="s">
        <v>6183</v>
      </c>
      <c r="E420" s="262" t="s">
        <v>5616</v>
      </c>
      <c r="F420" s="265" t="s">
        <v>6175</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6080</v>
      </c>
      <c r="B421" s="257" t="s">
        <v>6162</v>
      </c>
      <c r="C421" s="258" t="s">
        <v>6184</v>
      </c>
      <c r="D421" s="261" t="s">
        <v>6185</v>
      </c>
      <c r="E421" s="262" t="s">
        <v>5616</v>
      </c>
      <c r="F421" s="265" t="s">
        <v>6175</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6080</v>
      </c>
      <c r="B422" s="257" t="s">
        <v>6162</v>
      </c>
      <c r="C422" s="258" t="s">
        <v>6186</v>
      </c>
      <c r="D422" s="261" t="s">
        <v>6187</v>
      </c>
      <c r="E422" s="262" t="s">
        <v>5366</v>
      </c>
      <c r="F422" s="265" t="s">
        <v>6175</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6080</v>
      </c>
      <c r="B423" s="257" t="s">
        <v>6162</v>
      </c>
      <c r="C423" s="258" t="s">
        <v>6188</v>
      </c>
      <c r="D423" s="261" t="s">
        <v>6189</v>
      </c>
      <c r="E423" s="262" t="s">
        <v>5366</v>
      </c>
      <c r="F423" s="265" t="s">
        <v>6175</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6190</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6190</v>
      </c>
      <c r="B425" s="256" t="s">
        <v>6191</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6190</v>
      </c>
      <c r="B426" s="257" t="s">
        <v>6191</v>
      </c>
      <c r="C426" s="258" t="s">
        <v>6192</v>
      </c>
      <c r="D426" s="261" t="s">
        <v>6193</v>
      </c>
      <c r="E426" s="262" t="s">
        <v>5337</v>
      </c>
      <c r="F426" s="265" t="s">
        <v>6154</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6190</v>
      </c>
      <c r="B427" s="257" t="s">
        <v>6191</v>
      </c>
      <c r="C427" s="258" t="s">
        <v>6194</v>
      </c>
      <c r="D427" s="261" t="s">
        <v>6195</v>
      </c>
      <c r="E427" s="262" t="s">
        <v>5337</v>
      </c>
      <c r="F427" s="265" t="s">
        <v>6154</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6190</v>
      </c>
      <c r="B428" s="257" t="s">
        <v>6191</v>
      </c>
      <c r="C428" s="258" t="s">
        <v>6196</v>
      </c>
      <c r="D428" s="261" t="s">
        <v>6197</v>
      </c>
      <c r="E428" s="262" t="s">
        <v>5616</v>
      </c>
      <c r="F428" s="265" t="s">
        <v>6154</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6190</v>
      </c>
      <c r="B429" s="257" t="s">
        <v>6191</v>
      </c>
      <c r="C429" s="258" t="s">
        <v>6198</v>
      </c>
      <c r="D429" s="261" t="s">
        <v>6199</v>
      </c>
      <c r="E429" s="262" t="s">
        <v>5366</v>
      </c>
      <c r="F429" s="265" t="s">
        <v>6154</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6190</v>
      </c>
      <c r="B430" s="257" t="s">
        <v>6191</v>
      </c>
      <c r="C430" s="258" t="s">
        <v>6200</v>
      </c>
      <c r="D430" s="261" t="s">
        <v>6201</v>
      </c>
      <c r="E430" s="262" t="s">
        <v>5366</v>
      </c>
      <c r="F430" s="265" t="s">
        <v>6154</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6190</v>
      </c>
      <c r="B431" s="257" t="s">
        <v>6191</v>
      </c>
      <c r="C431" s="258" t="s">
        <v>6202</v>
      </c>
      <c r="D431" s="261" t="s">
        <v>6203</v>
      </c>
      <c r="E431" s="262" t="s">
        <v>5616</v>
      </c>
      <c r="F431" s="265" t="s">
        <v>6154</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6190</v>
      </c>
      <c r="B432" s="257" t="s">
        <v>6191</v>
      </c>
      <c r="C432" s="258" t="s">
        <v>6204</v>
      </c>
      <c r="D432" s="261" t="s">
        <v>6205</v>
      </c>
      <c r="E432" s="262" t="s">
        <v>5616</v>
      </c>
      <c r="F432" s="265" t="s">
        <v>6154</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6190</v>
      </c>
      <c r="B433" s="257" t="s">
        <v>6191</v>
      </c>
      <c r="C433" s="258" t="s">
        <v>6206</v>
      </c>
      <c r="D433" s="261" t="s">
        <v>6207</v>
      </c>
      <c r="E433" s="262" t="s">
        <v>5433</v>
      </c>
      <c r="F433" s="265" t="s">
        <v>6154</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6190</v>
      </c>
      <c r="B434" s="257" t="s">
        <v>6191</v>
      </c>
      <c r="C434" s="258" t="s">
        <v>6208</v>
      </c>
      <c r="D434" s="261" t="s">
        <v>6209</v>
      </c>
      <c r="E434" s="262" t="s">
        <v>5433</v>
      </c>
      <c r="F434" s="265" t="s">
        <v>6154</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6190</v>
      </c>
      <c r="B435" s="257" t="s">
        <v>6191</v>
      </c>
      <c r="C435" s="258" t="s">
        <v>6210</v>
      </c>
      <c r="D435" s="261" t="s">
        <v>6211</v>
      </c>
      <c r="E435" s="262" t="s">
        <v>5366</v>
      </c>
      <c r="F435" s="265" t="s">
        <v>6154</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6190</v>
      </c>
      <c r="B436" s="257" t="s">
        <v>6191</v>
      </c>
      <c r="C436" s="258" t="s">
        <v>6212</v>
      </c>
      <c r="D436" s="261" t="s">
        <v>6213</v>
      </c>
      <c r="E436" s="262" t="s">
        <v>5433</v>
      </c>
      <c r="F436" s="265" t="s">
        <v>6154</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6190</v>
      </c>
      <c r="B437" s="257" t="s">
        <v>6191</v>
      </c>
      <c r="C437" s="258" t="s">
        <v>6214</v>
      </c>
      <c r="D437" s="261" t="s">
        <v>6215</v>
      </c>
      <c r="E437" s="262" t="s">
        <v>5366</v>
      </c>
      <c r="F437" s="265" t="s">
        <v>6154</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6190</v>
      </c>
      <c r="B438" s="256" t="s">
        <v>6216</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6190</v>
      </c>
      <c r="B439" s="257" t="s">
        <v>6216</v>
      </c>
      <c r="C439" s="258" t="s">
        <v>6217</v>
      </c>
      <c r="D439" s="261" t="s">
        <v>6218</v>
      </c>
      <c r="E439" s="262" t="s">
        <v>5337</v>
      </c>
      <c r="F439" s="265" t="s">
        <v>6219</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6190</v>
      </c>
      <c r="B440" s="257" t="s">
        <v>6216</v>
      </c>
      <c r="C440" s="258" t="s">
        <v>6220</v>
      </c>
      <c r="D440" s="261" t="s">
        <v>6221</v>
      </c>
      <c r="E440" s="262" t="s">
        <v>5337</v>
      </c>
      <c r="F440" s="265" t="s">
        <v>6219</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6190</v>
      </c>
      <c r="B441" s="257" t="s">
        <v>6216</v>
      </c>
      <c r="C441" s="258" t="s">
        <v>6222</v>
      </c>
      <c r="D441" s="261" t="s">
        <v>6223</v>
      </c>
      <c r="E441" s="262" t="s">
        <v>5337</v>
      </c>
      <c r="F441" s="265" t="s">
        <v>6219</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6190</v>
      </c>
      <c r="B442" s="257" t="s">
        <v>6216</v>
      </c>
      <c r="C442" s="258" t="s">
        <v>6224</v>
      </c>
      <c r="D442" s="261" t="s">
        <v>6225</v>
      </c>
      <c r="E442" s="262" t="s">
        <v>5337</v>
      </c>
      <c r="F442" s="265" t="s">
        <v>6219</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6190</v>
      </c>
      <c r="B443" s="257" t="s">
        <v>6216</v>
      </c>
      <c r="C443" s="258" t="s">
        <v>6226</v>
      </c>
      <c r="D443" s="261" t="s">
        <v>6227</v>
      </c>
      <c r="E443" s="262" t="s">
        <v>5366</v>
      </c>
      <c r="F443" s="265" t="s">
        <v>6219</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6190</v>
      </c>
      <c r="B444" s="257" t="s">
        <v>6216</v>
      </c>
      <c r="C444" s="258" t="s">
        <v>6228</v>
      </c>
      <c r="D444" s="261" t="s">
        <v>6229</v>
      </c>
      <c r="E444" s="262" t="s">
        <v>5366</v>
      </c>
      <c r="F444" s="265" t="s">
        <v>6219</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6190</v>
      </c>
      <c r="B445" s="257" t="s">
        <v>6216</v>
      </c>
      <c r="C445" s="258" t="s">
        <v>6230</v>
      </c>
      <c r="D445" s="261" t="s">
        <v>6231</v>
      </c>
      <c r="E445" s="262" t="s">
        <v>5366</v>
      </c>
      <c r="F445" s="265" t="s">
        <v>6219</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6190</v>
      </c>
      <c r="B446" s="257" t="s">
        <v>6216</v>
      </c>
      <c r="C446" s="258" t="s">
        <v>6232</v>
      </c>
      <c r="D446" s="261" t="s">
        <v>6233</v>
      </c>
      <c r="E446" s="262" t="s">
        <v>5481</v>
      </c>
      <c r="F446" s="265" t="s">
        <v>6219</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6190</v>
      </c>
      <c r="B447" s="257" t="s">
        <v>6216</v>
      </c>
      <c r="C447" s="258" t="s">
        <v>6234</v>
      </c>
      <c r="D447" s="261" t="s">
        <v>6235</v>
      </c>
      <c r="E447" s="262" t="s">
        <v>5366</v>
      </c>
      <c r="F447" s="265" t="s">
        <v>6219</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6190</v>
      </c>
      <c r="B448" s="257" t="s">
        <v>6216</v>
      </c>
      <c r="C448" s="258" t="s">
        <v>6236</v>
      </c>
      <c r="D448" s="261" t="s">
        <v>6237</v>
      </c>
      <c r="E448" s="262" t="s">
        <v>5481</v>
      </c>
      <c r="F448" s="265" t="s">
        <v>6219</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6190</v>
      </c>
      <c r="B449" s="257" t="s">
        <v>6216</v>
      </c>
      <c r="C449" s="258" t="s">
        <v>6238</v>
      </c>
      <c r="D449" s="261" t="s">
        <v>6239</v>
      </c>
      <c r="E449" s="262" t="s">
        <v>5481</v>
      </c>
      <c r="F449" s="265" t="s">
        <v>6219</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6240</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6240</v>
      </c>
      <c r="B451" s="256" t="s">
        <v>6241</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6240</v>
      </c>
      <c r="B452" s="257" t="s">
        <v>6241</v>
      </c>
      <c r="C452" s="258" t="s">
        <v>6242</v>
      </c>
      <c r="D452" s="261" t="s">
        <v>6243</v>
      </c>
      <c r="E452" s="262" t="s">
        <v>5337</v>
      </c>
      <c r="F452" s="265" t="s">
        <v>6244</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6240</v>
      </c>
      <c r="B453" s="257" t="s">
        <v>6241</v>
      </c>
      <c r="C453" s="258" t="s">
        <v>6245</v>
      </c>
      <c r="D453" s="261" t="s">
        <v>6246</v>
      </c>
      <c r="E453" s="262" t="s">
        <v>5337</v>
      </c>
      <c r="F453" s="265" t="s">
        <v>6244</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6240</v>
      </c>
      <c r="B454" s="257" t="s">
        <v>6241</v>
      </c>
      <c r="C454" s="258" t="s">
        <v>6247</v>
      </c>
      <c r="D454" s="261" t="s">
        <v>6248</v>
      </c>
      <c r="E454" s="262" t="s">
        <v>5337</v>
      </c>
      <c r="F454" s="265" t="s">
        <v>6244</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6240</v>
      </c>
      <c r="B455" s="257" t="s">
        <v>6241</v>
      </c>
      <c r="C455" s="258" t="s">
        <v>6249</v>
      </c>
      <c r="D455" s="261" t="s">
        <v>6250</v>
      </c>
      <c r="E455" s="262" t="s">
        <v>5337</v>
      </c>
      <c r="F455" s="265" t="s">
        <v>6244</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6240</v>
      </c>
      <c r="B456" s="257" t="s">
        <v>6241</v>
      </c>
      <c r="C456" s="258" t="s">
        <v>6251</v>
      </c>
      <c r="D456" s="261" t="s">
        <v>6252</v>
      </c>
      <c r="E456" s="262" t="s">
        <v>5337</v>
      </c>
      <c r="F456" s="265" t="s">
        <v>6244</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6240</v>
      </c>
      <c r="B457" s="257" t="s">
        <v>6241</v>
      </c>
      <c r="C457" s="258" t="s">
        <v>6253</v>
      </c>
      <c r="D457" s="261" t="s">
        <v>6254</v>
      </c>
      <c r="E457" s="262" t="s">
        <v>5366</v>
      </c>
      <c r="F457" s="265" t="s">
        <v>6244</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6240</v>
      </c>
      <c r="B458" s="257" t="s">
        <v>6241</v>
      </c>
      <c r="C458" s="258" t="s">
        <v>6255</v>
      </c>
      <c r="D458" s="261" t="s">
        <v>6256</v>
      </c>
      <c r="E458" s="262" t="s">
        <v>5366</v>
      </c>
      <c r="F458" s="265" t="s">
        <v>6244</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6240</v>
      </c>
      <c r="B459" s="257" t="s">
        <v>6241</v>
      </c>
      <c r="C459" s="258" t="s">
        <v>6257</v>
      </c>
      <c r="D459" s="261" t="s">
        <v>6258</v>
      </c>
      <c r="E459" s="262" t="s">
        <v>5366</v>
      </c>
      <c r="F459" s="265" t="s">
        <v>6244</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6240</v>
      </c>
      <c r="B460" s="257" t="s">
        <v>6241</v>
      </c>
      <c r="C460" s="258" t="s">
        <v>6259</v>
      </c>
      <c r="D460" s="261" t="s">
        <v>6260</v>
      </c>
      <c r="E460" s="262" t="s">
        <v>5366</v>
      </c>
      <c r="F460" s="265" t="s">
        <v>6244</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6240</v>
      </c>
      <c r="B461" s="257" t="s">
        <v>6241</v>
      </c>
      <c r="C461" s="258" t="s">
        <v>6261</v>
      </c>
      <c r="D461" s="261" t="s">
        <v>6262</v>
      </c>
      <c r="E461" s="262" t="s">
        <v>5366</v>
      </c>
      <c r="F461" s="265" t="s">
        <v>6244</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6240</v>
      </c>
      <c r="B462" s="257" t="s">
        <v>6241</v>
      </c>
      <c r="C462" s="258" t="s">
        <v>6263</v>
      </c>
      <c r="D462" s="261" t="s">
        <v>6264</v>
      </c>
      <c r="E462" s="262" t="s">
        <v>5366</v>
      </c>
      <c r="F462" s="265" t="s">
        <v>6244</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6240</v>
      </c>
      <c r="B463" s="257" t="s">
        <v>6241</v>
      </c>
      <c r="C463" s="258" t="s">
        <v>6265</v>
      </c>
      <c r="D463" s="261" t="s">
        <v>6266</v>
      </c>
      <c r="E463" s="262" t="s">
        <v>5366</v>
      </c>
      <c r="F463" s="265" t="s">
        <v>6244</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6240</v>
      </c>
      <c r="B464" s="257" t="s">
        <v>6241</v>
      </c>
      <c r="C464" s="258" t="s">
        <v>6267</v>
      </c>
      <c r="D464" s="261" t="s">
        <v>6268</v>
      </c>
      <c r="E464" s="262" t="s">
        <v>5366</v>
      </c>
      <c r="F464" s="265" t="s">
        <v>6244</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6240</v>
      </c>
      <c r="B465" s="257" t="s">
        <v>6241</v>
      </c>
      <c r="C465" s="258" t="s">
        <v>6269</v>
      </c>
      <c r="D465" s="261" t="s">
        <v>6270</v>
      </c>
      <c r="E465" s="262" t="s">
        <v>5366</v>
      </c>
      <c r="F465" s="265" t="s">
        <v>6244</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6240</v>
      </c>
      <c r="B466" s="256" t="s">
        <v>6271</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6240</v>
      </c>
      <c r="B467" s="257" t="s">
        <v>6271</v>
      </c>
      <c r="C467" s="258" t="s">
        <v>6272</v>
      </c>
      <c r="D467" s="261" t="s">
        <v>6273</v>
      </c>
      <c r="E467" s="262" t="s">
        <v>5337</v>
      </c>
      <c r="F467" s="265" t="s">
        <v>5476</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6240</v>
      </c>
      <c r="B468" s="257" t="s">
        <v>6271</v>
      </c>
      <c r="C468" s="258" t="s">
        <v>6274</v>
      </c>
      <c r="D468" s="261" t="s">
        <v>6275</v>
      </c>
      <c r="E468" s="262" t="s">
        <v>5337</v>
      </c>
      <c r="F468" s="265" t="s">
        <v>5476</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6240</v>
      </c>
      <c r="B469" s="257" t="s">
        <v>6271</v>
      </c>
      <c r="C469" s="258" t="s">
        <v>6276</v>
      </c>
      <c r="D469" s="261" t="s">
        <v>6277</v>
      </c>
      <c r="E469" s="262" t="s">
        <v>5337</v>
      </c>
      <c r="F469" s="265" t="s">
        <v>5476</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6240</v>
      </c>
      <c r="B470" s="257" t="s">
        <v>6271</v>
      </c>
      <c r="C470" s="258" t="s">
        <v>6278</v>
      </c>
      <c r="D470" s="261" t="s">
        <v>6279</v>
      </c>
      <c r="E470" s="262" t="s">
        <v>5433</v>
      </c>
      <c r="F470" s="265" t="s">
        <v>5845</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6240</v>
      </c>
      <c r="B471" s="257" t="s">
        <v>6271</v>
      </c>
      <c r="C471" s="258" t="s">
        <v>6280</v>
      </c>
      <c r="D471" s="261" t="s">
        <v>6281</v>
      </c>
      <c r="E471" s="262" t="s">
        <v>5433</v>
      </c>
      <c r="F471" s="265" t="s">
        <v>5845</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6240</v>
      </c>
      <c r="B472" s="257" t="s">
        <v>6271</v>
      </c>
      <c r="C472" s="258" t="s">
        <v>6282</v>
      </c>
      <c r="D472" s="261" t="s">
        <v>6283</v>
      </c>
      <c r="E472" s="262" t="s">
        <v>5337</v>
      </c>
      <c r="F472" s="265" t="s">
        <v>5845</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6240</v>
      </c>
      <c r="B473" s="257" t="s">
        <v>6271</v>
      </c>
      <c r="C473" s="258" t="s">
        <v>6284</v>
      </c>
      <c r="D473" s="261" t="s">
        <v>6285</v>
      </c>
      <c r="E473" s="262" t="s">
        <v>5337</v>
      </c>
      <c r="F473" s="265" t="s">
        <v>5784</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6240</v>
      </c>
      <c r="B474" s="257" t="s">
        <v>6271</v>
      </c>
      <c r="C474" s="258" t="s">
        <v>6286</v>
      </c>
      <c r="D474" s="261" t="s">
        <v>6287</v>
      </c>
      <c r="E474" s="262" t="s">
        <v>5366</v>
      </c>
      <c r="F474" s="265" t="s">
        <v>5784</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6240</v>
      </c>
      <c r="B475" s="257" t="s">
        <v>6271</v>
      </c>
      <c r="C475" s="258" t="s">
        <v>6288</v>
      </c>
      <c r="D475" s="261" t="s">
        <v>6289</v>
      </c>
      <c r="E475" s="262" t="s">
        <v>5366</v>
      </c>
      <c r="F475" s="265" t="s">
        <v>5784</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6240</v>
      </c>
      <c r="B476" s="257" t="s">
        <v>6271</v>
      </c>
      <c r="C476" s="258" t="s">
        <v>6290</v>
      </c>
      <c r="D476" s="261" t="s">
        <v>6291</v>
      </c>
      <c r="E476" s="262" t="s">
        <v>5366</v>
      </c>
      <c r="F476" s="265" t="s">
        <v>5784</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6240</v>
      </c>
      <c r="B477" s="257" t="s">
        <v>6271</v>
      </c>
      <c r="C477" s="258" t="s">
        <v>6292</v>
      </c>
      <c r="D477" s="261" t="s">
        <v>6293</v>
      </c>
      <c r="E477" s="262" t="s">
        <v>5366</v>
      </c>
      <c r="F477" s="265" t="s">
        <v>5784</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6240</v>
      </c>
      <c r="B478" s="257" t="s">
        <v>6271</v>
      </c>
      <c r="C478" s="258" t="s">
        <v>6294</v>
      </c>
      <c r="D478" s="261" t="s">
        <v>6295</v>
      </c>
      <c r="E478" s="262" t="s">
        <v>5366</v>
      </c>
      <c r="F478" s="265" t="s">
        <v>5845</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6240</v>
      </c>
      <c r="B479" s="257" t="s">
        <v>6271</v>
      </c>
      <c r="C479" s="258" t="s">
        <v>6296</v>
      </c>
      <c r="D479" s="261" t="s">
        <v>6297</v>
      </c>
      <c r="E479" s="262" t="s">
        <v>5481</v>
      </c>
      <c r="F479" s="265" t="s">
        <v>5845</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6240</v>
      </c>
      <c r="B480" s="257" t="s">
        <v>6271</v>
      </c>
      <c r="C480" s="258" t="s">
        <v>6298</v>
      </c>
      <c r="D480" s="261" t="s">
        <v>6299</v>
      </c>
      <c r="E480" s="262" t="s">
        <v>5481</v>
      </c>
      <c r="F480" s="265" t="s">
        <v>5845</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6240</v>
      </c>
      <c r="B481" s="270" t="s">
        <v>6271</v>
      </c>
      <c r="C481" s="271" t="s">
        <v>6300</v>
      </c>
      <c r="D481" s="272" t="s">
        <v>6301</v>
      </c>
      <c r="E481" s="273" t="s">
        <v>5481</v>
      </c>
      <c r="F481" s="274" t="s">
        <v>5476</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673</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IFERROR(INDEX('Recommendations'!$I$2:$I$135, MATCH(H2,'Recommendations'!$B$2:$B$135,0))="Implemented", FALSE))</xm:f>
            <x14:dxf>
              <font>
                <color rgb="FF000000"/>
              </font>
              <fill>
                <patternFill>
                  <bgColor rgb="FF3C7D22"/>
                </patternFill>
              </fill>
            </x14:dxf>
          </x14:cfRule>
          <x14:cfRule type="expression" priority="2" id="{00000000-000E-0000-0B00-000002000000}">
            <xm:f>AND(H2&lt;&gt;"", IFERROR(INDEX('Recommendations'!$I$2:$I$135, MATCH(H2,'Recommendations'!$B$2:$B$135,0))="Compensated", FALSE))</xm:f>
            <x14:dxf>
              <font>
                <color rgb="FF000000"/>
              </font>
              <fill>
                <patternFill>
                  <bgColor rgb="FFC6E0B4"/>
                </patternFill>
              </fill>
            </x14:dxf>
          </x14:cfRule>
          <x14:cfRule type="expression" priority="3" id="{00000000-000E-0000-0B00-000003000000}">
            <xm:f>AND(H2&lt;&gt;"", IFERROR(INDEX('Recommendations'!$I$2:$I$135, MATCH(H2,'Recommendations'!$B$2:$B$135,0))="Testing", FALSE))</xm:f>
            <x14:dxf>
              <font>
                <color rgb="FF000000"/>
              </font>
              <fill>
                <patternFill>
                  <bgColor rgb="FFFFC000"/>
                </patternFill>
              </fill>
            </x14:dxf>
          </x14:cfRule>
          <x14:cfRule type="expression" priority="4" id="{00000000-000E-0000-0B00-000004000000}">
            <xm:f>AND(H2&lt;&gt;"", IFERROR(INDEX('Recommendations'!$I$2:$I$135, MATCH(H2,'Recommendations'!$B$2:$B$135,0))="Failed", FALSE))</xm:f>
            <x14:dxf>
              <font>
                <color rgb="FF000000"/>
              </font>
              <fill>
                <patternFill>
                  <bgColor rgb="FFD82891"/>
                </patternFill>
              </fill>
            </x14:dxf>
          </x14:cfRule>
          <x14:cfRule type="expression" priority="5" id="{00000000-000E-0000-0B00-000005000000}">
            <xm:f>AND(H2&lt;&gt;"", IFERROR(INDEX('Recommendations'!$I$2:$I$135, MATCH(H2,'Recommendations'!$B$2:$B$135,0))="Risk Accepted", FALSE))</xm:f>
            <x14:dxf>
              <font>
                <color rgb="FF000000"/>
              </font>
              <fill>
                <patternFill>
                  <bgColor rgb="FFD9D9D9"/>
                </patternFill>
              </fill>
            </x14:dxf>
          </x14:cfRule>
          <x14:cfRule type="expression" priority="6" id="{00000000-000E-0000-0B00-000006000000}">
            <xm:f>AND(H2&lt;&gt;"", IFERROR(INDEX('Recommendations'!$I$2:$I$135, MATCH(H2,'Recommendations'!$B$2:$B$135,0))="N/A",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757</v>
      </c>
      <c r="C2" s="290"/>
      <c r="D2" s="290"/>
      <c r="E2" s="290"/>
      <c r="F2" s="290"/>
      <c r="G2" s="290"/>
      <c r="H2" s="290"/>
      <c r="I2" s="290"/>
    </row>
    <row r="4" spans="2:15" ht="18.5" x14ac:dyDescent="0.45">
      <c r="B4" s="39" t="s">
        <v>758</v>
      </c>
    </row>
    <row r="5" spans="2:15" x14ac:dyDescent="0.35">
      <c r="B5" s="41" t="s">
        <v>25</v>
      </c>
      <c r="C5" s="41" t="s">
        <v>759</v>
      </c>
      <c r="D5" s="41" t="s">
        <v>760</v>
      </c>
      <c r="F5" s="291" t="s">
        <v>761</v>
      </c>
      <c r="G5" s="291"/>
      <c r="H5" s="291"/>
      <c r="I5" s="292" t="s">
        <v>762</v>
      </c>
      <c r="J5" s="292"/>
      <c r="K5" s="292"/>
      <c r="L5" s="292"/>
      <c r="M5" s="292"/>
      <c r="N5" s="292"/>
      <c r="O5" s="292"/>
    </row>
    <row r="6" spans="2:15" x14ac:dyDescent="0.35">
      <c r="B6" s="47" t="s">
        <v>763</v>
      </c>
      <c r="C6" s="48">
        <v>134</v>
      </c>
      <c r="D6" s="49" t="s">
        <v>25</v>
      </c>
      <c r="F6" s="291" t="s">
        <v>764</v>
      </c>
      <c r="G6" s="291"/>
      <c r="H6" s="291"/>
      <c r="I6" s="293" t="s">
        <v>765</v>
      </c>
      <c r="J6" s="293"/>
      <c r="K6" s="293"/>
      <c r="L6" s="293"/>
      <c r="M6" s="293"/>
      <c r="N6" s="293"/>
      <c r="O6" s="293"/>
    </row>
    <row r="7" spans="2:15" x14ac:dyDescent="0.35">
      <c r="B7" s="50" t="s">
        <v>766</v>
      </c>
      <c r="C7" s="51">
        <f>C6-C8-C9</f>
        <v>134</v>
      </c>
      <c r="D7" s="52">
        <f>IF(C6&gt;0,C7/C6,0)</f>
        <v>1</v>
      </c>
      <c r="F7" s="291" t="s">
        <v>767</v>
      </c>
      <c r="G7" s="291"/>
      <c r="H7" s="291"/>
      <c r="I7" s="293" t="s">
        <v>765</v>
      </c>
      <c r="J7" s="293"/>
      <c r="K7" s="293"/>
      <c r="L7" s="293"/>
      <c r="M7" s="293"/>
      <c r="N7" s="293"/>
      <c r="O7" s="293"/>
    </row>
    <row r="8" spans="2:15" x14ac:dyDescent="0.35">
      <c r="B8" s="43" t="s">
        <v>768</v>
      </c>
      <c r="C8" s="44">
        <f>COUNTIF('Recommendations'!I:I,"Risk Accepted")</f>
        <v>0</v>
      </c>
      <c r="D8" s="45">
        <f>IF(C6&gt;0,C8/C6,0)</f>
        <v>0</v>
      </c>
      <c r="F8" s="291" t="s">
        <v>769</v>
      </c>
      <c r="G8" s="291"/>
      <c r="H8" s="291"/>
      <c r="I8" s="293" t="s">
        <v>765</v>
      </c>
      <c r="J8" s="293"/>
      <c r="K8" s="293"/>
      <c r="L8" s="293"/>
      <c r="M8" s="293"/>
      <c r="N8" s="293"/>
      <c r="O8" s="293"/>
    </row>
    <row r="9" spans="2:15" x14ac:dyDescent="0.35">
      <c r="B9" s="43" t="s">
        <v>770</v>
      </c>
      <c r="C9" s="44">
        <f>COUNTIF('Recommendations'!I:I,"N/A")</f>
        <v>0</v>
      </c>
      <c r="D9" s="45">
        <f>IF(C6&gt;0,C9/C6,0)</f>
        <v>0</v>
      </c>
      <c r="F9" s="291" t="s">
        <v>771</v>
      </c>
      <c r="G9" s="291"/>
      <c r="H9" s="291"/>
      <c r="I9" s="293" t="s">
        <v>765</v>
      </c>
      <c r="J9" s="293"/>
      <c r="K9" s="293"/>
      <c r="L9" s="293"/>
      <c r="M9" s="293"/>
      <c r="N9" s="293"/>
      <c r="O9" s="293"/>
    </row>
    <row r="12" spans="2:15" ht="18.5" x14ac:dyDescent="0.45">
      <c r="B12" s="39" t="s">
        <v>772</v>
      </c>
    </row>
    <row r="14" spans="2:15" x14ac:dyDescent="0.35">
      <c r="B14" s="53" t="s">
        <v>773</v>
      </c>
    </row>
    <row r="15" spans="2:15" x14ac:dyDescent="0.35">
      <c r="B15" s="41" t="s">
        <v>25</v>
      </c>
      <c r="C15" s="41" t="s">
        <v>774</v>
      </c>
      <c r="D15" s="41" t="s">
        <v>775</v>
      </c>
      <c r="E15" s="41" t="s">
        <v>776</v>
      </c>
      <c r="F15" s="41" t="s">
        <v>777</v>
      </c>
    </row>
    <row r="16" spans="2:15" x14ac:dyDescent="0.35">
      <c r="B16" s="43" t="s">
        <v>778</v>
      </c>
      <c r="C16" s="44">
        <f>COUNTIF('Recommendations'!P:P,"Resolved")</f>
        <v>0</v>
      </c>
      <c r="D16" s="44">
        <f>COUNTIF('Recommendations'!P:P,"Testing")</f>
        <v>0</v>
      </c>
      <c r="E16" s="44">
        <f>COUNTIF('Recommendations'!P:P,"Outstanding")</f>
        <v>134</v>
      </c>
      <c r="F16" s="44">
        <f>SUM(C16:E16)</f>
        <v>134</v>
      </c>
    </row>
    <row r="18" spans="2:6" x14ac:dyDescent="0.35">
      <c r="B18" s="53" t="s">
        <v>779</v>
      </c>
    </row>
    <row r="19" spans="2:6" x14ac:dyDescent="0.35">
      <c r="B19" s="54" t="s">
        <v>25</v>
      </c>
      <c r="C19" s="54" t="s">
        <v>774</v>
      </c>
      <c r="D19" s="54" t="s">
        <v>775</v>
      </c>
      <c r="E19" s="54" t="s">
        <v>776</v>
      </c>
      <c r="F19" s="54" t="s">
        <v>25</v>
      </c>
    </row>
    <row r="20" spans="2:6" x14ac:dyDescent="0.35">
      <c r="B20" s="43" t="s">
        <v>778</v>
      </c>
      <c r="C20" s="45">
        <f>IF(F16&gt;0, C16/F16, 0)</f>
        <v>0</v>
      </c>
      <c r="D20" s="45">
        <f>IF(F16&gt;0, D16/F16, 0)</f>
        <v>0</v>
      </c>
      <c r="E20" s="45">
        <f>IF(F16&gt;0, E16/F16, 0)</f>
        <v>1</v>
      </c>
      <c r="F20" s="46" t="s">
        <v>25</v>
      </c>
    </row>
    <row r="25" spans="2:6" ht="18.5" x14ac:dyDescent="0.45">
      <c r="B25" s="39" t="s">
        <v>780</v>
      </c>
    </row>
    <row r="27" spans="2:6" x14ac:dyDescent="0.35">
      <c r="B27" s="53" t="s">
        <v>773</v>
      </c>
    </row>
    <row r="28" spans="2:6" x14ac:dyDescent="0.35">
      <c r="B28" s="41" t="s">
        <v>4</v>
      </c>
      <c r="C28" s="41" t="s">
        <v>774</v>
      </c>
      <c r="D28" s="41" t="s">
        <v>775</v>
      </c>
      <c r="E28" s="41" t="s">
        <v>776</v>
      </c>
      <c r="F28" s="41" t="s">
        <v>777</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116</v>
      </c>
      <c r="F29" s="44">
        <f>SUM(C29:E29)</f>
        <v>116</v>
      </c>
    </row>
    <row r="30" spans="2:6" x14ac:dyDescent="0.35">
      <c r="B30" s="43" t="s">
        <v>52</v>
      </c>
      <c r="C30" s="44">
        <f>COUNTIFS('Recommendations'!E:E,"Level 2",'Recommendations'!P:P,"=Resolved")</f>
        <v>0</v>
      </c>
      <c r="D30" s="44">
        <f>COUNTIFS('Recommendations'!E:E,"=Level 2",'Recommendations'!P:P,"=Testing")</f>
        <v>0</v>
      </c>
      <c r="E30" s="44">
        <f>COUNTIFS('Recommendations'!E:E,"=Level 2",'Recommendations'!P:P,"=Outstanding")</f>
        <v>18</v>
      </c>
      <c r="F30" s="44">
        <f>SUM(C30:E30)</f>
        <v>18</v>
      </c>
    </row>
    <row r="32" spans="2:6" x14ac:dyDescent="0.35">
      <c r="B32" s="53" t="s">
        <v>779</v>
      </c>
    </row>
    <row r="33" spans="2:6" x14ac:dyDescent="0.35">
      <c r="B33" s="54" t="s">
        <v>4</v>
      </c>
      <c r="C33" s="54" t="s">
        <v>774</v>
      </c>
      <c r="D33" s="54" t="s">
        <v>775</v>
      </c>
      <c r="E33" s="54" t="s">
        <v>776</v>
      </c>
      <c r="F33" s="54" t="s">
        <v>25</v>
      </c>
    </row>
    <row r="34" spans="2:6" x14ac:dyDescent="0.35">
      <c r="B34" s="43" t="s">
        <v>21</v>
      </c>
      <c r="C34" s="45">
        <f>IF(F29&gt;0, C29/F29, 0)</f>
        <v>0</v>
      </c>
      <c r="D34" s="45">
        <f>IF(F29&gt;0, D29/F29, 0)</f>
        <v>0</v>
      </c>
      <c r="E34" s="45">
        <f>IF(F29&gt;0, E29/F29, 0)</f>
        <v>1</v>
      </c>
      <c r="F34" s="46" t="s">
        <v>25</v>
      </c>
    </row>
    <row r="35" spans="2:6" x14ac:dyDescent="0.35">
      <c r="B35" s="43" t="s">
        <v>52</v>
      </c>
      <c r="C35" s="45">
        <f>IF(F30&gt;0, C30/F30, 0)</f>
        <v>0</v>
      </c>
      <c r="D35" s="45">
        <f>IF(F30&gt;0, D30/F30, 0)</f>
        <v>0</v>
      </c>
      <c r="E35" s="45">
        <f>IF(F30&gt;0, E30/F30, 0)</f>
        <v>1</v>
      </c>
      <c r="F35" s="46" t="s">
        <v>25</v>
      </c>
    </row>
    <row r="40" spans="2:6" ht="18.5" x14ac:dyDescent="0.45">
      <c r="B40" s="39" t="s">
        <v>781</v>
      </c>
    </row>
    <row r="42" spans="2:6" x14ac:dyDescent="0.35">
      <c r="B42" s="53" t="s">
        <v>773</v>
      </c>
    </row>
    <row r="43" spans="2:6" x14ac:dyDescent="0.35">
      <c r="B43" s="41" t="s">
        <v>7</v>
      </c>
      <c r="C43" s="41" t="s">
        <v>774</v>
      </c>
      <c r="D43" s="41" t="s">
        <v>775</v>
      </c>
      <c r="E43" s="41" t="s">
        <v>776</v>
      </c>
      <c r="F43" s="41" t="s">
        <v>777</v>
      </c>
    </row>
    <row r="44" spans="2:6" x14ac:dyDescent="0.35">
      <c r="B44" s="43" t="s">
        <v>782</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783</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784</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785</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786</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134</v>
      </c>
      <c r="F49" s="44">
        <f t="shared" si="0"/>
        <v>134</v>
      </c>
    </row>
    <row r="51" spans="2:6" x14ac:dyDescent="0.35">
      <c r="B51" s="53" t="s">
        <v>779</v>
      </c>
    </row>
    <row r="52" spans="2:6" x14ac:dyDescent="0.35">
      <c r="B52" s="54" t="s">
        <v>7</v>
      </c>
      <c r="C52" s="54" t="s">
        <v>774</v>
      </c>
      <c r="D52" s="54" t="s">
        <v>775</v>
      </c>
      <c r="E52" s="54" t="s">
        <v>776</v>
      </c>
      <c r="F52" s="54" t="s">
        <v>25</v>
      </c>
    </row>
    <row r="53" spans="2:6" x14ac:dyDescent="0.35">
      <c r="B53" s="43" t="s">
        <v>782</v>
      </c>
      <c r="C53" s="45">
        <f t="shared" ref="C53:C58" si="1">IF(F44&gt;0, C44/F44, 0)</f>
        <v>0</v>
      </c>
      <c r="D53" s="45">
        <f t="shared" ref="D53:D58" si="2">IF(F44&gt;0, D44/F44, 0)</f>
        <v>0</v>
      </c>
      <c r="E53" s="45">
        <f t="shared" ref="E53:E58" si="3">IF(F44&gt;0, E44/F44, 0)</f>
        <v>0</v>
      </c>
      <c r="F53" s="46" t="s">
        <v>25</v>
      </c>
    </row>
    <row r="54" spans="2:6" x14ac:dyDescent="0.35">
      <c r="B54" s="43" t="s">
        <v>783</v>
      </c>
      <c r="C54" s="45">
        <f t="shared" si="1"/>
        <v>0</v>
      </c>
      <c r="D54" s="45">
        <f t="shared" si="2"/>
        <v>0</v>
      </c>
      <c r="E54" s="45">
        <f t="shared" si="3"/>
        <v>0</v>
      </c>
      <c r="F54" s="46" t="s">
        <v>25</v>
      </c>
    </row>
    <row r="55" spans="2:6" x14ac:dyDescent="0.35">
      <c r="B55" s="43" t="s">
        <v>784</v>
      </c>
      <c r="C55" s="45">
        <f t="shared" si="1"/>
        <v>0</v>
      </c>
      <c r="D55" s="45">
        <f t="shared" si="2"/>
        <v>0</v>
      </c>
      <c r="E55" s="45">
        <f t="shared" si="3"/>
        <v>0</v>
      </c>
      <c r="F55" s="46" t="s">
        <v>25</v>
      </c>
    </row>
    <row r="56" spans="2:6" x14ac:dyDescent="0.35">
      <c r="B56" s="43" t="s">
        <v>785</v>
      </c>
      <c r="C56" s="45">
        <f t="shared" si="1"/>
        <v>0</v>
      </c>
      <c r="D56" s="45">
        <f t="shared" si="2"/>
        <v>0</v>
      </c>
      <c r="E56" s="45">
        <f t="shared" si="3"/>
        <v>0</v>
      </c>
      <c r="F56" s="46" t="s">
        <v>25</v>
      </c>
    </row>
    <row r="57" spans="2:6" x14ac:dyDescent="0.35">
      <c r="B57" s="43" t="s">
        <v>786</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787</v>
      </c>
    </row>
    <row r="65" spans="2:6" x14ac:dyDescent="0.35">
      <c r="B65" s="53" t="s">
        <v>773</v>
      </c>
    </row>
    <row r="66" spans="2:6" x14ac:dyDescent="0.35">
      <c r="B66" s="41" t="s">
        <v>3</v>
      </c>
      <c r="C66" s="41" t="s">
        <v>774</v>
      </c>
      <c r="D66" s="41" t="s">
        <v>775</v>
      </c>
      <c r="E66" s="41" t="s">
        <v>776</v>
      </c>
      <c r="F66" s="41" t="s">
        <v>777</v>
      </c>
    </row>
    <row r="67" spans="2:6" x14ac:dyDescent="0.35">
      <c r="B67" s="43" t="s">
        <v>89</v>
      </c>
      <c r="C67" s="44">
        <f>COUNTIFS('Recommendations'!D:D,"Automated",'Recommendations'!P:P,"=Resolved")</f>
        <v>0</v>
      </c>
      <c r="D67" s="44">
        <f>COUNTIFS('Recommendations'!D:D,"=Automated",'Recommendations'!P:P,"=Testing")</f>
        <v>0</v>
      </c>
      <c r="E67" s="44">
        <f>COUNTIFS('Recommendations'!D:D,"=Automated",'Recommendations'!P:P,"=Outstanding")</f>
        <v>38</v>
      </c>
      <c r="F67" s="44">
        <f>SUM(C67:E67)</f>
        <v>38</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96</v>
      </c>
      <c r="F68" s="44">
        <f>SUM(C68:E68)</f>
        <v>96</v>
      </c>
    </row>
    <row r="70" spans="2:6" x14ac:dyDescent="0.35">
      <c r="B70" s="53" t="s">
        <v>779</v>
      </c>
    </row>
    <row r="71" spans="2:6" x14ac:dyDescent="0.35">
      <c r="B71" s="54" t="s">
        <v>3</v>
      </c>
      <c r="C71" s="54" t="s">
        <v>774</v>
      </c>
      <c r="D71" s="54" t="s">
        <v>775</v>
      </c>
      <c r="E71" s="54" t="s">
        <v>776</v>
      </c>
      <c r="F71" s="54" t="s">
        <v>25</v>
      </c>
    </row>
    <row r="72" spans="2:6" x14ac:dyDescent="0.35">
      <c r="B72" s="43" t="s">
        <v>89</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788</v>
      </c>
    </row>
    <row r="80" spans="2:6" x14ac:dyDescent="0.35">
      <c r="B80" s="53" t="s">
        <v>773</v>
      </c>
    </row>
    <row r="81" spans="2:6" x14ac:dyDescent="0.35">
      <c r="B81" s="41" t="s">
        <v>5</v>
      </c>
      <c r="C81" s="41" t="s">
        <v>774</v>
      </c>
      <c r="D81" s="41" t="s">
        <v>775</v>
      </c>
      <c r="E81" s="41" t="s">
        <v>776</v>
      </c>
      <c r="F81" s="41" t="s">
        <v>777</v>
      </c>
    </row>
    <row r="82" spans="2:6" x14ac:dyDescent="0.35">
      <c r="B82" s="43" t="s">
        <v>789</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790</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791</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792</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134</v>
      </c>
      <c r="F86" s="44">
        <f>SUM(C86:E86)</f>
        <v>134</v>
      </c>
    </row>
    <row r="88" spans="2:6" x14ac:dyDescent="0.35">
      <c r="B88" s="53" t="s">
        <v>779</v>
      </c>
    </row>
    <row r="89" spans="2:6" x14ac:dyDescent="0.35">
      <c r="B89" s="54" t="s">
        <v>5</v>
      </c>
      <c r="C89" s="54" t="s">
        <v>774</v>
      </c>
      <c r="D89" s="54" t="s">
        <v>775</v>
      </c>
      <c r="E89" s="54" t="s">
        <v>776</v>
      </c>
      <c r="F89" s="54" t="s">
        <v>25</v>
      </c>
    </row>
    <row r="90" spans="2:6" x14ac:dyDescent="0.35">
      <c r="B90" s="43" t="s">
        <v>789</v>
      </c>
      <c r="C90" s="45">
        <f>IF(F82&gt;0, C82/F82, 0)</f>
        <v>0</v>
      </c>
      <c r="D90" s="45">
        <f>IF(F82&gt;0, D82/F82, 0)</f>
        <v>0</v>
      </c>
      <c r="E90" s="45">
        <f>IF(F82&gt;0, E82/F82, 0)</f>
        <v>0</v>
      </c>
      <c r="F90" s="46" t="s">
        <v>25</v>
      </c>
    </row>
    <row r="91" spans="2:6" x14ac:dyDescent="0.35">
      <c r="B91" s="43" t="s">
        <v>790</v>
      </c>
      <c r="C91" s="45">
        <f>IF(F83&gt;0, C83/F83, 0)</f>
        <v>0</v>
      </c>
      <c r="D91" s="45">
        <f>IF(F83&gt;0, D83/F83, 0)</f>
        <v>0</v>
      </c>
      <c r="E91" s="45">
        <f>IF(F83&gt;0, E83/F83, 0)</f>
        <v>0</v>
      </c>
      <c r="F91" s="46" t="s">
        <v>25</v>
      </c>
    </row>
    <row r="92" spans="2:6" x14ac:dyDescent="0.35">
      <c r="B92" s="43" t="s">
        <v>791</v>
      </c>
      <c r="C92" s="45">
        <f>IF(F84&gt;0, C84/F84, 0)</f>
        <v>0</v>
      </c>
      <c r="D92" s="45">
        <f>IF(F84&gt;0, D84/F84, 0)</f>
        <v>0</v>
      </c>
      <c r="E92" s="45">
        <f>IF(F84&gt;0, E84/F84, 0)</f>
        <v>0</v>
      </c>
      <c r="F92" s="46" t="s">
        <v>25</v>
      </c>
    </row>
    <row r="93" spans="2:6" x14ac:dyDescent="0.35">
      <c r="B93" s="43" t="s">
        <v>792</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793</v>
      </c>
    </row>
    <row r="101" spans="2:6" x14ac:dyDescent="0.35">
      <c r="B101" s="53" t="s">
        <v>773</v>
      </c>
    </row>
    <row r="102" spans="2:6" x14ac:dyDescent="0.35">
      <c r="B102" s="41" t="s">
        <v>794</v>
      </c>
      <c r="C102" s="41" t="s">
        <v>774</v>
      </c>
      <c r="D102" s="41" t="s">
        <v>775</v>
      </c>
      <c r="E102" s="41" t="s">
        <v>776</v>
      </c>
      <c r="F102" s="41" t="s">
        <v>777</v>
      </c>
    </row>
    <row r="103" spans="2:6" x14ac:dyDescent="0.35">
      <c r="B103" s="43" t="s">
        <v>795</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796</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797</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134</v>
      </c>
      <c r="F106" s="44">
        <f>SUM(C106:E106)</f>
        <v>134</v>
      </c>
    </row>
    <row r="108" spans="2:6" x14ac:dyDescent="0.35">
      <c r="B108" s="53" t="s">
        <v>779</v>
      </c>
    </row>
    <row r="109" spans="2:6" x14ac:dyDescent="0.35">
      <c r="B109" s="54" t="s">
        <v>794</v>
      </c>
      <c r="C109" s="54" t="s">
        <v>774</v>
      </c>
      <c r="D109" s="54" t="s">
        <v>775</v>
      </c>
      <c r="E109" s="54" t="s">
        <v>776</v>
      </c>
      <c r="F109" s="54" t="s">
        <v>25</v>
      </c>
    </row>
    <row r="110" spans="2:6" x14ac:dyDescent="0.35">
      <c r="B110" s="43" t="s">
        <v>795</v>
      </c>
      <c r="C110" s="45">
        <f>IF(F103&gt;0, C103/F103, 0)</f>
        <v>0</v>
      </c>
      <c r="D110" s="45">
        <f>IF(F103&gt;0, D103/F103, 0)</f>
        <v>0</v>
      </c>
      <c r="E110" s="45">
        <f>IF(F103&gt;0, E103/F103, 0)</f>
        <v>0</v>
      </c>
      <c r="F110" s="46" t="s">
        <v>25</v>
      </c>
    </row>
    <row r="111" spans="2:6" x14ac:dyDescent="0.35">
      <c r="B111" s="43" t="s">
        <v>796</v>
      </c>
      <c r="C111" s="45">
        <f>IF(F104&gt;0, C104/F104, 0)</f>
        <v>0</v>
      </c>
      <c r="D111" s="45">
        <f>IF(F104&gt;0, D104/F104, 0)</f>
        <v>0</v>
      </c>
      <c r="E111" s="45">
        <f>IF(F104&gt;0, E104/F104, 0)</f>
        <v>0</v>
      </c>
      <c r="F111" s="46" t="s">
        <v>25</v>
      </c>
    </row>
    <row r="112" spans="2:6" x14ac:dyDescent="0.35">
      <c r="B112" s="43" t="s">
        <v>797</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798</v>
      </c>
      <c r="J118" s="39" t="s">
        <v>799</v>
      </c>
    </row>
    <row r="119" spans="2:15" x14ac:dyDescent="0.35">
      <c r="B119" s="41" t="s">
        <v>7</v>
      </c>
      <c r="C119" s="294" t="s">
        <v>800</v>
      </c>
      <c r="D119" s="294"/>
      <c r="E119" s="41" t="s">
        <v>766</v>
      </c>
      <c r="F119" s="41" t="s">
        <v>774</v>
      </c>
      <c r="G119" s="294" t="s">
        <v>801</v>
      </c>
      <c r="H119" s="294"/>
      <c r="J119" s="41" t="s">
        <v>7</v>
      </c>
      <c r="K119" s="41" t="s">
        <v>789</v>
      </c>
      <c r="L119" s="41" t="s">
        <v>790</v>
      </c>
      <c r="M119" s="41" t="s">
        <v>791</v>
      </c>
      <c r="N119" s="41" t="s">
        <v>792</v>
      </c>
      <c r="O119" s="41" t="s">
        <v>22</v>
      </c>
    </row>
    <row r="120" spans="2:15" x14ac:dyDescent="0.35">
      <c r="B120" s="47" t="s">
        <v>782</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782</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783</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783</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784</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784</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785</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785</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786</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786</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134</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134</v>
      </c>
    </row>
    <row r="132" spans="2:24" ht="21" x14ac:dyDescent="0.5">
      <c r="B132" s="39" t="s">
        <v>802</v>
      </c>
      <c r="P132" s="56" t="s">
        <v>803</v>
      </c>
    </row>
    <row r="134" spans="2:24" ht="60" customHeight="1" x14ac:dyDescent="0.35">
      <c r="B134" s="297" t="s">
        <v>804</v>
      </c>
      <c r="C134" s="290"/>
      <c r="D134" s="290"/>
      <c r="E134" s="290"/>
      <c r="F134" s="290"/>
      <c r="P134" s="297" t="s">
        <v>805</v>
      </c>
      <c r="Q134" s="290"/>
      <c r="R134" s="290"/>
      <c r="S134" s="290"/>
      <c r="T134" s="290"/>
      <c r="U134" s="290"/>
      <c r="V134" s="290"/>
      <c r="W134" s="290"/>
    </row>
    <row r="136" spans="2:24" ht="30" customHeight="1" x14ac:dyDescent="0.35">
      <c r="P136" s="57" t="s">
        <v>806</v>
      </c>
      <c r="Q136" s="58">
        <f>C16</f>
        <v>0</v>
      </c>
      <c r="R136" s="59"/>
      <c r="S136" s="58">
        <f>C82</f>
        <v>0</v>
      </c>
      <c r="T136" s="59"/>
      <c r="U136" s="58">
        <f>C83</f>
        <v>0</v>
      </c>
      <c r="V136" s="59"/>
      <c r="W136" s="58">
        <f>C84</f>
        <v>0</v>
      </c>
      <c r="X136" s="59"/>
    </row>
    <row r="137" spans="2:24" ht="35" customHeight="1" x14ac:dyDescent="0.35">
      <c r="P137" s="60" t="s">
        <v>807</v>
      </c>
      <c r="Q137" s="60" t="s">
        <v>808</v>
      </c>
      <c r="R137" s="60" t="s">
        <v>809</v>
      </c>
      <c r="S137" s="60" t="s">
        <v>810</v>
      </c>
      <c r="T137" s="60" t="s">
        <v>811</v>
      </c>
      <c r="U137" s="60" t="s">
        <v>812</v>
      </c>
      <c r="V137" s="60" t="s">
        <v>813</v>
      </c>
      <c r="W137" s="60" t="s">
        <v>814</v>
      </c>
      <c r="X137" s="60" t="s">
        <v>815</v>
      </c>
    </row>
    <row r="138" spans="2:24" x14ac:dyDescent="0.35">
      <c r="O138" s="61" t="s">
        <v>816</v>
      </c>
      <c r="P138" s="62" t="s">
        <v>817</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818</v>
      </c>
      <c r="P173" s="56" t="s">
        <v>819</v>
      </c>
    </row>
    <row r="175" spans="2:24" ht="45" customHeight="1" x14ac:dyDescent="0.35">
      <c r="B175" s="297" t="s">
        <v>820</v>
      </c>
      <c r="C175" s="290"/>
      <c r="D175" s="290"/>
      <c r="E175" s="290"/>
      <c r="F175" s="290"/>
      <c r="P175" s="297" t="s">
        <v>821</v>
      </c>
      <c r="Q175" s="290"/>
      <c r="R175" s="290"/>
      <c r="S175" s="290"/>
      <c r="T175" s="290"/>
      <c r="U175" s="290"/>
    </row>
    <row r="176" spans="2:24" ht="35" customHeight="1" x14ac:dyDescent="0.35">
      <c r="P176" s="294" t="s">
        <v>822</v>
      </c>
      <c r="Q176" s="294"/>
      <c r="R176" s="294" t="s">
        <v>823</v>
      </c>
      <c r="S176" s="294"/>
      <c r="T176" s="294"/>
    </row>
    <row r="177" spans="16:22" ht="30" customHeight="1" x14ac:dyDescent="0.35">
      <c r="P177" s="298">
        <v>0</v>
      </c>
      <c r="Q177" s="299"/>
      <c r="R177" s="300" t="s">
        <v>824</v>
      </c>
      <c r="S177" s="301"/>
      <c r="T177" s="301"/>
    </row>
    <row r="180" spans="16:22" ht="25" customHeight="1" x14ac:dyDescent="0.35">
      <c r="P180" s="65" t="s">
        <v>807</v>
      </c>
      <c r="Q180" s="65" t="s">
        <v>825</v>
      </c>
      <c r="R180" s="65" t="s">
        <v>826</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673</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39"/>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c r="L2" s="5" t="s">
        <v>26</v>
      </c>
      <c r="M2" s="5" t="s">
        <v>27</v>
      </c>
      <c r="N2" s="5"/>
      <c r="O2" s="5"/>
      <c r="P2" s="4" t="str">
        <f t="shared" ref="P2:P135" si="0">IF(OR(I2="Implemented",I2="Compensated"),"Resolved",IF(OR(I2="Risk Accepted",I2="N/A"),"Excluded",IF(I2="Testing","Testing","Outstanding")))</f>
        <v>Outstanding</v>
      </c>
      <c r="Q2" s="13" t="s">
        <v>25</v>
      </c>
    </row>
    <row r="3" spans="1:17" ht="60" customHeight="1" x14ac:dyDescent="0.35">
      <c r="A3" s="11" t="s">
        <v>17</v>
      </c>
      <c r="B3" s="2" t="s">
        <v>28</v>
      </c>
      <c r="C3" s="1" t="s">
        <v>29</v>
      </c>
      <c r="D3" s="3" t="s">
        <v>20</v>
      </c>
      <c r="E3" s="3" t="s">
        <v>21</v>
      </c>
      <c r="F3" s="4" t="s">
        <v>22</v>
      </c>
      <c r="G3" s="4" t="s">
        <v>23</v>
      </c>
      <c r="H3" s="4" t="s">
        <v>24</v>
      </c>
      <c r="I3" s="4" t="s">
        <v>25</v>
      </c>
      <c r="J3" s="5" t="s">
        <v>25</v>
      </c>
      <c r="K3" s="5"/>
      <c r="L3" s="5" t="s">
        <v>30</v>
      </c>
      <c r="M3" s="5" t="s">
        <v>31</v>
      </c>
      <c r="N3" s="5"/>
      <c r="O3" s="5"/>
      <c r="P3" s="4" t="str">
        <f t="shared" si="0"/>
        <v>Outstanding</v>
      </c>
      <c r="Q3" s="13" t="s">
        <v>25</v>
      </c>
    </row>
    <row r="4" spans="1:17" ht="60" customHeight="1" x14ac:dyDescent="0.35">
      <c r="A4" s="11" t="s">
        <v>17</v>
      </c>
      <c r="B4" s="2" t="s">
        <v>32</v>
      </c>
      <c r="C4" s="1" t="s">
        <v>33</v>
      </c>
      <c r="D4" s="3" t="s">
        <v>20</v>
      </c>
      <c r="E4" s="3" t="s">
        <v>21</v>
      </c>
      <c r="F4" s="4" t="s">
        <v>22</v>
      </c>
      <c r="G4" s="4" t="s">
        <v>23</v>
      </c>
      <c r="H4" s="4" t="s">
        <v>24</v>
      </c>
      <c r="I4" s="4" t="s">
        <v>25</v>
      </c>
      <c r="J4" s="5" t="s">
        <v>25</v>
      </c>
      <c r="K4" s="5"/>
      <c r="L4" s="5" t="s">
        <v>34</v>
      </c>
      <c r="M4" s="5" t="s">
        <v>35</v>
      </c>
      <c r="N4" s="5"/>
      <c r="O4" s="5"/>
      <c r="P4" s="4" t="str">
        <f t="shared" si="0"/>
        <v>Outstanding</v>
      </c>
      <c r="Q4" s="13" t="s">
        <v>25</v>
      </c>
    </row>
    <row r="5" spans="1:17" ht="60" customHeight="1" x14ac:dyDescent="0.35">
      <c r="A5" s="11" t="s">
        <v>17</v>
      </c>
      <c r="B5" s="2" t="s">
        <v>36</v>
      </c>
      <c r="C5" s="1" t="s">
        <v>37</v>
      </c>
      <c r="D5" s="3" t="s">
        <v>20</v>
      </c>
      <c r="E5" s="3" t="s">
        <v>21</v>
      </c>
      <c r="F5" s="4" t="s">
        <v>22</v>
      </c>
      <c r="G5" s="4" t="s">
        <v>23</v>
      </c>
      <c r="H5" s="4" t="s">
        <v>24</v>
      </c>
      <c r="I5" s="4" t="s">
        <v>25</v>
      </c>
      <c r="J5" s="5" t="s">
        <v>25</v>
      </c>
      <c r="K5" s="5"/>
      <c r="L5" s="5" t="s">
        <v>38</v>
      </c>
      <c r="M5" s="5" t="s">
        <v>39</v>
      </c>
      <c r="N5" s="5"/>
      <c r="O5" s="5"/>
      <c r="P5" s="4" t="str">
        <f t="shared" si="0"/>
        <v>Outstanding</v>
      </c>
      <c r="Q5" s="13" t="s">
        <v>25</v>
      </c>
    </row>
    <row r="6" spans="1:17" ht="60" customHeight="1" x14ac:dyDescent="0.35">
      <c r="A6" s="11" t="s">
        <v>17</v>
      </c>
      <c r="B6" s="2" t="s">
        <v>40</v>
      </c>
      <c r="C6" s="1" t="s">
        <v>41</v>
      </c>
      <c r="D6" s="3" t="s">
        <v>20</v>
      </c>
      <c r="E6" s="3" t="s">
        <v>21</v>
      </c>
      <c r="F6" s="4" t="s">
        <v>22</v>
      </c>
      <c r="G6" s="4" t="s">
        <v>23</v>
      </c>
      <c r="H6" s="4" t="s">
        <v>24</v>
      </c>
      <c r="I6" s="4" t="s">
        <v>25</v>
      </c>
      <c r="J6" s="5" t="s">
        <v>25</v>
      </c>
      <c r="K6" s="5"/>
      <c r="L6" s="5" t="s">
        <v>42</v>
      </c>
      <c r="M6" s="5" t="s">
        <v>43</v>
      </c>
      <c r="N6" s="5"/>
      <c r="O6" s="5"/>
      <c r="P6" s="4" t="str">
        <f t="shared" si="0"/>
        <v>Outstanding</v>
      </c>
      <c r="Q6" s="13" t="s">
        <v>25</v>
      </c>
    </row>
    <row r="7" spans="1:17" ht="60" customHeight="1" x14ac:dyDescent="0.35">
      <c r="A7" s="11" t="s">
        <v>17</v>
      </c>
      <c r="B7" s="2" t="s">
        <v>44</v>
      </c>
      <c r="C7" s="1" t="s">
        <v>45</v>
      </c>
      <c r="D7" s="3" t="s">
        <v>20</v>
      </c>
      <c r="E7" s="3" t="s">
        <v>21</v>
      </c>
      <c r="F7" s="4" t="s">
        <v>22</v>
      </c>
      <c r="G7" s="4" t="s">
        <v>23</v>
      </c>
      <c r="H7" s="4" t="s">
        <v>24</v>
      </c>
      <c r="I7" s="4" t="s">
        <v>25</v>
      </c>
      <c r="J7" s="5" t="s">
        <v>25</v>
      </c>
      <c r="K7" s="5"/>
      <c r="L7" s="5" t="s">
        <v>46</v>
      </c>
      <c r="M7" s="5" t="s">
        <v>39</v>
      </c>
      <c r="N7" s="5"/>
      <c r="O7" s="5"/>
      <c r="P7" s="4" t="str">
        <f t="shared" si="0"/>
        <v>Outstanding</v>
      </c>
      <c r="Q7" s="13" t="s">
        <v>25</v>
      </c>
    </row>
    <row r="8" spans="1:17" ht="60" customHeight="1" x14ac:dyDescent="0.35">
      <c r="A8" s="11" t="s">
        <v>17</v>
      </c>
      <c r="B8" s="2" t="s">
        <v>47</v>
      </c>
      <c r="C8" s="1" t="s">
        <v>48</v>
      </c>
      <c r="D8" s="3" t="s">
        <v>20</v>
      </c>
      <c r="E8" s="3" t="s">
        <v>21</v>
      </c>
      <c r="F8" s="4" t="s">
        <v>22</v>
      </c>
      <c r="G8" s="4" t="s">
        <v>23</v>
      </c>
      <c r="H8" s="4" t="s">
        <v>24</v>
      </c>
      <c r="I8" s="4" t="s">
        <v>25</v>
      </c>
      <c r="J8" s="5" t="s">
        <v>25</v>
      </c>
      <c r="K8" s="5"/>
      <c r="L8" s="5" t="s">
        <v>49</v>
      </c>
      <c r="M8" s="5" t="s">
        <v>39</v>
      </c>
      <c r="N8" s="5"/>
      <c r="O8" s="5"/>
      <c r="P8" s="4" t="str">
        <f t="shared" si="0"/>
        <v>Outstanding</v>
      </c>
      <c r="Q8" s="13" t="s">
        <v>25</v>
      </c>
    </row>
    <row r="9" spans="1:17" ht="60" customHeight="1" x14ac:dyDescent="0.35">
      <c r="A9" s="11" t="s">
        <v>17</v>
      </c>
      <c r="B9" s="2" t="s">
        <v>50</v>
      </c>
      <c r="C9" s="1" t="s">
        <v>51</v>
      </c>
      <c r="D9" s="3" t="s">
        <v>20</v>
      </c>
      <c r="E9" s="3" t="s">
        <v>52</v>
      </c>
      <c r="F9" s="4" t="s">
        <v>22</v>
      </c>
      <c r="G9" s="4" t="s">
        <v>23</v>
      </c>
      <c r="H9" s="4" t="s">
        <v>24</v>
      </c>
      <c r="I9" s="4" t="s">
        <v>25</v>
      </c>
      <c r="J9" s="5" t="s">
        <v>25</v>
      </c>
      <c r="K9" s="5"/>
      <c r="L9" s="5" t="s">
        <v>53</v>
      </c>
      <c r="M9" s="5" t="s">
        <v>54</v>
      </c>
      <c r="N9" s="5"/>
      <c r="O9" s="5"/>
      <c r="P9" s="4" t="str">
        <f t="shared" si="0"/>
        <v>Outstanding</v>
      </c>
      <c r="Q9" s="13" t="s">
        <v>25</v>
      </c>
    </row>
    <row r="10" spans="1:17" ht="60" customHeight="1" x14ac:dyDescent="0.35">
      <c r="A10" s="11" t="s">
        <v>17</v>
      </c>
      <c r="B10" s="2" t="s">
        <v>55</v>
      </c>
      <c r="C10" s="1" t="s">
        <v>56</v>
      </c>
      <c r="D10" s="3" t="s">
        <v>20</v>
      </c>
      <c r="E10" s="3" t="s">
        <v>52</v>
      </c>
      <c r="F10" s="4" t="s">
        <v>22</v>
      </c>
      <c r="G10" s="4" t="s">
        <v>23</v>
      </c>
      <c r="H10" s="4" t="s">
        <v>24</v>
      </c>
      <c r="I10" s="4" t="s">
        <v>25</v>
      </c>
      <c r="J10" s="5" t="s">
        <v>25</v>
      </c>
      <c r="K10" s="5"/>
      <c r="L10" s="5" t="s">
        <v>57</v>
      </c>
      <c r="M10" s="5" t="s">
        <v>58</v>
      </c>
      <c r="N10" s="5"/>
      <c r="O10" s="5"/>
      <c r="P10" s="4" t="str">
        <f t="shared" si="0"/>
        <v>Outstanding</v>
      </c>
      <c r="Q10" s="13" t="s">
        <v>25</v>
      </c>
    </row>
    <row r="11" spans="1:17" ht="60" customHeight="1" x14ac:dyDescent="0.35">
      <c r="A11" s="11" t="s">
        <v>17</v>
      </c>
      <c r="B11" s="2" t="s">
        <v>59</v>
      </c>
      <c r="C11" s="1" t="s">
        <v>60</v>
      </c>
      <c r="D11" s="3" t="s">
        <v>20</v>
      </c>
      <c r="E11" s="3" t="s">
        <v>52</v>
      </c>
      <c r="F11" s="4" t="s">
        <v>22</v>
      </c>
      <c r="G11" s="4" t="s">
        <v>23</v>
      </c>
      <c r="H11" s="4" t="s">
        <v>24</v>
      </c>
      <c r="I11" s="4" t="s">
        <v>25</v>
      </c>
      <c r="J11" s="5" t="s">
        <v>25</v>
      </c>
      <c r="K11" s="5"/>
      <c r="L11" s="5" t="s">
        <v>61</v>
      </c>
      <c r="M11" s="5" t="s">
        <v>62</v>
      </c>
      <c r="N11" s="5"/>
      <c r="O11" s="5"/>
      <c r="P11" s="4" t="str">
        <f t="shared" si="0"/>
        <v>Outstanding</v>
      </c>
      <c r="Q11" s="13" t="s">
        <v>25</v>
      </c>
    </row>
    <row r="12" spans="1:17" ht="60" customHeight="1" x14ac:dyDescent="0.35">
      <c r="A12" s="11" t="s">
        <v>17</v>
      </c>
      <c r="B12" s="2" t="s">
        <v>63</v>
      </c>
      <c r="C12" s="1" t="s">
        <v>64</v>
      </c>
      <c r="D12" s="3" t="s">
        <v>20</v>
      </c>
      <c r="E12" s="3" t="s">
        <v>52</v>
      </c>
      <c r="F12" s="4" t="s">
        <v>22</v>
      </c>
      <c r="G12" s="4" t="s">
        <v>23</v>
      </c>
      <c r="H12" s="4" t="s">
        <v>24</v>
      </c>
      <c r="I12" s="4" t="s">
        <v>25</v>
      </c>
      <c r="J12" s="5" t="s">
        <v>25</v>
      </c>
      <c r="K12" s="5"/>
      <c r="L12" s="5" t="s">
        <v>65</v>
      </c>
      <c r="M12" s="5" t="s">
        <v>66</v>
      </c>
      <c r="N12" s="5"/>
      <c r="O12" s="5"/>
      <c r="P12" s="4" t="str">
        <f t="shared" si="0"/>
        <v>Outstanding</v>
      </c>
      <c r="Q12" s="13" t="s">
        <v>25</v>
      </c>
    </row>
    <row r="13" spans="1:17" ht="60" customHeight="1" x14ac:dyDescent="0.35">
      <c r="A13" s="11" t="s">
        <v>17</v>
      </c>
      <c r="B13" s="2" t="s">
        <v>67</v>
      </c>
      <c r="C13" s="1" t="s">
        <v>68</v>
      </c>
      <c r="D13" s="3" t="s">
        <v>20</v>
      </c>
      <c r="E13" s="3" t="s">
        <v>52</v>
      </c>
      <c r="F13" s="4" t="s">
        <v>22</v>
      </c>
      <c r="G13" s="4" t="s">
        <v>23</v>
      </c>
      <c r="H13" s="4" t="s">
        <v>24</v>
      </c>
      <c r="I13" s="4" t="s">
        <v>25</v>
      </c>
      <c r="J13" s="5" t="s">
        <v>25</v>
      </c>
      <c r="K13" s="5"/>
      <c r="L13" s="5" t="s">
        <v>69</v>
      </c>
      <c r="M13" s="5" t="s">
        <v>70</v>
      </c>
      <c r="N13" s="5"/>
      <c r="O13" s="5"/>
      <c r="P13" s="4" t="str">
        <f t="shared" si="0"/>
        <v>Outstanding</v>
      </c>
      <c r="Q13" s="13" t="s">
        <v>25</v>
      </c>
    </row>
    <row r="14" spans="1:17" ht="60" customHeight="1" x14ac:dyDescent="0.35">
      <c r="A14" s="11" t="s">
        <v>71</v>
      </c>
      <c r="B14" s="2" t="s">
        <v>72</v>
      </c>
      <c r="C14" s="1" t="s">
        <v>73</v>
      </c>
      <c r="D14" s="3" t="s">
        <v>20</v>
      </c>
      <c r="E14" s="3" t="s">
        <v>21</v>
      </c>
      <c r="F14" s="4" t="s">
        <v>22</v>
      </c>
      <c r="G14" s="4" t="s">
        <v>23</v>
      </c>
      <c r="H14" s="4" t="s">
        <v>24</v>
      </c>
      <c r="I14" s="4" t="s">
        <v>25</v>
      </c>
      <c r="J14" s="5" t="s">
        <v>25</v>
      </c>
      <c r="K14" s="5"/>
      <c r="L14" s="5" t="s">
        <v>74</v>
      </c>
      <c r="M14" s="5" t="s">
        <v>75</v>
      </c>
      <c r="N14" s="5"/>
      <c r="O14" s="5"/>
      <c r="P14" s="4" t="str">
        <f t="shared" si="0"/>
        <v>Outstanding</v>
      </c>
      <c r="Q14" s="13" t="s">
        <v>25</v>
      </c>
    </row>
    <row r="15" spans="1:17" ht="60" customHeight="1" x14ac:dyDescent="0.35">
      <c r="A15" s="11" t="s">
        <v>71</v>
      </c>
      <c r="B15" s="2" t="s">
        <v>76</v>
      </c>
      <c r="C15" s="1" t="s">
        <v>77</v>
      </c>
      <c r="D15" s="3" t="s">
        <v>20</v>
      </c>
      <c r="E15" s="3" t="s">
        <v>21</v>
      </c>
      <c r="F15" s="4" t="s">
        <v>22</v>
      </c>
      <c r="G15" s="4" t="s">
        <v>23</v>
      </c>
      <c r="H15" s="4" t="s">
        <v>24</v>
      </c>
      <c r="I15" s="4" t="s">
        <v>25</v>
      </c>
      <c r="J15" s="5" t="s">
        <v>25</v>
      </c>
      <c r="K15" s="5" t="s">
        <v>78</v>
      </c>
      <c r="L15" s="5" t="s">
        <v>79</v>
      </c>
      <c r="M15" s="5" t="s">
        <v>80</v>
      </c>
      <c r="N15" s="5" t="s">
        <v>81</v>
      </c>
      <c r="O15" s="5" t="s">
        <v>82</v>
      </c>
      <c r="P15" s="4" t="str">
        <f t="shared" si="0"/>
        <v>Outstanding</v>
      </c>
      <c r="Q15" s="13" t="s">
        <v>25</v>
      </c>
    </row>
    <row r="16" spans="1:17" ht="60" customHeight="1" x14ac:dyDescent="0.35">
      <c r="A16" s="11" t="s">
        <v>71</v>
      </c>
      <c r="B16" s="2" t="s">
        <v>83</v>
      </c>
      <c r="C16" s="1" t="s">
        <v>84</v>
      </c>
      <c r="D16" s="3" t="s">
        <v>20</v>
      </c>
      <c r="E16" s="3" t="s">
        <v>21</v>
      </c>
      <c r="F16" s="4" t="s">
        <v>22</v>
      </c>
      <c r="G16" s="4" t="s">
        <v>23</v>
      </c>
      <c r="H16" s="4" t="s">
        <v>24</v>
      </c>
      <c r="I16" s="4" t="s">
        <v>25</v>
      </c>
      <c r="J16" s="5" t="s">
        <v>25</v>
      </c>
      <c r="K16" s="5"/>
      <c r="L16" s="5" t="s">
        <v>85</v>
      </c>
      <c r="M16" s="5" t="s">
        <v>86</v>
      </c>
      <c r="N16" s="5"/>
      <c r="O16" s="5"/>
      <c r="P16" s="4" t="str">
        <f t="shared" si="0"/>
        <v>Outstanding</v>
      </c>
      <c r="Q16" s="13" t="s">
        <v>25</v>
      </c>
    </row>
    <row r="17" spans="1:17" ht="60" customHeight="1" x14ac:dyDescent="0.35">
      <c r="A17" s="11" t="s">
        <v>71</v>
      </c>
      <c r="B17" s="2" t="s">
        <v>87</v>
      </c>
      <c r="C17" s="1" t="s">
        <v>88</v>
      </c>
      <c r="D17" s="3" t="s">
        <v>89</v>
      </c>
      <c r="E17" s="3" t="s">
        <v>21</v>
      </c>
      <c r="F17" s="4" t="s">
        <v>22</v>
      </c>
      <c r="G17" s="4" t="s">
        <v>23</v>
      </c>
      <c r="H17" s="4" t="s">
        <v>24</v>
      </c>
      <c r="I17" s="4" t="s">
        <v>25</v>
      </c>
      <c r="J17" s="5" t="s">
        <v>25</v>
      </c>
      <c r="K17" s="5" t="s">
        <v>90</v>
      </c>
      <c r="L17" s="5" t="s">
        <v>91</v>
      </c>
      <c r="M17" s="5" t="s">
        <v>92</v>
      </c>
      <c r="N17" s="5" t="s">
        <v>93</v>
      </c>
      <c r="O17" s="5" t="s">
        <v>94</v>
      </c>
      <c r="P17" s="4" t="str">
        <f t="shared" si="0"/>
        <v>Outstanding</v>
      </c>
      <c r="Q17" s="13" t="s">
        <v>25</v>
      </c>
    </row>
    <row r="18" spans="1:17" ht="60" customHeight="1" x14ac:dyDescent="0.35">
      <c r="A18" s="11" t="s">
        <v>71</v>
      </c>
      <c r="B18" s="2" t="s">
        <v>95</v>
      </c>
      <c r="C18" s="1" t="s">
        <v>96</v>
      </c>
      <c r="D18" s="3" t="s">
        <v>20</v>
      </c>
      <c r="E18" s="3" t="s">
        <v>21</v>
      </c>
      <c r="F18" s="4" t="s">
        <v>22</v>
      </c>
      <c r="G18" s="4" t="s">
        <v>23</v>
      </c>
      <c r="H18" s="4" t="s">
        <v>24</v>
      </c>
      <c r="I18" s="4" t="s">
        <v>25</v>
      </c>
      <c r="J18" s="5" t="s">
        <v>25</v>
      </c>
      <c r="K18" s="5"/>
      <c r="L18" s="5" t="s">
        <v>97</v>
      </c>
      <c r="M18" s="5" t="s">
        <v>98</v>
      </c>
      <c r="N18" s="5"/>
      <c r="O18" s="5"/>
      <c r="P18" s="4" t="str">
        <f t="shared" si="0"/>
        <v>Outstanding</v>
      </c>
      <c r="Q18" s="13" t="s">
        <v>25</v>
      </c>
    </row>
    <row r="19" spans="1:17" ht="60" customHeight="1" x14ac:dyDescent="0.35">
      <c r="A19" s="11" t="s">
        <v>71</v>
      </c>
      <c r="B19" s="2" t="s">
        <v>99</v>
      </c>
      <c r="C19" s="1" t="s">
        <v>100</v>
      </c>
      <c r="D19" s="3" t="s">
        <v>89</v>
      </c>
      <c r="E19" s="3" t="s">
        <v>21</v>
      </c>
      <c r="F19" s="4" t="s">
        <v>22</v>
      </c>
      <c r="G19" s="4" t="s">
        <v>23</v>
      </c>
      <c r="H19" s="4" t="s">
        <v>24</v>
      </c>
      <c r="I19" s="4" t="s">
        <v>25</v>
      </c>
      <c r="J19" s="5" t="s">
        <v>25</v>
      </c>
      <c r="K19" s="5" t="s">
        <v>101</v>
      </c>
      <c r="L19" s="5" t="s">
        <v>102</v>
      </c>
      <c r="M19" s="5" t="s">
        <v>103</v>
      </c>
      <c r="N19" s="5" t="s">
        <v>104</v>
      </c>
      <c r="O19" s="5"/>
      <c r="P19" s="4" t="str">
        <f t="shared" si="0"/>
        <v>Outstanding</v>
      </c>
      <c r="Q19" s="13" t="s">
        <v>25</v>
      </c>
    </row>
    <row r="20" spans="1:17" ht="60" customHeight="1" x14ac:dyDescent="0.35">
      <c r="A20" s="11" t="s">
        <v>71</v>
      </c>
      <c r="B20" s="2" t="s">
        <v>105</v>
      </c>
      <c r="C20" s="1" t="s">
        <v>106</v>
      </c>
      <c r="D20" s="3" t="s">
        <v>20</v>
      </c>
      <c r="E20" s="3" t="s">
        <v>21</v>
      </c>
      <c r="F20" s="4" t="s">
        <v>22</v>
      </c>
      <c r="G20" s="4" t="s">
        <v>23</v>
      </c>
      <c r="H20" s="4" t="s">
        <v>24</v>
      </c>
      <c r="I20" s="4" t="s">
        <v>25</v>
      </c>
      <c r="J20" s="5" t="s">
        <v>25</v>
      </c>
      <c r="K20" s="5"/>
      <c r="L20" s="5" t="s">
        <v>107</v>
      </c>
      <c r="M20" s="5" t="s">
        <v>108</v>
      </c>
      <c r="N20" s="5"/>
      <c r="O20" s="5"/>
      <c r="P20" s="4" t="str">
        <f t="shared" si="0"/>
        <v>Outstanding</v>
      </c>
      <c r="Q20" s="13" t="s">
        <v>25</v>
      </c>
    </row>
    <row r="21" spans="1:17" ht="60" customHeight="1" x14ac:dyDescent="0.35">
      <c r="A21" s="11" t="s">
        <v>71</v>
      </c>
      <c r="B21" s="2" t="s">
        <v>109</v>
      </c>
      <c r="C21" s="1" t="s">
        <v>110</v>
      </c>
      <c r="D21" s="3" t="s">
        <v>20</v>
      </c>
      <c r="E21" s="3" t="s">
        <v>21</v>
      </c>
      <c r="F21" s="4" t="s">
        <v>22</v>
      </c>
      <c r="G21" s="4" t="s">
        <v>23</v>
      </c>
      <c r="H21" s="4" t="s">
        <v>24</v>
      </c>
      <c r="I21" s="4" t="s">
        <v>25</v>
      </c>
      <c r="J21" s="5" t="s">
        <v>25</v>
      </c>
      <c r="K21" s="5"/>
      <c r="L21" s="5" t="s">
        <v>111</v>
      </c>
      <c r="M21" s="5" t="s">
        <v>112</v>
      </c>
      <c r="N21" s="5"/>
      <c r="O21" s="5"/>
      <c r="P21" s="4" t="str">
        <f t="shared" si="0"/>
        <v>Outstanding</v>
      </c>
      <c r="Q21" s="13" t="s">
        <v>25</v>
      </c>
    </row>
    <row r="22" spans="1:17" ht="60" customHeight="1" x14ac:dyDescent="0.35">
      <c r="A22" s="11" t="s">
        <v>71</v>
      </c>
      <c r="B22" s="2" t="s">
        <v>113</v>
      </c>
      <c r="C22" s="1" t="s">
        <v>114</v>
      </c>
      <c r="D22" s="3" t="s">
        <v>20</v>
      </c>
      <c r="E22" s="3" t="s">
        <v>21</v>
      </c>
      <c r="F22" s="4" t="s">
        <v>22</v>
      </c>
      <c r="G22" s="4" t="s">
        <v>23</v>
      </c>
      <c r="H22" s="4" t="s">
        <v>24</v>
      </c>
      <c r="I22" s="4" t="s">
        <v>25</v>
      </c>
      <c r="J22" s="5" t="s">
        <v>25</v>
      </c>
      <c r="K22" s="5"/>
      <c r="L22" s="5" t="s">
        <v>115</v>
      </c>
      <c r="M22" s="5" t="s">
        <v>116</v>
      </c>
      <c r="N22" s="5"/>
      <c r="O22" s="5"/>
      <c r="P22" s="4" t="str">
        <f t="shared" si="0"/>
        <v>Outstanding</v>
      </c>
      <c r="Q22" s="13" t="s">
        <v>25</v>
      </c>
    </row>
    <row r="23" spans="1:17" ht="60" customHeight="1" x14ac:dyDescent="0.35">
      <c r="A23" s="11" t="s">
        <v>71</v>
      </c>
      <c r="B23" s="2" t="s">
        <v>117</v>
      </c>
      <c r="C23" s="1" t="s">
        <v>118</v>
      </c>
      <c r="D23" s="3" t="s">
        <v>89</v>
      </c>
      <c r="E23" s="3" t="s">
        <v>21</v>
      </c>
      <c r="F23" s="4" t="s">
        <v>22</v>
      </c>
      <c r="G23" s="4" t="s">
        <v>23</v>
      </c>
      <c r="H23" s="4" t="s">
        <v>24</v>
      </c>
      <c r="I23" s="4" t="s">
        <v>25</v>
      </c>
      <c r="J23" s="5" t="s">
        <v>25</v>
      </c>
      <c r="K23" s="5" t="s">
        <v>119</v>
      </c>
      <c r="L23" s="5" t="s">
        <v>120</v>
      </c>
      <c r="M23" s="5" t="s">
        <v>121</v>
      </c>
      <c r="N23" s="5" t="s">
        <v>122</v>
      </c>
      <c r="O23" s="5"/>
      <c r="P23" s="4" t="str">
        <f t="shared" si="0"/>
        <v>Outstanding</v>
      </c>
      <c r="Q23" s="13" t="s">
        <v>25</v>
      </c>
    </row>
    <row r="24" spans="1:17" ht="60" customHeight="1" x14ac:dyDescent="0.35">
      <c r="A24" s="11" t="s">
        <v>71</v>
      </c>
      <c r="B24" s="2" t="s">
        <v>123</v>
      </c>
      <c r="C24" s="1" t="s">
        <v>124</v>
      </c>
      <c r="D24" s="3" t="s">
        <v>20</v>
      </c>
      <c r="E24" s="3" t="s">
        <v>21</v>
      </c>
      <c r="F24" s="4" t="s">
        <v>22</v>
      </c>
      <c r="G24" s="4" t="s">
        <v>23</v>
      </c>
      <c r="H24" s="4" t="s">
        <v>24</v>
      </c>
      <c r="I24" s="4" t="s">
        <v>25</v>
      </c>
      <c r="J24" s="5" t="s">
        <v>25</v>
      </c>
      <c r="K24" s="5"/>
      <c r="L24" s="5" t="s">
        <v>125</v>
      </c>
      <c r="M24" s="5" t="s">
        <v>126</v>
      </c>
      <c r="N24" s="5"/>
      <c r="O24" s="5"/>
      <c r="P24" s="4" t="str">
        <f t="shared" si="0"/>
        <v>Outstanding</v>
      </c>
      <c r="Q24" s="13" t="s">
        <v>25</v>
      </c>
    </row>
    <row r="25" spans="1:17" ht="60" customHeight="1" x14ac:dyDescent="0.35">
      <c r="A25" s="11" t="s">
        <v>71</v>
      </c>
      <c r="B25" s="2" t="s">
        <v>127</v>
      </c>
      <c r="C25" s="1" t="s">
        <v>128</v>
      </c>
      <c r="D25" s="3" t="s">
        <v>20</v>
      </c>
      <c r="E25" s="3" t="s">
        <v>52</v>
      </c>
      <c r="F25" s="4" t="s">
        <v>22</v>
      </c>
      <c r="G25" s="4" t="s">
        <v>23</v>
      </c>
      <c r="H25" s="4" t="s">
        <v>24</v>
      </c>
      <c r="I25" s="4" t="s">
        <v>25</v>
      </c>
      <c r="J25" s="5" t="s">
        <v>25</v>
      </c>
      <c r="K25" s="5"/>
      <c r="L25" s="5" t="s">
        <v>129</v>
      </c>
      <c r="M25" s="5" t="s">
        <v>130</v>
      </c>
      <c r="N25" s="5"/>
      <c r="O25" s="5"/>
      <c r="P25" s="4" t="str">
        <f t="shared" si="0"/>
        <v>Outstanding</v>
      </c>
      <c r="Q25" s="13" t="s">
        <v>25</v>
      </c>
    </row>
    <row r="26" spans="1:17" ht="60" customHeight="1" x14ac:dyDescent="0.35">
      <c r="A26" s="11" t="s">
        <v>131</v>
      </c>
      <c r="B26" s="2" t="s">
        <v>132</v>
      </c>
      <c r="C26" s="1" t="s">
        <v>133</v>
      </c>
      <c r="D26" s="3" t="s">
        <v>89</v>
      </c>
      <c r="E26" s="3" t="s">
        <v>21</v>
      </c>
      <c r="F26" s="4" t="s">
        <v>22</v>
      </c>
      <c r="G26" s="4" t="s">
        <v>23</v>
      </c>
      <c r="H26" s="4" t="s">
        <v>24</v>
      </c>
      <c r="I26" s="4" t="s">
        <v>25</v>
      </c>
      <c r="J26" s="5" t="s">
        <v>25</v>
      </c>
      <c r="K26" s="5" t="s">
        <v>134</v>
      </c>
      <c r="L26" s="5" t="s">
        <v>135</v>
      </c>
      <c r="M26" s="5" t="s">
        <v>136</v>
      </c>
      <c r="N26" s="5" t="s">
        <v>137</v>
      </c>
      <c r="O26" s="5"/>
      <c r="P26" s="4" t="str">
        <f t="shared" si="0"/>
        <v>Outstanding</v>
      </c>
      <c r="Q26" s="13" t="s">
        <v>25</v>
      </c>
    </row>
    <row r="27" spans="1:17" ht="60" customHeight="1" x14ac:dyDescent="0.35">
      <c r="A27" s="11" t="s">
        <v>131</v>
      </c>
      <c r="B27" s="2" t="s">
        <v>138</v>
      </c>
      <c r="C27" s="1" t="s">
        <v>139</v>
      </c>
      <c r="D27" s="3" t="s">
        <v>89</v>
      </c>
      <c r="E27" s="3" t="s">
        <v>21</v>
      </c>
      <c r="F27" s="4" t="s">
        <v>22</v>
      </c>
      <c r="G27" s="4" t="s">
        <v>23</v>
      </c>
      <c r="H27" s="4" t="s">
        <v>24</v>
      </c>
      <c r="I27" s="4" t="s">
        <v>25</v>
      </c>
      <c r="J27" s="5" t="s">
        <v>25</v>
      </c>
      <c r="K27" s="5" t="s">
        <v>140</v>
      </c>
      <c r="L27" s="5" t="s">
        <v>141</v>
      </c>
      <c r="M27" s="5" t="s">
        <v>142</v>
      </c>
      <c r="N27" s="5" t="s">
        <v>143</v>
      </c>
      <c r="O27" s="5"/>
      <c r="P27" s="4" t="str">
        <f t="shared" si="0"/>
        <v>Outstanding</v>
      </c>
      <c r="Q27" s="13" t="s">
        <v>25</v>
      </c>
    </row>
    <row r="28" spans="1:17" ht="60" customHeight="1" x14ac:dyDescent="0.35">
      <c r="A28" s="11" t="s">
        <v>131</v>
      </c>
      <c r="B28" s="2" t="s">
        <v>144</v>
      </c>
      <c r="C28" s="1" t="s">
        <v>145</v>
      </c>
      <c r="D28" s="3" t="s">
        <v>89</v>
      </c>
      <c r="E28" s="3" t="s">
        <v>21</v>
      </c>
      <c r="F28" s="4" t="s">
        <v>22</v>
      </c>
      <c r="G28" s="4" t="s">
        <v>23</v>
      </c>
      <c r="H28" s="4" t="s">
        <v>24</v>
      </c>
      <c r="I28" s="4" t="s">
        <v>25</v>
      </c>
      <c r="J28" s="5" t="s">
        <v>25</v>
      </c>
      <c r="K28" s="5" t="s">
        <v>146</v>
      </c>
      <c r="L28" s="5" t="s">
        <v>147</v>
      </c>
      <c r="M28" s="5" t="s">
        <v>148</v>
      </c>
      <c r="N28" s="5" t="s">
        <v>149</v>
      </c>
      <c r="O28" s="5"/>
      <c r="P28" s="4" t="str">
        <f t="shared" si="0"/>
        <v>Outstanding</v>
      </c>
      <c r="Q28" s="13" t="s">
        <v>25</v>
      </c>
    </row>
    <row r="29" spans="1:17" ht="60" customHeight="1" x14ac:dyDescent="0.35">
      <c r="A29" s="11" t="s">
        <v>131</v>
      </c>
      <c r="B29" s="2" t="s">
        <v>150</v>
      </c>
      <c r="C29" s="1" t="s">
        <v>151</v>
      </c>
      <c r="D29" s="3" t="s">
        <v>20</v>
      </c>
      <c r="E29" s="3" t="s">
        <v>21</v>
      </c>
      <c r="F29" s="4" t="s">
        <v>22</v>
      </c>
      <c r="G29" s="4" t="s">
        <v>23</v>
      </c>
      <c r="H29" s="4" t="s">
        <v>24</v>
      </c>
      <c r="I29" s="4" t="s">
        <v>25</v>
      </c>
      <c r="J29" s="5" t="s">
        <v>25</v>
      </c>
      <c r="K29" s="5"/>
      <c r="L29" s="5" t="s">
        <v>152</v>
      </c>
      <c r="M29" s="5" t="s">
        <v>153</v>
      </c>
      <c r="N29" s="5"/>
      <c r="O29" s="5"/>
      <c r="P29" s="4" t="str">
        <f t="shared" si="0"/>
        <v>Outstanding</v>
      </c>
      <c r="Q29" s="13" t="s">
        <v>25</v>
      </c>
    </row>
    <row r="30" spans="1:17" ht="60" customHeight="1" x14ac:dyDescent="0.35">
      <c r="A30" s="11" t="s">
        <v>131</v>
      </c>
      <c r="B30" s="2" t="s">
        <v>154</v>
      </c>
      <c r="C30" s="1" t="s">
        <v>155</v>
      </c>
      <c r="D30" s="3" t="s">
        <v>20</v>
      </c>
      <c r="E30" s="3" t="s">
        <v>21</v>
      </c>
      <c r="F30" s="4" t="s">
        <v>22</v>
      </c>
      <c r="G30" s="4" t="s">
        <v>23</v>
      </c>
      <c r="H30" s="4" t="s">
        <v>24</v>
      </c>
      <c r="I30" s="4" t="s">
        <v>25</v>
      </c>
      <c r="J30" s="5" t="s">
        <v>25</v>
      </c>
      <c r="K30" s="5"/>
      <c r="L30" s="5" t="s">
        <v>156</v>
      </c>
      <c r="M30" s="5" t="s">
        <v>157</v>
      </c>
      <c r="N30" s="5"/>
      <c r="O30" s="5"/>
      <c r="P30" s="4" t="str">
        <f t="shared" si="0"/>
        <v>Outstanding</v>
      </c>
      <c r="Q30" s="13" t="s">
        <v>25</v>
      </c>
    </row>
    <row r="31" spans="1:17" ht="60" customHeight="1" x14ac:dyDescent="0.35">
      <c r="A31" s="11" t="s">
        <v>131</v>
      </c>
      <c r="B31" s="2" t="s">
        <v>158</v>
      </c>
      <c r="C31" s="1" t="s">
        <v>159</v>
      </c>
      <c r="D31" s="3" t="s">
        <v>20</v>
      </c>
      <c r="E31" s="3" t="s">
        <v>21</v>
      </c>
      <c r="F31" s="4" t="s">
        <v>22</v>
      </c>
      <c r="G31" s="4" t="s">
        <v>23</v>
      </c>
      <c r="H31" s="4" t="s">
        <v>24</v>
      </c>
      <c r="I31" s="4" t="s">
        <v>25</v>
      </c>
      <c r="J31" s="5" t="s">
        <v>25</v>
      </c>
      <c r="K31" s="5"/>
      <c r="L31" s="5" t="s">
        <v>160</v>
      </c>
      <c r="M31" s="5" t="s">
        <v>161</v>
      </c>
      <c r="N31" s="5"/>
      <c r="O31" s="5"/>
      <c r="P31" s="4" t="str">
        <f t="shared" si="0"/>
        <v>Outstanding</v>
      </c>
      <c r="Q31" s="13" t="s">
        <v>25</v>
      </c>
    </row>
    <row r="32" spans="1:17" ht="60" customHeight="1" x14ac:dyDescent="0.35">
      <c r="A32" s="11" t="s">
        <v>131</v>
      </c>
      <c r="B32" s="2" t="s">
        <v>162</v>
      </c>
      <c r="C32" s="1" t="s">
        <v>163</v>
      </c>
      <c r="D32" s="3" t="s">
        <v>89</v>
      </c>
      <c r="E32" s="3" t="s">
        <v>21</v>
      </c>
      <c r="F32" s="4" t="s">
        <v>22</v>
      </c>
      <c r="G32" s="4" t="s">
        <v>23</v>
      </c>
      <c r="H32" s="4" t="s">
        <v>24</v>
      </c>
      <c r="I32" s="4" t="s">
        <v>25</v>
      </c>
      <c r="J32" s="5" t="s">
        <v>25</v>
      </c>
      <c r="K32" s="5" t="s">
        <v>164</v>
      </c>
      <c r="L32" s="5" t="s">
        <v>165</v>
      </c>
      <c r="M32" s="5" t="s">
        <v>166</v>
      </c>
      <c r="N32" s="5" t="s">
        <v>167</v>
      </c>
      <c r="O32" s="5"/>
      <c r="P32" s="4" t="str">
        <f t="shared" si="0"/>
        <v>Outstanding</v>
      </c>
      <c r="Q32" s="13" t="s">
        <v>25</v>
      </c>
    </row>
    <row r="33" spans="1:17" ht="60" customHeight="1" x14ac:dyDescent="0.35">
      <c r="A33" s="11" t="s">
        <v>131</v>
      </c>
      <c r="B33" s="2" t="s">
        <v>168</v>
      </c>
      <c r="C33" s="1" t="s">
        <v>169</v>
      </c>
      <c r="D33" s="3" t="s">
        <v>89</v>
      </c>
      <c r="E33" s="3" t="s">
        <v>21</v>
      </c>
      <c r="F33" s="4" t="s">
        <v>22</v>
      </c>
      <c r="G33" s="4" t="s">
        <v>23</v>
      </c>
      <c r="H33" s="4" t="s">
        <v>24</v>
      </c>
      <c r="I33" s="4" t="s">
        <v>25</v>
      </c>
      <c r="J33" s="5" t="s">
        <v>25</v>
      </c>
      <c r="K33" s="5" t="s">
        <v>170</v>
      </c>
      <c r="L33" s="5" t="s">
        <v>171</v>
      </c>
      <c r="M33" s="5" t="s">
        <v>172</v>
      </c>
      <c r="N33" s="5" t="s">
        <v>173</v>
      </c>
      <c r="O33" s="5"/>
      <c r="P33" s="4" t="str">
        <f t="shared" si="0"/>
        <v>Outstanding</v>
      </c>
      <c r="Q33" s="13" t="s">
        <v>25</v>
      </c>
    </row>
    <row r="34" spans="1:17" ht="60" customHeight="1" x14ac:dyDescent="0.35">
      <c r="A34" s="11" t="s">
        <v>131</v>
      </c>
      <c r="B34" s="2" t="s">
        <v>174</v>
      </c>
      <c r="C34" s="1" t="s">
        <v>175</v>
      </c>
      <c r="D34" s="3" t="s">
        <v>89</v>
      </c>
      <c r="E34" s="3" t="s">
        <v>21</v>
      </c>
      <c r="F34" s="4" t="s">
        <v>22</v>
      </c>
      <c r="G34" s="4" t="s">
        <v>23</v>
      </c>
      <c r="H34" s="4" t="s">
        <v>24</v>
      </c>
      <c r="I34" s="4" t="s">
        <v>25</v>
      </c>
      <c r="J34" s="5" t="s">
        <v>25</v>
      </c>
      <c r="K34" s="5" t="s">
        <v>176</v>
      </c>
      <c r="L34" s="5" t="s">
        <v>177</v>
      </c>
      <c r="M34" s="5" t="s">
        <v>178</v>
      </c>
      <c r="N34" s="5" t="s">
        <v>179</v>
      </c>
      <c r="O34" s="5"/>
      <c r="P34" s="4" t="str">
        <f t="shared" si="0"/>
        <v>Outstanding</v>
      </c>
      <c r="Q34" s="13" t="s">
        <v>25</v>
      </c>
    </row>
    <row r="35" spans="1:17" ht="60" customHeight="1" x14ac:dyDescent="0.35">
      <c r="A35" s="11" t="s">
        <v>131</v>
      </c>
      <c r="B35" s="2" t="s">
        <v>180</v>
      </c>
      <c r="C35" s="1" t="s">
        <v>181</v>
      </c>
      <c r="D35" s="3" t="s">
        <v>20</v>
      </c>
      <c r="E35" s="3" t="s">
        <v>21</v>
      </c>
      <c r="F35" s="4" t="s">
        <v>22</v>
      </c>
      <c r="G35" s="4" t="s">
        <v>23</v>
      </c>
      <c r="H35" s="4" t="s">
        <v>24</v>
      </c>
      <c r="I35" s="4" t="s">
        <v>25</v>
      </c>
      <c r="J35" s="5" t="s">
        <v>25</v>
      </c>
      <c r="K35" s="5"/>
      <c r="L35" s="5" t="s">
        <v>182</v>
      </c>
      <c r="M35" s="5" t="s">
        <v>183</v>
      </c>
      <c r="N35" s="5"/>
      <c r="O35" s="5"/>
      <c r="P35" s="4" t="str">
        <f t="shared" si="0"/>
        <v>Outstanding</v>
      </c>
      <c r="Q35" s="13" t="s">
        <v>25</v>
      </c>
    </row>
    <row r="36" spans="1:17" ht="60" customHeight="1" x14ac:dyDescent="0.35">
      <c r="A36" s="11" t="s">
        <v>131</v>
      </c>
      <c r="B36" s="2" t="s">
        <v>184</v>
      </c>
      <c r="C36" s="1" t="s">
        <v>185</v>
      </c>
      <c r="D36" s="3" t="s">
        <v>20</v>
      </c>
      <c r="E36" s="3" t="s">
        <v>21</v>
      </c>
      <c r="F36" s="4" t="s">
        <v>22</v>
      </c>
      <c r="G36" s="4" t="s">
        <v>23</v>
      </c>
      <c r="H36" s="4" t="s">
        <v>24</v>
      </c>
      <c r="I36" s="4" t="s">
        <v>25</v>
      </c>
      <c r="J36" s="5" t="s">
        <v>25</v>
      </c>
      <c r="K36" s="5" t="s">
        <v>186</v>
      </c>
      <c r="L36" s="5" t="s">
        <v>187</v>
      </c>
      <c r="M36" s="5" t="s">
        <v>188</v>
      </c>
      <c r="N36" s="5" t="s">
        <v>189</v>
      </c>
      <c r="O36" s="5"/>
      <c r="P36" s="4" t="str">
        <f t="shared" si="0"/>
        <v>Outstanding</v>
      </c>
      <c r="Q36" s="13" t="s">
        <v>25</v>
      </c>
    </row>
    <row r="37" spans="1:17" ht="60" customHeight="1" x14ac:dyDescent="0.35">
      <c r="A37" s="11" t="s">
        <v>131</v>
      </c>
      <c r="B37" s="2" t="s">
        <v>190</v>
      </c>
      <c r="C37" s="1" t="s">
        <v>191</v>
      </c>
      <c r="D37" s="3" t="s">
        <v>89</v>
      </c>
      <c r="E37" s="3" t="s">
        <v>21</v>
      </c>
      <c r="F37" s="4" t="s">
        <v>22</v>
      </c>
      <c r="G37" s="4" t="s">
        <v>23</v>
      </c>
      <c r="H37" s="4" t="s">
        <v>24</v>
      </c>
      <c r="I37" s="4" t="s">
        <v>25</v>
      </c>
      <c r="J37" s="5" t="s">
        <v>25</v>
      </c>
      <c r="K37" s="5" t="s">
        <v>192</v>
      </c>
      <c r="L37" s="5" t="s">
        <v>193</v>
      </c>
      <c r="M37" s="5" t="s">
        <v>194</v>
      </c>
      <c r="N37" s="5" t="s">
        <v>195</v>
      </c>
      <c r="O37" s="5"/>
      <c r="P37" s="4" t="str">
        <f t="shared" si="0"/>
        <v>Outstanding</v>
      </c>
      <c r="Q37" s="13" t="s">
        <v>25</v>
      </c>
    </row>
    <row r="38" spans="1:17" ht="60" customHeight="1" x14ac:dyDescent="0.35">
      <c r="A38" s="11" t="s">
        <v>131</v>
      </c>
      <c r="B38" s="2" t="s">
        <v>196</v>
      </c>
      <c r="C38" s="1" t="s">
        <v>197</v>
      </c>
      <c r="D38" s="3" t="s">
        <v>89</v>
      </c>
      <c r="E38" s="3" t="s">
        <v>21</v>
      </c>
      <c r="F38" s="4" t="s">
        <v>22</v>
      </c>
      <c r="G38" s="4" t="s">
        <v>23</v>
      </c>
      <c r="H38" s="4" t="s">
        <v>24</v>
      </c>
      <c r="I38" s="4" t="s">
        <v>25</v>
      </c>
      <c r="J38" s="5" t="s">
        <v>25</v>
      </c>
      <c r="K38" s="5" t="s">
        <v>198</v>
      </c>
      <c r="L38" s="5" t="s">
        <v>199</v>
      </c>
      <c r="M38" s="5" t="s">
        <v>200</v>
      </c>
      <c r="N38" s="5" t="s">
        <v>201</v>
      </c>
      <c r="O38" s="5"/>
      <c r="P38" s="4" t="str">
        <f t="shared" si="0"/>
        <v>Outstanding</v>
      </c>
      <c r="Q38" s="13" t="s">
        <v>25</v>
      </c>
    </row>
    <row r="39" spans="1:17" ht="60" customHeight="1" x14ac:dyDescent="0.35">
      <c r="A39" s="11" t="s">
        <v>131</v>
      </c>
      <c r="B39" s="2" t="s">
        <v>202</v>
      </c>
      <c r="C39" s="1" t="s">
        <v>203</v>
      </c>
      <c r="D39" s="3" t="s">
        <v>20</v>
      </c>
      <c r="E39" s="3" t="s">
        <v>21</v>
      </c>
      <c r="F39" s="4" t="s">
        <v>22</v>
      </c>
      <c r="G39" s="4" t="s">
        <v>23</v>
      </c>
      <c r="H39" s="4" t="s">
        <v>24</v>
      </c>
      <c r="I39" s="4" t="s">
        <v>25</v>
      </c>
      <c r="J39" s="5" t="s">
        <v>25</v>
      </c>
      <c r="K39" s="5" t="s">
        <v>204</v>
      </c>
      <c r="L39" s="5" t="s">
        <v>205</v>
      </c>
      <c r="M39" s="5" t="s">
        <v>206</v>
      </c>
      <c r="N39" s="5" t="s">
        <v>207</v>
      </c>
      <c r="O39" s="5" t="s">
        <v>208</v>
      </c>
      <c r="P39" s="4" t="str">
        <f t="shared" si="0"/>
        <v>Outstanding</v>
      </c>
      <c r="Q39" s="13" t="s">
        <v>25</v>
      </c>
    </row>
    <row r="40" spans="1:17" ht="60" customHeight="1" x14ac:dyDescent="0.35">
      <c r="A40" s="11" t="s">
        <v>131</v>
      </c>
      <c r="B40" s="2" t="s">
        <v>209</v>
      </c>
      <c r="C40" s="1" t="s">
        <v>210</v>
      </c>
      <c r="D40" s="3" t="s">
        <v>20</v>
      </c>
      <c r="E40" s="3" t="s">
        <v>21</v>
      </c>
      <c r="F40" s="4" t="s">
        <v>22</v>
      </c>
      <c r="G40" s="4" t="s">
        <v>23</v>
      </c>
      <c r="H40" s="4" t="s">
        <v>24</v>
      </c>
      <c r="I40" s="4" t="s">
        <v>25</v>
      </c>
      <c r="J40" s="5" t="s">
        <v>25</v>
      </c>
      <c r="K40" s="5"/>
      <c r="L40" s="5" t="s">
        <v>211</v>
      </c>
      <c r="M40" s="5" t="s">
        <v>212</v>
      </c>
      <c r="N40" s="5"/>
      <c r="O40" s="5"/>
      <c r="P40" s="4" t="str">
        <f t="shared" si="0"/>
        <v>Outstanding</v>
      </c>
      <c r="Q40" s="13" t="s">
        <v>25</v>
      </c>
    </row>
    <row r="41" spans="1:17" ht="60" customHeight="1" x14ac:dyDescent="0.35">
      <c r="A41" s="11" t="s">
        <v>131</v>
      </c>
      <c r="B41" s="2" t="s">
        <v>213</v>
      </c>
      <c r="C41" s="1" t="s">
        <v>214</v>
      </c>
      <c r="D41" s="3" t="s">
        <v>20</v>
      </c>
      <c r="E41" s="3" t="s">
        <v>21</v>
      </c>
      <c r="F41" s="4" t="s">
        <v>22</v>
      </c>
      <c r="G41" s="4" t="s">
        <v>23</v>
      </c>
      <c r="H41" s="4" t="s">
        <v>24</v>
      </c>
      <c r="I41" s="4" t="s">
        <v>25</v>
      </c>
      <c r="J41" s="5" t="s">
        <v>25</v>
      </c>
      <c r="K41" s="5"/>
      <c r="L41" s="5" t="s">
        <v>215</v>
      </c>
      <c r="M41" s="5" t="s">
        <v>216</v>
      </c>
      <c r="N41" s="5"/>
      <c r="O41" s="5"/>
      <c r="P41" s="4" t="str">
        <f t="shared" si="0"/>
        <v>Outstanding</v>
      </c>
      <c r="Q41" s="13" t="s">
        <v>25</v>
      </c>
    </row>
    <row r="42" spans="1:17" ht="60" customHeight="1" x14ac:dyDescent="0.35">
      <c r="A42" s="11" t="s">
        <v>131</v>
      </c>
      <c r="B42" s="2" t="s">
        <v>217</v>
      </c>
      <c r="C42" s="1" t="s">
        <v>218</v>
      </c>
      <c r="D42" s="3" t="s">
        <v>20</v>
      </c>
      <c r="E42" s="3" t="s">
        <v>21</v>
      </c>
      <c r="F42" s="4" t="s">
        <v>22</v>
      </c>
      <c r="G42" s="4" t="s">
        <v>23</v>
      </c>
      <c r="H42" s="4" t="s">
        <v>24</v>
      </c>
      <c r="I42" s="4" t="s">
        <v>25</v>
      </c>
      <c r="J42" s="5" t="s">
        <v>25</v>
      </c>
      <c r="K42" s="5"/>
      <c r="L42" s="5" t="s">
        <v>219</v>
      </c>
      <c r="M42" s="5" t="s">
        <v>220</v>
      </c>
      <c r="N42" s="5"/>
      <c r="O42" s="5"/>
      <c r="P42" s="4" t="str">
        <f t="shared" si="0"/>
        <v>Outstanding</v>
      </c>
      <c r="Q42" s="13" t="s">
        <v>25</v>
      </c>
    </row>
    <row r="43" spans="1:17" ht="60" customHeight="1" x14ac:dyDescent="0.35">
      <c r="A43" s="11" t="s">
        <v>131</v>
      </c>
      <c r="B43" s="2" t="s">
        <v>221</v>
      </c>
      <c r="C43" s="1" t="s">
        <v>222</v>
      </c>
      <c r="D43" s="3" t="s">
        <v>20</v>
      </c>
      <c r="E43" s="3" t="s">
        <v>21</v>
      </c>
      <c r="F43" s="4" t="s">
        <v>22</v>
      </c>
      <c r="G43" s="4" t="s">
        <v>23</v>
      </c>
      <c r="H43" s="4" t="s">
        <v>24</v>
      </c>
      <c r="I43" s="4" t="s">
        <v>25</v>
      </c>
      <c r="J43" s="5" t="s">
        <v>25</v>
      </c>
      <c r="K43" s="5" t="s">
        <v>223</v>
      </c>
      <c r="L43" s="5" t="s">
        <v>224</v>
      </c>
      <c r="M43" s="5" t="s">
        <v>225</v>
      </c>
      <c r="N43" s="5" t="s">
        <v>226</v>
      </c>
      <c r="O43" s="5"/>
      <c r="P43" s="4" t="str">
        <f t="shared" si="0"/>
        <v>Outstanding</v>
      </c>
      <c r="Q43" s="13" t="s">
        <v>25</v>
      </c>
    </row>
    <row r="44" spans="1:17" ht="60" customHeight="1" x14ac:dyDescent="0.35">
      <c r="A44" s="11" t="s">
        <v>131</v>
      </c>
      <c r="B44" s="2" t="s">
        <v>227</v>
      </c>
      <c r="C44" s="1" t="s">
        <v>228</v>
      </c>
      <c r="D44" s="3" t="s">
        <v>20</v>
      </c>
      <c r="E44" s="3" t="s">
        <v>21</v>
      </c>
      <c r="F44" s="4" t="s">
        <v>22</v>
      </c>
      <c r="G44" s="4" t="s">
        <v>23</v>
      </c>
      <c r="H44" s="4" t="s">
        <v>24</v>
      </c>
      <c r="I44" s="4" t="s">
        <v>25</v>
      </c>
      <c r="J44" s="5" t="s">
        <v>25</v>
      </c>
      <c r="K44" s="5" t="s">
        <v>229</v>
      </c>
      <c r="L44" s="5" t="s">
        <v>230</v>
      </c>
      <c r="M44" s="5" t="s">
        <v>231</v>
      </c>
      <c r="N44" s="5" t="s">
        <v>232</v>
      </c>
      <c r="O44" s="5"/>
      <c r="P44" s="4" t="str">
        <f t="shared" si="0"/>
        <v>Outstanding</v>
      </c>
      <c r="Q44" s="13" t="s">
        <v>25</v>
      </c>
    </row>
    <row r="45" spans="1:17" ht="60" customHeight="1" x14ac:dyDescent="0.35">
      <c r="A45" s="11" t="s">
        <v>131</v>
      </c>
      <c r="B45" s="2" t="s">
        <v>233</v>
      </c>
      <c r="C45" s="1" t="s">
        <v>234</v>
      </c>
      <c r="D45" s="3" t="s">
        <v>89</v>
      </c>
      <c r="E45" s="3" t="s">
        <v>21</v>
      </c>
      <c r="F45" s="4" t="s">
        <v>22</v>
      </c>
      <c r="G45" s="4" t="s">
        <v>23</v>
      </c>
      <c r="H45" s="4" t="s">
        <v>24</v>
      </c>
      <c r="I45" s="4" t="s">
        <v>25</v>
      </c>
      <c r="J45" s="5" t="s">
        <v>25</v>
      </c>
      <c r="K45" s="5" t="s">
        <v>235</v>
      </c>
      <c r="L45" s="5" t="s">
        <v>236</v>
      </c>
      <c r="M45" s="5" t="s">
        <v>237</v>
      </c>
      <c r="N45" s="5" t="s">
        <v>238</v>
      </c>
      <c r="O45" s="5"/>
      <c r="P45" s="4" t="str">
        <f t="shared" si="0"/>
        <v>Outstanding</v>
      </c>
      <c r="Q45" s="13" t="s">
        <v>25</v>
      </c>
    </row>
    <row r="46" spans="1:17" ht="60" customHeight="1" x14ac:dyDescent="0.35">
      <c r="A46" s="11" t="s">
        <v>131</v>
      </c>
      <c r="B46" s="2" t="s">
        <v>239</v>
      </c>
      <c r="C46" s="1" t="s">
        <v>240</v>
      </c>
      <c r="D46" s="3" t="s">
        <v>89</v>
      </c>
      <c r="E46" s="3" t="s">
        <v>52</v>
      </c>
      <c r="F46" s="4" t="s">
        <v>22</v>
      </c>
      <c r="G46" s="4" t="s">
        <v>23</v>
      </c>
      <c r="H46" s="4" t="s">
        <v>24</v>
      </c>
      <c r="I46" s="4" t="s">
        <v>25</v>
      </c>
      <c r="J46" s="5" t="s">
        <v>25</v>
      </c>
      <c r="K46" s="5" t="s">
        <v>241</v>
      </c>
      <c r="L46" s="5" t="s">
        <v>242</v>
      </c>
      <c r="M46" s="5" t="s">
        <v>243</v>
      </c>
      <c r="N46" s="5" t="s">
        <v>244</v>
      </c>
      <c r="O46" s="5"/>
      <c r="P46" s="4" t="str">
        <f t="shared" si="0"/>
        <v>Outstanding</v>
      </c>
      <c r="Q46" s="13" t="s">
        <v>25</v>
      </c>
    </row>
    <row r="47" spans="1:17" ht="60" customHeight="1" x14ac:dyDescent="0.35">
      <c r="A47" s="11" t="s">
        <v>131</v>
      </c>
      <c r="B47" s="2" t="s">
        <v>245</v>
      </c>
      <c r="C47" s="1" t="s">
        <v>246</v>
      </c>
      <c r="D47" s="3" t="s">
        <v>20</v>
      </c>
      <c r="E47" s="3" t="s">
        <v>21</v>
      </c>
      <c r="F47" s="4" t="s">
        <v>22</v>
      </c>
      <c r="G47" s="4" t="s">
        <v>23</v>
      </c>
      <c r="H47" s="4" t="s">
        <v>24</v>
      </c>
      <c r="I47" s="4" t="s">
        <v>25</v>
      </c>
      <c r="J47" s="5" t="s">
        <v>25</v>
      </c>
      <c r="K47" s="5"/>
      <c r="L47" s="5" t="s">
        <v>247</v>
      </c>
      <c r="M47" s="5" t="s">
        <v>248</v>
      </c>
      <c r="N47" s="5"/>
      <c r="O47" s="5"/>
      <c r="P47" s="4" t="str">
        <f t="shared" si="0"/>
        <v>Outstanding</v>
      </c>
      <c r="Q47" s="13" t="s">
        <v>25</v>
      </c>
    </row>
    <row r="48" spans="1:17" ht="60" customHeight="1" x14ac:dyDescent="0.35">
      <c r="A48" s="11" t="s">
        <v>131</v>
      </c>
      <c r="B48" s="2" t="s">
        <v>249</v>
      </c>
      <c r="C48" s="1" t="s">
        <v>250</v>
      </c>
      <c r="D48" s="3" t="s">
        <v>20</v>
      </c>
      <c r="E48" s="3" t="s">
        <v>52</v>
      </c>
      <c r="F48" s="4" t="s">
        <v>22</v>
      </c>
      <c r="G48" s="4" t="s">
        <v>23</v>
      </c>
      <c r="H48" s="4" t="s">
        <v>24</v>
      </c>
      <c r="I48" s="4" t="s">
        <v>25</v>
      </c>
      <c r="J48" s="5" t="s">
        <v>25</v>
      </c>
      <c r="K48" s="5"/>
      <c r="L48" s="5" t="s">
        <v>251</v>
      </c>
      <c r="M48" s="5" t="s">
        <v>252</v>
      </c>
      <c r="N48" s="5"/>
      <c r="O48" s="5"/>
      <c r="P48" s="4" t="str">
        <f t="shared" si="0"/>
        <v>Outstanding</v>
      </c>
      <c r="Q48" s="13" t="s">
        <v>25</v>
      </c>
    </row>
    <row r="49" spans="1:17" ht="60" customHeight="1" x14ac:dyDescent="0.35">
      <c r="A49" s="11" t="s">
        <v>131</v>
      </c>
      <c r="B49" s="2" t="s">
        <v>253</v>
      </c>
      <c r="C49" s="1" t="s">
        <v>254</v>
      </c>
      <c r="D49" s="3" t="s">
        <v>20</v>
      </c>
      <c r="E49" s="3" t="s">
        <v>21</v>
      </c>
      <c r="F49" s="4" t="s">
        <v>22</v>
      </c>
      <c r="G49" s="4" t="s">
        <v>23</v>
      </c>
      <c r="H49" s="4" t="s">
        <v>24</v>
      </c>
      <c r="I49" s="4" t="s">
        <v>25</v>
      </c>
      <c r="J49" s="5" t="s">
        <v>25</v>
      </c>
      <c r="K49" s="5"/>
      <c r="L49" s="5" t="s">
        <v>255</v>
      </c>
      <c r="M49" s="5" t="s">
        <v>256</v>
      </c>
      <c r="N49" s="5"/>
      <c r="O49" s="5"/>
      <c r="P49" s="4" t="str">
        <f t="shared" si="0"/>
        <v>Outstanding</v>
      </c>
      <c r="Q49" s="13" t="s">
        <v>25</v>
      </c>
    </row>
    <row r="50" spans="1:17" ht="60" customHeight="1" x14ac:dyDescent="0.35">
      <c r="A50" s="11" t="s">
        <v>131</v>
      </c>
      <c r="B50" s="2" t="s">
        <v>257</v>
      </c>
      <c r="C50" s="1" t="s">
        <v>258</v>
      </c>
      <c r="D50" s="3" t="s">
        <v>20</v>
      </c>
      <c r="E50" s="3" t="s">
        <v>21</v>
      </c>
      <c r="F50" s="4" t="s">
        <v>22</v>
      </c>
      <c r="G50" s="4" t="s">
        <v>23</v>
      </c>
      <c r="H50" s="4" t="s">
        <v>24</v>
      </c>
      <c r="I50" s="4" t="s">
        <v>25</v>
      </c>
      <c r="J50" s="5" t="s">
        <v>25</v>
      </c>
      <c r="K50" s="5"/>
      <c r="L50" s="5" t="s">
        <v>259</v>
      </c>
      <c r="M50" s="5" t="s">
        <v>260</v>
      </c>
      <c r="N50" s="5"/>
      <c r="O50" s="5"/>
      <c r="P50" s="4" t="str">
        <f t="shared" si="0"/>
        <v>Outstanding</v>
      </c>
      <c r="Q50" s="13" t="s">
        <v>25</v>
      </c>
    </row>
    <row r="51" spans="1:17" ht="60" customHeight="1" x14ac:dyDescent="0.35">
      <c r="A51" s="11" t="s">
        <v>131</v>
      </c>
      <c r="B51" s="2" t="s">
        <v>261</v>
      </c>
      <c r="C51" s="1" t="s">
        <v>262</v>
      </c>
      <c r="D51" s="3" t="s">
        <v>20</v>
      </c>
      <c r="E51" s="3" t="s">
        <v>21</v>
      </c>
      <c r="F51" s="4" t="s">
        <v>22</v>
      </c>
      <c r="G51" s="4" t="s">
        <v>23</v>
      </c>
      <c r="H51" s="4" t="s">
        <v>24</v>
      </c>
      <c r="I51" s="4" t="s">
        <v>25</v>
      </c>
      <c r="J51" s="5" t="s">
        <v>25</v>
      </c>
      <c r="K51" s="5"/>
      <c r="L51" s="5" t="s">
        <v>263</v>
      </c>
      <c r="M51" s="5" t="s">
        <v>264</v>
      </c>
      <c r="N51" s="5"/>
      <c r="O51" s="5"/>
      <c r="P51" s="4" t="str">
        <f t="shared" si="0"/>
        <v>Outstanding</v>
      </c>
      <c r="Q51" s="13" t="s">
        <v>25</v>
      </c>
    </row>
    <row r="52" spans="1:17" ht="60" customHeight="1" x14ac:dyDescent="0.35">
      <c r="A52" s="11" t="s">
        <v>265</v>
      </c>
      <c r="B52" s="2" t="s">
        <v>266</v>
      </c>
      <c r="C52" s="1" t="s">
        <v>267</v>
      </c>
      <c r="D52" s="3" t="s">
        <v>20</v>
      </c>
      <c r="E52" s="3" t="s">
        <v>21</v>
      </c>
      <c r="F52" s="4" t="s">
        <v>22</v>
      </c>
      <c r="G52" s="4" t="s">
        <v>23</v>
      </c>
      <c r="H52" s="4" t="s">
        <v>24</v>
      </c>
      <c r="I52" s="4" t="s">
        <v>25</v>
      </c>
      <c r="J52" s="5" t="s">
        <v>25</v>
      </c>
      <c r="K52" s="5" t="s">
        <v>268</v>
      </c>
      <c r="L52" s="5" t="s">
        <v>269</v>
      </c>
      <c r="M52" s="5" t="s">
        <v>270</v>
      </c>
      <c r="N52" s="5" t="s">
        <v>271</v>
      </c>
      <c r="O52" s="5"/>
      <c r="P52" s="4" t="str">
        <f t="shared" si="0"/>
        <v>Outstanding</v>
      </c>
      <c r="Q52" s="13" t="s">
        <v>25</v>
      </c>
    </row>
    <row r="53" spans="1:17" ht="60" customHeight="1" x14ac:dyDescent="0.35">
      <c r="A53" s="11" t="s">
        <v>265</v>
      </c>
      <c r="B53" s="2" t="s">
        <v>272</v>
      </c>
      <c r="C53" s="1" t="s">
        <v>273</v>
      </c>
      <c r="D53" s="3" t="s">
        <v>89</v>
      </c>
      <c r="E53" s="3" t="s">
        <v>21</v>
      </c>
      <c r="F53" s="4" t="s">
        <v>22</v>
      </c>
      <c r="G53" s="4" t="s">
        <v>23</v>
      </c>
      <c r="H53" s="4" t="s">
        <v>24</v>
      </c>
      <c r="I53" s="4" t="s">
        <v>25</v>
      </c>
      <c r="J53" s="5" t="s">
        <v>25</v>
      </c>
      <c r="K53" s="5" t="s">
        <v>274</v>
      </c>
      <c r="L53" s="5" t="s">
        <v>275</v>
      </c>
      <c r="M53" s="5" t="s">
        <v>276</v>
      </c>
      <c r="N53" s="5" t="s">
        <v>277</v>
      </c>
      <c r="O53" s="5"/>
      <c r="P53" s="4" t="str">
        <f t="shared" si="0"/>
        <v>Outstanding</v>
      </c>
      <c r="Q53" s="13" t="s">
        <v>25</v>
      </c>
    </row>
    <row r="54" spans="1:17" ht="60" customHeight="1" x14ac:dyDescent="0.35">
      <c r="A54" s="11" t="s">
        <v>265</v>
      </c>
      <c r="B54" s="2" t="s">
        <v>278</v>
      </c>
      <c r="C54" s="1" t="s">
        <v>279</v>
      </c>
      <c r="D54" s="3" t="s">
        <v>20</v>
      </c>
      <c r="E54" s="3" t="s">
        <v>21</v>
      </c>
      <c r="F54" s="4" t="s">
        <v>22</v>
      </c>
      <c r="G54" s="4" t="s">
        <v>23</v>
      </c>
      <c r="H54" s="4" t="s">
        <v>24</v>
      </c>
      <c r="I54" s="4" t="s">
        <v>25</v>
      </c>
      <c r="J54" s="5" t="s">
        <v>25</v>
      </c>
      <c r="K54" s="5"/>
      <c r="L54" s="5" t="s">
        <v>280</v>
      </c>
      <c r="M54" s="5" t="s">
        <v>281</v>
      </c>
      <c r="N54" s="5"/>
      <c r="O54" s="5"/>
      <c r="P54" s="4" t="str">
        <f t="shared" si="0"/>
        <v>Outstanding</v>
      </c>
      <c r="Q54" s="13" t="s">
        <v>25</v>
      </c>
    </row>
    <row r="55" spans="1:17" ht="60" customHeight="1" x14ac:dyDescent="0.35">
      <c r="A55" s="11" t="s">
        <v>265</v>
      </c>
      <c r="B55" s="2" t="s">
        <v>282</v>
      </c>
      <c r="C55" s="1" t="s">
        <v>283</v>
      </c>
      <c r="D55" s="3" t="s">
        <v>20</v>
      </c>
      <c r="E55" s="3" t="s">
        <v>21</v>
      </c>
      <c r="F55" s="4" t="s">
        <v>22</v>
      </c>
      <c r="G55" s="4" t="s">
        <v>23</v>
      </c>
      <c r="H55" s="4" t="s">
        <v>24</v>
      </c>
      <c r="I55" s="4" t="s">
        <v>25</v>
      </c>
      <c r="J55" s="5" t="s">
        <v>25</v>
      </c>
      <c r="K55" s="5"/>
      <c r="L55" s="5" t="s">
        <v>284</v>
      </c>
      <c r="M55" s="5" t="s">
        <v>285</v>
      </c>
      <c r="N55" s="5"/>
      <c r="O55" s="5"/>
      <c r="P55" s="4" t="str">
        <f t="shared" si="0"/>
        <v>Outstanding</v>
      </c>
      <c r="Q55" s="13" t="s">
        <v>25</v>
      </c>
    </row>
    <row r="56" spans="1:17" ht="60" customHeight="1" x14ac:dyDescent="0.35">
      <c r="A56" s="11" t="s">
        <v>265</v>
      </c>
      <c r="B56" s="2" t="s">
        <v>286</v>
      </c>
      <c r="C56" s="1" t="s">
        <v>287</v>
      </c>
      <c r="D56" s="3" t="s">
        <v>20</v>
      </c>
      <c r="E56" s="3" t="s">
        <v>21</v>
      </c>
      <c r="F56" s="4" t="s">
        <v>22</v>
      </c>
      <c r="G56" s="4" t="s">
        <v>23</v>
      </c>
      <c r="H56" s="4" t="s">
        <v>24</v>
      </c>
      <c r="I56" s="4" t="s">
        <v>25</v>
      </c>
      <c r="J56" s="5" t="s">
        <v>25</v>
      </c>
      <c r="K56" s="5"/>
      <c r="L56" s="5" t="s">
        <v>288</v>
      </c>
      <c r="M56" s="5" t="s">
        <v>289</v>
      </c>
      <c r="N56" s="5"/>
      <c r="O56" s="5"/>
      <c r="P56" s="4" t="str">
        <f t="shared" si="0"/>
        <v>Outstanding</v>
      </c>
      <c r="Q56" s="13" t="s">
        <v>25</v>
      </c>
    </row>
    <row r="57" spans="1:17" ht="60" customHeight="1" x14ac:dyDescent="0.35">
      <c r="A57" s="11" t="s">
        <v>265</v>
      </c>
      <c r="B57" s="2" t="s">
        <v>290</v>
      </c>
      <c r="C57" s="1" t="s">
        <v>291</v>
      </c>
      <c r="D57" s="3" t="s">
        <v>20</v>
      </c>
      <c r="E57" s="3" t="s">
        <v>21</v>
      </c>
      <c r="F57" s="4" t="s">
        <v>22</v>
      </c>
      <c r="G57" s="4" t="s">
        <v>23</v>
      </c>
      <c r="H57" s="4" t="s">
        <v>24</v>
      </c>
      <c r="I57" s="4" t="s">
        <v>25</v>
      </c>
      <c r="J57" s="5" t="s">
        <v>25</v>
      </c>
      <c r="K57" s="5"/>
      <c r="L57" s="5" t="s">
        <v>292</v>
      </c>
      <c r="M57" s="5" t="s">
        <v>293</v>
      </c>
      <c r="N57" s="5"/>
      <c r="O57" s="5"/>
      <c r="P57" s="4" t="str">
        <f t="shared" si="0"/>
        <v>Outstanding</v>
      </c>
      <c r="Q57" s="13" t="s">
        <v>25</v>
      </c>
    </row>
    <row r="58" spans="1:17" ht="60" customHeight="1" x14ac:dyDescent="0.35">
      <c r="A58" s="11" t="s">
        <v>265</v>
      </c>
      <c r="B58" s="2" t="s">
        <v>294</v>
      </c>
      <c r="C58" s="1" t="s">
        <v>295</v>
      </c>
      <c r="D58" s="3" t="s">
        <v>20</v>
      </c>
      <c r="E58" s="3" t="s">
        <v>21</v>
      </c>
      <c r="F58" s="4" t="s">
        <v>22</v>
      </c>
      <c r="G58" s="4" t="s">
        <v>23</v>
      </c>
      <c r="H58" s="4" t="s">
        <v>24</v>
      </c>
      <c r="I58" s="4" t="s">
        <v>25</v>
      </c>
      <c r="J58" s="5" t="s">
        <v>25</v>
      </c>
      <c r="K58" s="5"/>
      <c r="L58" s="5" t="s">
        <v>296</v>
      </c>
      <c r="M58" s="5" t="s">
        <v>297</v>
      </c>
      <c r="N58" s="5"/>
      <c r="O58" s="5"/>
      <c r="P58" s="4" t="str">
        <f t="shared" si="0"/>
        <v>Outstanding</v>
      </c>
      <c r="Q58" s="13" t="s">
        <v>25</v>
      </c>
    </row>
    <row r="59" spans="1:17" ht="60" customHeight="1" x14ac:dyDescent="0.35">
      <c r="A59" s="11" t="s">
        <v>265</v>
      </c>
      <c r="B59" s="2" t="s">
        <v>298</v>
      </c>
      <c r="C59" s="1" t="s">
        <v>299</v>
      </c>
      <c r="D59" s="3" t="s">
        <v>20</v>
      </c>
      <c r="E59" s="3" t="s">
        <v>21</v>
      </c>
      <c r="F59" s="4" t="s">
        <v>22</v>
      </c>
      <c r="G59" s="4" t="s">
        <v>23</v>
      </c>
      <c r="H59" s="4" t="s">
        <v>24</v>
      </c>
      <c r="I59" s="4" t="s">
        <v>25</v>
      </c>
      <c r="J59" s="5" t="s">
        <v>25</v>
      </c>
      <c r="K59" s="5"/>
      <c r="L59" s="5" t="s">
        <v>300</v>
      </c>
      <c r="M59" s="5" t="s">
        <v>301</v>
      </c>
      <c r="N59" s="5"/>
      <c r="O59" s="5"/>
      <c r="P59" s="4" t="str">
        <f t="shared" si="0"/>
        <v>Outstanding</v>
      </c>
      <c r="Q59" s="13" t="s">
        <v>25</v>
      </c>
    </row>
    <row r="60" spans="1:17" ht="60" customHeight="1" x14ac:dyDescent="0.35">
      <c r="A60" s="11" t="s">
        <v>265</v>
      </c>
      <c r="B60" s="2" t="s">
        <v>302</v>
      </c>
      <c r="C60" s="1" t="s">
        <v>303</v>
      </c>
      <c r="D60" s="3" t="s">
        <v>20</v>
      </c>
      <c r="E60" s="3" t="s">
        <v>21</v>
      </c>
      <c r="F60" s="4" t="s">
        <v>22</v>
      </c>
      <c r="G60" s="4" t="s">
        <v>23</v>
      </c>
      <c r="H60" s="4" t="s">
        <v>24</v>
      </c>
      <c r="I60" s="4" t="s">
        <v>25</v>
      </c>
      <c r="J60" s="5" t="s">
        <v>25</v>
      </c>
      <c r="K60" s="5"/>
      <c r="L60" s="5" t="s">
        <v>304</v>
      </c>
      <c r="M60" s="5" t="s">
        <v>305</v>
      </c>
      <c r="N60" s="5"/>
      <c r="O60" s="5"/>
      <c r="P60" s="4" t="str">
        <f t="shared" si="0"/>
        <v>Outstanding</v>
      </c>
      <c r="Q60" s="13" t="s">
        <v>25</v>
      </c>
    </row>
    <row r="61" spans="1:17" ht="60" customHeight="1" x14ac:dyDescent="0.35">
      <c r="A61" s="11" t="s">
        <v>265</v>
      </c>
      <c r="B61" s="2" t="s">
        <v>306</v>
      </c>
      <c r="C61" s="1" t="s">
        <v>307</v>
      </c>
      <c r="D61" s="3" t="s">
        <v>20</v>
      </c>
      <c r="E61" s="3" t="s">
        <v>21</v>
      </c>
      <c r="F61" s="4" t="s">
        <v>22</v>
      </c>
      <c r="G61" s="4" t="s">
        <v>23</v>
      </c>
      <c r="H61" s="4" t="s">
        <v>24</v>
      </c>
      <c r="I61" s="4" t="s">
        <v>25</v>
      </c>
      <c r="J61" s="5" t="s">
        <v>25</v>
      </c>
      <c r="K61" s="5"/>
      <c r="L61" s="5" t="s">
        <v>308</v>
      </c>
      <c r="M61" s="5" t="s">
        <v>309</v>
      </c>
      <c r="N61" s="5"/>
      <c r="O61" s="5"/>
      <c r="P61" s="4" t="str">
        <f t="shared" si="0"/>
        <v>Outstanding</v>
      </c>
      <c r="Q61" s="13" t="s">
        <v>25</v>
      </c>
    </row>
    <row r="62" spans="1:17" ht="60" customHeight="1" x14ac:dyDescent="0.35">
      <c r="A62" s="11" t="s">
        <v>265</v>
      </c>
      <c r="B62" s="2" t="s">
        <v>310</v>
      </c>
      <c r="C62" s="1" t="s">
        <v>311</v>
      </c>
      <c r="D62" s="3" t="s">
        <v>20</v>
      </c>
      <c r="E62" s="3" t="s">
        <v>21</v>
      </c>
      <c r="F62" s="4" t="s">
        <v>22</v>
      </c>
      <c r="G62" s="4" t="s">
        <v>23</v>
      </c>
      <c r="H62" s="4" t="s">
        <v>24</v>
      </c>
      <c r="I62" s="4" t="s">
        <v>25</v>
      </c>
      <c r="J62" s="5" t="s">
        <v>25</v>
      </c>
      <c r="K62" s="5"/>
      <c r="L62" s="5" t="s">
        <v>312</v>
      </c>
      <c r="M62" s="5" t="s">
        <v>313</v>
      </c>
      <c r="N62" s="5"/>
      <c r="O62" s="5"/>
      <c r="P62" s="4" t="str">
        <f t="shared" si="0"/>
        <v>Outstanding</v>
      </c>
      <c r="Q62" s="13" t="s">
        <v>25</v>
      </c>
    </row>
    <row r="63" spans="1:17" ht="60" customHeight="1" x14ac:dyDescent="0.35">
      <c r="A63" s="11" t="s">
        <v>314</v>
      </c>
      <c r="B63" s="2" t="s">
        <v>315</v>
      </c>
      <c r="C63" s="1" t="s">
        <v>316</v>
      </c>
      <c r="D63" s="3" t="s">
        <v>20</v>
      </c>
      <c r="E63" s="3" t="s">
        <v>21</v>
      </c>
      <c r="F63" s="4" t="s">
        <v>22</v>
      </c>
      <c r="G63" s="4" t="s">
        <v>23</v>
      </c>
      <c r="H63" s="4" t="s">
        <v>24</v>
      </c>
      <c r="I63" s="4" t="s">
        <v>25</v>
      </c>
      <c r="J63" s="5" t="s">
        <v>25</v>
      </c>
      <c r="K63" s="5" t="s">
        <v>317</v>
      </c>
      <c r="L63" s="5" t="s">
        <v>318</v>
      </c>
      <c r="M63" s="5" t="s">
        <v>319</v>
      </c>
      <c r="N63" s="5" t="s">
        <v>320</v>
      </c>
      <c r="O63" s="5"/>
      <c r="P63" s="4" t="str">
        <f t="shared" si="0"/>
        <v>Outstanding</v>
      </c>
      <c r="Q63" s="13" t="s">
        <v>25</v>
      </c>
    </row>
    <row r="64" spans="1:17" ht="60" customHeight="1" x14ac:dyDescent="0.35">
      <c r="A64" s="11" t="s">
        <v>314</v>
      </c>
      <c r="B64" s="2" t="s">
        <v>321</v>
      </c>
      <c r="C64" s="1" t="s">
        <v>322</v>
      </c>
      <c r="D64" s="3" t="s">
        <v>20</v>
      </c>
      <c r="E64" s="3" t="s">
        <v>21</v>
      </c>
      <c r="F64" s="4" t="s">
        <v>22</v>
      </c>
      <c r="G64" s="4" t="s">
        <v>23</v>
      </c>
      <c r="H64" s="4" t="s">
        <v>24</v>
      </c>
      <c r="I64" s="4" t="s">
        <v>25</v>
      </c>
      <c r="J64" s="5" t="s">
        <v>25</v>
      </c>
      <c r="K64" s="5"/>
      <c r="L64" s="5" t="s">
        <v>323</v>
      </c>
      <c r="M64" s="5" t="s">
        <v>324</v>
      </c>
      <c r="N64" s="5"/>
      <c r="O64" s="5"/>
      <c r="P64" s="4" t="str">
        <f t="shared" si="0"/>
        <v>Outstanding</v>
      </c>
      <c r="Q64" s="13" t="s">
        <v>25</v>
      </c>
    </row>
    <row r="65" spans="1:17" ht="60" customHeight="1" x14ac:dyDescent="0.35">
      <c r="A65" s="11" t="s">
        <v>314</v>
      </c>
      <c r="B65" s="2" t="s">
        <v>325</v>
      </c>
      <c r="C65" s="1" t="s">
        <v>326</v>
      </c>
      <c r="D65" s="3" t="s">
        <v>20</v>
      </c>
      <c r="E65" s="3" t="s">
        <v>21</v>
      </c>
      <c r="F65" s="4" t="s">
        <v>22</v>
      </c>
      <c r="G65" s="4" t="s">
        <v>23</v>
      </c>
      <c r="H65" s="4" t="s">
        <v>24</v>
      </c>
      <c r="I65" s="4" t="s">
        <v>25</v>
      </c>
      <c r="J65" s="5" t="s">
        <v>25</v>
      </c>
      <c r="K65" s="5" t="s">
        <v>327</v>
      </c>
      <c r="L65" s="5" t="s">
        <v>328</v>
      </c>
      <c r="M65" s="5" t="s">
        <v>329</v>
      </c>
      <c r="N65" s="5" t="s">
        <v>330</v>
      </c>
      <c r="O65" s="5" t="s">
        <v>331</v>
      </c>
      <c r="P65" s="4" t="str">
        <f t="shared" si="0"/>
        <v>Outstanding</v>
      </c>
      <c r="Q65" s="13" t="s">
        <v>25</v>
      </c>
    </row>
    <row r="66" spans="1:17" ht="60" customHeight="1" x14ac:dyDescent="0.35">
      <c r="A66" s="11" t="s">
        <v>314</v>
      </c>
      <c r="B66" s="2" t="s">
        <v>332</v>
      </c>
      <c r="C66" s="1" t="s">
        <v>333</v>
      </c>
      <c r="D66" s="3" t="s">
        <v>20</v>
      </c>
      <c r="E66" s="3" t="s">
        <v>21</v>
      </c>
      <c r="F66" s="4" t="s">
        <v>22</v>
      </c>
      <c r="G66" s="4" t="s">
        <v>23</v>
      </c>
      <c r="H66" s="4" t="s">
        <v>24</v>
      </c>
      <c r="I66" s="4" t="s">
        <v>25</v>
      </c>
      <c r="J66" s="5" t="s">
        <v>25</v>
      </c>
      <c r="K66" s="5"/>
      <c r="L66" s="5" t="s">
        <v>334</v>
      </c>
      <c r="M66" s="5" t="s">
        <v>335</v>
      </c>
      <c r="N66" s="5"/>
      <c r="O66" s="5"/>
      <c r="P66" s="4" t="str">
        <f t="shared" si="0"/>
        <v>Outstanding</v>
      </c>
      <c r="Q66" s="13" t="s">
        <v>25</v>
      </c>
    </row>
    <row r="67" spans="1:17" ht="60" customHeight="1" x14ac:dyDescent="0.35">
      <c r="A67" s="11" t="s">
        <v>314</v>
      </c>
      <c r="B67" s="2" t="s">
        <v>336</v>
      </c>
      <c r="C67" s="1" t="s">
        <v>337</v>
      </c>
      <c r="D67" s="3" t="s">
        <v>20</v>
      </c>
      <c r="E67" s="3" t="s">
        <v>52</v>
      </c>
      <c r="F67" s="4" t="s">
        <v>22</v>
      </c>
      <c r="G67" s="4" t="s">
        <v>23</v>
      </c>
      <c r="H67" s="4" t="s">
        <v>24</v>
      </c>
      <c r="I67" s="4" t="s">
        <v>25</v>
      </c>
      <c r="J67" s="5" t="s">
        <v>25</v>
      </c>
      <c r="K67" s="5"/>
      <c r="L67" s="5" t="s">
        <v>338</v>
      </c>
      <c r="M67" s="5" t="s">
        <v>339</v>
      </c>
      <c r="N67" s="5"/>
      <c r="O67" s="5"/>
      <c r="P67" s="4" t="str">
        <f t="shared" si="0"/>
        <v>Outstanding</v>
      </c>
      <c r="Q67" s="13" t="s">
        <v>25</v>
      </c>
    </row>
    <row r="68" spans="1:17" ht="60" customHeight="1" x14ac:dyDescent="0.35">
      <c r="A68" s="11" t="s">
        <v>314</v>
      </c>
      <c r="B68" s="2" t="s">
        <v>340</v>
      </c>
      <c r="C68" s="1" t="s">
        <v>341</v>
      </c>
      <c r="D68" s="3" t="s">
        <v>89</v>
      </c>
      <c r="E68" s="3" t="s">
        <v>21</v>
      </c>
      <c r="F68" s="4" t="s">
        <v>22</v>
      </c>
      <c r="G68" s="4" t="s">
        <v>23</v>
      </c>
      <c r="H68" s="4" t="s">
        <v>24</v>
      </c>
      <c r="I68" s="4" t="s">
        <v>25</v>
      </c>
      <c r="J68" s="5" t="s">
        <v>25</v>
      </c>
      <c r="K68" s="5" t="s">
        <v>342</v>
      </c>
      <c r="L68" s="5" t="s">
        <v>343</v>
      </c>
      <c r="M68" s="5" t="s">
        <v>344</v>
      </c>
      <c r="N68" s="5" t="s">
        <v>345</v>
      </c>
      <c r="O68" s="5"/>
      <c r="P68" s="4" t="str">
        <f t="shared" si="0"/>
        <v>Outstanding</v>
      </c>
      <c r="Q68" s="13" t="s">
        <v>25</v>
      </c>
    </row>
    <row r="69" spans="1:17" ht="60" customHeight="1" x14ac:dyDescent="0.35">
      <c r="A69" s="11" t="s">
        <v>314</v>
      </c>
      <c r="B69" s="2" t="s">
        <v>346</v>
      </c>
      <c r="C69" s="1" t="s">
        <v>347</v>
      </c>
      <c r="D69" s="3" t="s">
        <v>89</v>
      </c>
      <c r="E69" s="3" t="s">
        <v>21</v>
      </c>
      <c r="F69" s="4" t="s">
        <v>22</v>
      </c>
      <c r="G69" s="4" t="s">
        <v>23</v>
      </c>
      <c r="H69" s="4" t="s">
        <v>24</v>
      </c>
      <c r="I69" s="4" t="s">
        <v>25</v>
      </c>
      <c r="J69" s="5" t="s">
        <v>25</v>
      </c>
      <c r="K69" s="5" t="s">
        <v>348</v>
      </c>
      <c r="L69" s="5" t="s">
        <v>349</v>
      </c>
      <c r="M69" s="5" t="s">
        <v>350</v>
      </c>
      <c r="N69" s="5" t="s">
        <v>351</v>
      </c>
      <c r="O69" s="5"/>
      <c r="P69" s="4" t="str">
        <f t="shared" si="0"/>
        <v>Outstanding</v>
      </c>
      <c r="Q69" s="13" t="s">
        <v>25</v>
      </c>
    </row>
    <row r="70" spans="1:17" ht="60" customHeight="1" x14ac:dyDescent="0.35">
      <c r="A70" s="11" t="s">
        <v>314</v>
      </c>
      <c r="B70" s="2" t="s">
        <v>352</v>
      </c>
      <c r="C70" s="1" t="s">
        <v>353</v>
      </c>
      <c r="D70" s="3" t="s">
        <v>89</v>
      </c>
      <c r="E70" s="3" t="s">
        <v>21</v>
      </c>
      <c r="F70" s="4" t="s">
        <v>22</v>
      </c>
      <c r="G70" s="4" t="s">
        <v>23</v>
      </c>
      <c r="H70" s="4" t="s">
        <v>24</v>
      </c>
      <c r="I70" s="4" t="s">
        <v>25</v>
      </c>
      <c r="J70" s="5" t="s">
        <v>25</v>
      </c>
      <c r="K70" s="5" t="s">
        <v>354</v>
      </c>
      <c r="L70" s="5" t="s">
        <v>355</v>
      </c>
      <c r="M70" s="5" t="s">
        <v>356</v>
      </c>
      <c r="N70" s="5" t="s">
        <v>357</v>
      </c>
      <c r="O70" s="5" t="s">
        <v>358</v>
      </c>
      <c r="P70" s="4" t="str">
        <f t="shared" si="0"/>
        <v>Outstanding</v>
      </c>
      <c r="Q70" s="13" t="s">
        <v>25</v>
      </c>
    </row>
    <row r="71" spans="1:17" ht="60" customHeight="1" x14ac:dyDescent="0.35">
      <c r="A71" s="11" t="s">
        <v>314</v>
      </c>
      <c r="B71" s="2" t="s">
        <v>359</v>
      </c>
      <c r="C71" s="1" t="s">
        <v>360</v>
      </c>
      <c r="D71" s="3" t="s">
        <v>89</v>
      </c>
      <c r="E71" s="3" t="s">
        <v>21</v>
      </c>
      <c r="F71" s="4" t="s">
        <v>22</v>
      </c>
      <c r="G71" s="4" t="s">
        <v>23</v>
      </c>
      <c r="H71" s="4" t="s">
        <v>24</v>
      </c>
      <c r="I71" s="4" t="s">
        <v>25</v>
      </c>
      <c r="J71" s="5" t="s">
        <v>25</v>
      </c>
      <c r="K71" s="5" t="s">
        <v>361</v>
      </c>
      <c r="L71" s="5" t="s">
        <v>362</v>
      </c>
      <c r="M71" s="5"/>
      <c r="N71" s="5" t="s">
        <v>363</v>
      </c>
      <c r="O71" s="5"/>
      <c r="P71" s="4" t="str">
        <f t="shared" si="0"/>
        <v>Outstanding</v>
      </c>
      <c r="Q71" s="13" t="s">
        <v>25</v>
      </c>
    </row>
    <row r="72" spans="1:17" ht="60" customHeight="1" x14ac:dyDescent="0.35">
      <c r="A72" s="11" t="s">
        <v>314</v>
      </c>
      <c r="B72" s="2" t="s">
        <v>364</v>
      </c>
      <c r="C72" s="1" t="s">
        <v>365</v>
      </c>
      <c r="D72" s="3" t="s">
        <v>89</v>
      </c>
      <c r="E72" s="3" t="s">
        <v>21</v>
      </c>
      <c r="F72" s="4" t="s">
        <v>22</v>
      </c>
      <c r="G72" s="4" t="s">
        <v>23</v>
      </c>
      <c r="H72" s="4" t="s">
        <v>24</v>
      </c>
      <c r="I72" s="4" t="s">
        <v>25</v>
      </c>
      <c r="J72" s="5" t="s">
        <v>25</v>
      </c>
      <c r="K72" s="5" t="s">
        <v>366</v>
      </c>
      <c r="L72" s="5" t="s">
        <v>367</v>
      </c>
      <c r="M72" s="5" t="s">
        <v>368</v>
      </c>
      <c r="N72" s="5" t="s">
        <v>369</v>
      </c>
      <c r="O72" s="5"/>
      <c r="P72" s="4" t="str">
        <f t="shared" si="0"/>
        <v>Outstanding</v>
      </c>
      <c r="Q72" s="13" t="s">
        <v>25</v>
      </c>
    </row>
    <row r="73" spans="1:17" ht="60" customHeight="1" x14ac:dyDescent="0.35">
      <c r="A73" s="11" t="s">
        <v>314</v>
      </c>
      <c r="B73" s="2" t="s">
        <v>370</v>
      </c>
      <c r="C73" s="1" t="s">
        <v>371</v>
      </c>
      <c r="D73" s="3" t="s">
        <v>20</v>
      </c>
      <c r="E73" s="3" t="s">
        <v>21</v>
      </c>
      <c r="F73" s="4" t="s">
        <v>22</v>
      </c>
      <c r="G73" s="4" t="s">
        <v>23</v>
      </c>
      <c r="H73" s="4" t="s">
        <v>24</v>
      </c>
      <c r="I73" s="4" t="s">
        <v>25</v>
      </c>
      <c r="J73" s="5" t="s">
        <v>25</v>
      </c>
      <c r="K73" s="5"/>
      <c r="L73" s="5" t="s">
        <v>372</v>
      </c>
      <c r="M73" s="5" t="s">
        <v>373</v>
      </c>
      <c r="N73" s="5"/>
      <c r="O73" s="5"/>
      <c r="P73" s="4" t="str">
        <f t="shared" si="0"/>
        <v>Outstanding</v>
      </c>
      <c r="Q73" s="13" t="s">
        <v>25</v>
      </c>
    </row>
    <row r="74" spans="1:17" ht="60" customHeight="1" x14ac:dyDescent="0.35">
      <c r="A74" s="11" t="s">
        <v>374</v>
      </c>
      <c r="B74" s="2" t="s">
        <v>375</v>
      </c>
      <c r="C74" s="1" t="s">
        <v>376</v>
      </c>
      <c r="D74" s="3" t="s">
        <v>20</v>
      </c>
      <c r="E74" s="3" t="s">
        <v>21</v>
      </c>
      <c r="F74" s="4" t="s">
        <v>22</v>
      </c>
      <c r="G74" s="4" t="s">
        <v>23</v>
      </c>
      <c r="H74" s="4" t="s">
        <v>24</v>
      </c>
      <c r="I74" s="4" t="s">
        <v>25</v>
      </c>
      <c r="J74" s="5" t="s">
        <v>25</v>
      </c>
      <c r="K74" s="5" t="s">
        <v>377</v>
      </c>
      <c r="L74" s="5" t="s">
        <v>378</v>
      </c>
      <c r="M74" s="5" t="s">
        <v>379</v>
      </c>
      <c r="N74" s="5" t="s">
        <v>380</v>
      </c>
      <c r="O74" s="5"/>
      <c r="P74" s="4" t="str">
        <f t="shared" si="0"/>
        <v>Outstanding</v>
      </c>
      <c r="Q74" s="13" t="s">
        <v>25</v>
      </c>
    </row>
    <row r="75" spans="1:17" ht="60" customHeight="1" x14ac:dyDescent="0.35">
      <c r="A75" s="11" t="s">
        <v>381</v>
      </c>
      <c r="B75" s="2" t="s">
        <v>382</v>
      </c>
      <c r="C75" s="1" t="s">
        <v>383</v>
      </c>
      <c r="D75" s="3" t="s">
        <v>20</v>
      </c>
      <c r="E75" s="3" t="s">
        <v>21</v>
      </c>
      <c r="F75" s="4" t="s">
        <v>22</v>
      </c>
      <c r="G75" s="4" t="s">
        <v>23</v>
      </c>
      <c r="H75" s="4" t="s">
        <v>24</v>
      </c>
      <c r="I75" s="4" t="s">
        <v>25</v>
      </c>
      <c r="J75" s="5" t="s">
        <v>25</v>
      </c>
      <c r="K75" s="5" t="s">
        <v>384</v>
      </c>
      <c r="L75" s="5" t="s">
        <v>385</v>
      </c>
      <c r="M75" s="5" t="s">
        <v>386</v>
      </c>
      <c r="N75" s="5" t="s">
        <v>387</v>
      </c>
      <c r="O75" s="5"/>
      <c r="P75" s="4" t="str">
        <f t="shared" si="0"/>
        <v>Outstanding</v>
      </c>
      <c r="Q75" s="13" t="s">
        <v>25</v>
      </c>
    </row>
    <row r="76" spans="1:17" ht="60" customHeight="1" x14ac:dyDescent="0.35">
      <c r="A76" s="11" t="s">
        <v>381</v>
      </c>
      <c r="B76" s="2" t="s">
        <v>388</v>
      </c>
      <c r="C76" s="1" t="s">
        <v>389</v>
      </c>
      <c r="D76" s="3" t="s">
        <v>20</v>
      </c>
      <c r="E76" s="3" t="s">
        <v>21</v>
      </c>
      <c r="F76" s="4" t="s">
        <v>22</v>
      </c>
      <c r="G76" s="4" t="s">
        <v>23</v>
      </c>
      <c r="H76" s="4" t="s">
        <v>24</v>
      </c>
      <c r="I76" s="4" t="s">
        <v>25</v>
      </c>
      <c r="J76" s="5" t="s">
        <v>25</v>
      </c>
      <c r="K76" s="5"/>
      <c r="L76" s="5" t="s">
        <v>390</v>
      </c>
      <c r="M76" s="5" t="s">
        <v>391</v>
      </c>
      <c r="N76" s="5"/>
      <c r="O76" s="5"/>
      <c r="P76" s="4" t="str">
        <f t="shared" si="0"/>
        <v>Outstanding</v>
      </c>
      <c r="Q76" s="13" t="s">
        <v>25</v>
      </c>
    </row>
    <row r="77" spans="1:17" ht="60" customHeight="1" x14ac:dyDescent="0.35">
      <c r="A77" s="11" t="s">
        <v>392</v>
      </c>
      <c r="B77" s="2" t="s">
        <v>393</v>
      </c>
      <c r="C77" s="1" t="s">
        <v>394</v>
      </c>
      <c r="D77" s="3" t="s">
        <v>89</v>
      </c>
      <c r="E77" s="3" t="s">
        <v>21</v>
      </c>
      <c r="F77" s="4" t="s">
        <v>22</v>
      </c>
      <c r="G77" s="4" t="s">
        <v>23</v>
      </c>
      <c r="H77" s="4" t="s">
        <v>24</v>
      </c>
      <c r="I77" s="4" t="s">
        <v>25</v>
      </c>
      <c r="J77" s="5" t="s">
        <v>25</v>
      </c>
      <c r="K77" s="5" t="s">
        <v>395</v>
      </c>
      <c r="L77" s="5" t="s">
        <v>396</v>
      </c>
      <c r="M77" s="5" t="s">
        <v>397</v>
      </c>
      <c r="N77" s="5" t="s">
        <v>398</v>
      </c>
      <c r="O77" s="5"/>
      <c r="P77" s="4" t="str">
        <f t="shared" si="0"/>
        <v>Outstanding</v>
      </c>
      <c r="Q77" s="13" t="s">
        <v>25</v>
      </c>
    </row>
    <row r="78" spans="1:17" ht="60" customHeight="1" x14ac:dyDescent="0.35">
      <c r="A78" s="11" t="s">
        <v>392</v>
      </c>
      <c r="B78" s="2" t="s">
        <v>399</v>
      </c>
      <c r="C78" s="1" t="s">
        <v>400</v>
      </c>
      <c r="D78" s="3" t="s">
        <v>20</v>
      </c>
      <c r="E78" s="3" t="s">
        <v>21</v>
      </c>
      <c r="F78" s="4" t="s">
        <v>22</v>
      </c>
      <c r="G78" s="4" t="s">
        <v>23</v>
      </c>
      <c r="H78" s="4" t="s">
        <v>24</v>
      </c>
      <c r="I78" s="4" t="s">
        <v>25</v>
      </c>
      <c r="J78" s="5" t="s">
        <v>25</v>
      </c>
      <c r="K78" s="5" t="s">
        <v>401</v>
      </c>
      <c r="L78" s="5" t="s">
        <v>402</v>
      </c>
      <c r="M78" s="5" t="s">
        <v>403</v>
      </c>
      <c r="N78" s="5" t="s">
        <v>404</v>
      </c>
      <c r="O78" s="5"/>
      <c r="P78" s="4" t="str">
        <f t="shared" si="0"/>
        <v>Outstanding</v>
      </c>
      <c r="Q78" s="13" t="s">
        <v>25</v>
      </c>
    </row>
    <row r="79" spans="1:17" ht="60" customHeight="1" x14ac:dyDescent="0.35">
      <c r="A79" s="11" t="s">
        <v>405</v>
      </c>
      <c r="B79" s="2" t="s">
        <v>406</v>
      </c>
      <c r="C79" s="1" t="s">
        <v>407</v>
      </c>
      <c r="D79" s="3" t="s">
        <v>20</v>
      </c>
      <c r="E79" s="3" t="s">
        <v>21</v>
      </c>
      <c r="F79" s="4" t="s">
        <v>22</v>
      </c>
      <c r="G79" s="4" t="s">
        <v>23</v>
      </c>
      <c r="H79" s="4" t="s">
        <v>24</v>
      </c>
      <c r="I79" s="4" t="s">
        <v>25</v>
      </c>
      <c r="J79" s="5" t="s">
        <v>25</v>
      </c>
      <c r="K79" s="5" t="s">
        <v>408</v>
      </c>
      <c r="L79" s="5" t="s">
        <v>409</v>
      </c>
      <c r="M79" s="5" t="s">
        <v>410</v>
      </c>
      <c r="N79" s="5" t="s">
        <v>411</v>
      </c>
      <c r="O79" s="5"/>
      <c r="P79" s="4" t="str">
        <f t="shared" si="0"/>
        <v>Outstanding</v>
      </c>
      <c r="Q79" s="13" t="s">
        <v>25</v>
      </c>
    </row>
    <row r="80" spans="1:17" ht="60" customHeight="1" x14ac:dyDescent="0.35">
      <c r="A80" s="11" t="s">
        <v>412</v>
      </c>
      <c r="B80" s="2" t="s">
        <v>413</v>
      </c>
      <c r="C80" s="1" t="s">
        <v>414</v>
      </c>
      <c r="D80" s="3" t="s">
        <v>20</v>
      </c>
      <c r="E80" s="3" t="s">
        <v>21</v>
      </c>
      <c r="F80" s="4" t="s">
        <v>22</v>
      </c>
      <c r="G80" s="4" t="s">
        <v>23</v>
      </c>
      <c r="H80" s="4" t="s">
        <v>24</v>
      </c>
      <c r="I80" s="4" t="s">
        <v>25</v>
      </c>
      <c r="J80" s="5" t="s">
        <v>25</v>
      </c>
      <c r="K80" s="5"/>
      <c r="L80" s="5" t="s">
        <v>415</v>
      </c>
      <c r="M80" s="5" t="s">
        <v>416</v>
      </c>
      <c r="N80" s="5"/>
      <c r="O80" s="5"/>
      <c r="P80" s="4" t="str">
        <f t="shared" si="0"/>
        <v>Outstanding</v>
      </c>
      <c r="Q80" s="13" t="s">
        <v>25</v>
      </c>
    </row>
    <row r="81" spans="1:17" ht="60" customHeight="1" x14ac:dyDescent="0.35">
      <c r="A81" s="11" t="s">
        <v>412</v>
      </c>
      <c r="B81" s="2" t="s">
        <v>417</v>
      </c>
      <c r="C81" s="1" t="s">
        <v>418</v>
      </c>
      <c r="D81" s="3" t="s">
        <v>20</v>
      </c>
      <c r="E81" s="3" t="s">
        <v>21</v>
      </c>
      <c r="F81" s="4" t="s">
        <v>22</v>
      </c>
      <c r="G81" s="4" t="s">
        <v>23</v>
      </c>
      <c r="H81" s="4" t="s">
        <v>24</v>
      </c>
      <c r="I81" s="4" t="s">
        <v>25</v>
      </c>
      <c r="J81" s="5" t="s">
        <v>25</v>
      </c>
      <c r="K81" s="5"/>
      <c r="L81" s="5" t="s">
        <v>419</v>
      </c>
      <c r="M81" s="5" t="s">
        <v>420</v>
      </c>
      <c r="N81" s="5"/>
      <c r="O81" s="5"/>
      <c r="P81" s="4" t="str">
        <f t="shared" si="0"/>
        <v>Outstanding</v>
      </c>
      <c r="Q81" s="13" t="s">
        <v>25</v>
      </c>
    </row>
    <row r="82" spans="1:17" ht="60" customHeight="1" x14ac:dyDescent="0.35">
      <c r="A82" s="11" t="s">
        <v>412</v>
      </c>
      <c r="B82" s="2" t="s">
        <v>421</v>
      </c>
      <c r="C82" s="1" t="s">
        <v>422</v>
      </c>
      <c r="D82" s="3" t="s">
        <v>20</v>
      </c>
      <c r="E82" s="3" t="s">
        <v>21</v>
      </c>
      <c r="F82" s="4" t="s">
        <v>22</v>
      </c>
      <c r="G82" s="4" t="s">
        <v>23</v>
      </c>
      <c r="H82" s="4" t="s">
        <v>24</v>
      </c>
      <c r="I82" s="4" t="s">
        <v>25</v>
      </c>
      <c r="J82" s="5" t="s">
        <v>25</v>
      </c>
      <c r="K82" s="5"/>
      <c r="L82" s="5" t="s">
        <v>423</v>
      </c>
      <c r="M82" s="5" t="s">
        <v>424</v>
      </c>
      <c r="N82" s="5"/>
      <c r="O82" s="5"/>
      <c r="P82" s="4" t="str">
        <f t="shared" si="0"/>
        <v>Outstanding</v>
      </c>
      <c r="Q82" s="13" t="s">
        <v>25</v>
      </c>
    </row>
    <row r="83" spans="1:17" ht="60" customHeight="1" x14ac:dyDescent="0.35">
      <c r="A83" s="11" t="s">
        <v>412</v>
      </c>
      <c r="B83" s="2" t="s">
        <v>425</v>
      </c>
      <c r="C83" s="1" t="s">
        <v>426</v>
      </c>
      <c r="D83" s="3" t="s">
        <v>20</v>
      </c>
      <c r="E83" s="3" t="s">
        <v>21</v>
      </c>
      <c r="F83" s="4" t="s">
        <v>22</v>
      </c>
      <c r="G83" s="4" t="s">
        <v>23</v>
      </c>
      <c r="H83" s="4" t="s">
        <v>24</v>
      </c>
      <c r="I83" s="4" t="s">
        <v>25</v>
      </c>
      <c r="J83" s="5" t="s">
        <v>25</v>
      </c>
      <c r="K83" s="5"/>
      <c r="L83" s="5" t="s">
        <v>427</v>
      </c>
      <c r="M83" s="5" t="s">
        <v>428</v>
      </c>
      <c r="N83" s="5"/>
      <c r="O83" s="5"/>
      <c r="P83" s="4" t="str">
        <f t="shared" si="0"/>
        <v>Outstanding</v>
      </c>
      <c r="Q83" s="13" t="s">
        <v>25</v>
      </c>
    </row>
    <row r="84" spans="1:17" ht="60" customHeight="1" x14ac:dyDescent="0.35">
      <c r="A84" s="11" t="s">
        <v>412</v>
      </c>
      <c r="B84" s="2" t="s">
        <v>429</v>
      </c>
      <c r="C84" s="1" t="s">
        <v>430</v>
      </c>
      <c r="D84" s="3" t="s">
        <v>20</v>
      </c>
      <c r="E84" s="3" t="s">
        <v>21</v>
      </c>
      <c r="F84" s="4" t="s">
        <v>22</v>
      </c>
      <c r="G84" s="4" t="s">
        <v>23</v>
      </c>
      <c r="H84" s="4" t="s">
        <v>24</v>
      </c>
      <c r="I84" s="4" t="s">
        <v>25</v>
      </c>
      <c r="J84" s="5" t="s">
        <v>25</v>
      </c>
      <c r="K84" s="5"/>
      <c r="L84" s="5" t="s">
        <v>431</v>
      </c>
      <c r="M84" s="5" t="s">
        <v>432</v>
      </c>
      <c r="N84" s="5"/>
      <c r="O84" s="5"/>
      <c r="P84" s="4" t="str">
        <f t="shared" si="0"/>
        <v>Outstanding</v>
      </c>
      <c r="Q84" s="13" t="s">
        <v>25</v>
      </c>
    </row>
    <row r="85" spans="1:17" ht="60" customHeight="1" x14ac:dyDescent="0.35">
      <c r="A85" s="11" t="s">
        <v>412</v>
      </c>
      <c r="B85" s="2" t="s">
        <v>433</v>
      </c>
      <c r="C85" s="1" t="s">
        <v>434</v>
      </c>
      <c r="D85" s="3" t="s">
        <v>20</v>
      </c>
      <c r="E85" s="3" t="s">
        <v>21</v>
      </c>
      <c r="F85" s="4" t="s">
        <v>22</v>
      </c>
      <c r="G85" s="4" t="s">
        <v>23</v>
      </c>
      <c r="H85" s="4" t="s">
        <v>24</v>
      </c>
      <c r="I85" s="4" t="s">
        <v>25</v>
      </c>
      <c r="J85" s="5" t="s">
        <v>25</v>
      </c>
      <c r="K85" s="5"/>
      <c r="L85" s="5" t="s">
        <v>435</v>
      </c>
      <c r="M85" s="5" t="s">
        <v>436</v>
      </c>
      <c r="N85" s="5"/>
      <c r="O85" s="5"/>
      <c r="P85" s="4" t="str">
        <f t="shared" si="0"/>
        <v>Outstanding</v>
      </c>
      <c r="Q85" s="13" t="s">
        <v>25</v>
      </c>
    </row>
    <row r="86" spans="1:17" ht="60" customHeight="1" x14ac:dyDescent="0.35">
      <c r="A86" s="11" t="s">
        <v>412</v>
      </c>
      <c r="B86" s="2" t="s">
        <v>437</v>
      </c>
      <c r="C86" s="1" t="s">
        <v>438</v>
      </c>
      <c r="D86" s="3" t="s">
        <v>20</v>
      </c>
      <c r="E86" s="3" t="s">
        <v>21</v>
      </c>
      <c r="F86" s="4" t="s">
        <v>22</v>
      </c>
      <c r="G86" s="4" t="s">
        <v>23</v>
      </c>
      <c r="H86" s="4" t="s">
        <v>24</v>
      </c>
      <c r="I86" s="4" t="s">
        <v>25</v>
      </c>
      <c r="J86" s="5" t="s">
        <v>25</v>
      </c>
      <c r="K86" s="5"/>
      <c r="L86" s="5" t="s">
        <v>439</v>
      </c>
      <c r="M86" s="5" t="s">
        <v>440</v>
      </c>
      <c r="N86" s="5"/>
      <c r="O86" s="5"/>
      <c r="P86" s="4" t="str">
        <f t="shared" si="0"/>
        <v>Outstanding</v>
      </c>
      <c r="Q86" s="13" t="s">
        <v>25</v>
      </c>
    </row>
    <row r="87" spans="1:17" ht="60" customHeight="1" x14ac:dyDescent="0.35">
      <c r="A87" s="11" t="s">
        <v>412</v>
      </c>
      <c r="B87" s="2" t="s">
        <v>441</v>
      </c>
      <c r="C87" s="1" t="s">
        <v>442</v>
      </c>
      <c r="D87" s="3" t="s">
        <v>20</v>
      </c>
      <c r="E87" s="3" t="s">
        <v>21</v>
      </c>
      <c r="F87" s="4" t="s">
        <v>22</v>
      </c>
      <c r="G87" s="4" t="s">
        <v>23</v>
      </c>
      <c r="H87" s="4" t="s">
        <v>24</v>
      </c>
      <c r="I87" s="4" t="s">
        <v>25</v>
      </c>
      <c r="J87" s="5" t="s">
        <v>25</v>
      </c>
      <c r="K87" s="5"/>
      <c r="L87" s="5" t="s">
        <v>443</v>
      </c>
      <c r="M87" s="5" t="s">
        <v>444</v>
      </c>
      <c r="N87" s="5"/>
      <c r="O87" s="5"/>
      <c r="P87" s="4" t="str">
        <f t="shared" si="0"/>
        <v>Outstanding</v>
      </c>
      <c r="Q87" s="13" t="s">
        <v>25</v>
      </c>
    </row>
    <row r="88" spans="1:17" ht="60" customHeight="1" x14ac:dyDescent="0.35">
      <c r="A88" s="11" t="s">
        <v>412</v>
      </c>
      <c r="B88" s="2" t="s">
        <v>445</v>
      </c>
      <c r="C88" s="1" t="s">
        <v>446</v>
      </c>
      <c r="D88" s="3" t="s">
        <v>20</v>
      </c>
      <c r="E88" s="3" t="s">
        <v>21</v>
      </c>
      <c r="F88" s="4" t="s">
        <v>22</v>
      </c>
      <c r="G88" s="4" t="s">
        <v>23</v>
      </c>
      <c r="H88" s="4" t="s">
        <v>24</v>
      </c>
      <c r="I88" s="4" t="s">
        <v>25</v>
      </c>
      <c r="J88" s="5" t="s">
        <v>25</v>
      </c>
      <c r="K88" s="5"/>
      <c r="L88" s="5" t="s">
        <v>447</v>
      </c>
      <c r="M88" s="5" t="s">
        <v>448</v>
      </c>
      <c r="N88" s="5"/>
      <c r="O88" s="5"/>
      <c r="P88" s="4" t="str">
        <f t="shared" si="0"/>
        <v>Outstanding</v>
      </c>
      <c r="Q88" s="13" t="s">
        <v>25</v>
      </c>
    </row>
    <row r="89" spans="1:17" ht="60" customHeight="1" x14ac:dyDescent="0.35">
      <c r="A89" s="11" t="s">
        <v>412</v>
      </c>
      <c r="B89" s="2" t="s">
        <v>449</v>
      </c>
      <c r="C89" s="1" t="s">
        <v>450</v>
      </c>
      <c r="D89" s="3" t="s">
        <v>20</v>
      </c>
      <c r="E89" s="3" t="s">
        <v>21</v>
      </c>
      <c r="F89" s="4" t="s">
        <v>22</v>
      </c>
      <c r="G89" s="4" t="s">
        <v>23</v>
      </c>
      <c r="H89" s="4" t="s">
        <v>24</v>
      </c>
      <c r="I89" s="4" t="s">
        <v>25</v>
      </c>
      <c r="J89" s="5" t="s">
        <v>25</v>
      </c>
      <c r="K89" s="5"/>
      <c r="L89" s="5" t="s">
        <v>451</v>
      </c>
      <c r="M89" s="5" t="s">
        <v>452</v>
      </c>
      <c r="N89" s="5"/>
      <c r="O89" s="5"/>
      <c r="P89" s="4" t="str">
        <f t="shared" si="0"/>
        <v>Outstanding</v>
      </c>
      <c r="Q89" s="13" t="s">
        <v>25</v>
      </c>
    </row>
    <row r="90" spans="1:17" ht="60" customHeight="1" x14ac:dyDescent="0.35">
      <c r="A90" s="11" t="s">
        <v>412</v>
      </c>
      <c r="B90" s="2" t="s">
        <v>453</v>
      </c>
      <c r="C90" s="1" t="s">
        <v>454</v>
      </c>
      <c r="D90" s="3" t="s">
        <v>20</v>
      </c>
      <c r="E90" s="3" t="s">
        <v>21</v>
      </c>
      <c r="F90" s="4" t="s">
        <v>22</v>
      </c>
      <c r="G90" s="4" t="s">
        <v>23</v>
      </c>
      <c r="H90" s="4" t="s">
        <v>24</v>
      </c>
      <c r="I90" s="4" t="s">
        <v>25</v>
      </c>
      <c r="J90" s="5" t="s">
        <v>25</v>
      </c>
      <c r="K90" s="5"/>
      <c r="L90" s="5" t="s">
        <v>455</v>
      </c>
      <c r="M90" s="5" t="s">
        <v>456</v>
      </c>
      <c r="N90" s="5"/>
      <c r="O90" s="5"/>
      <c r="P90" s="4" t="str">
        <f t="shared" si="0"/>
        <v>Outstanding</v>
      </c>
      <c r="Q90" s="13" t="s">
        <v>25</v>
      </c>
    </row>
    <row r="91" spans="1:17" ht="60" customHeight="1" x14ac:dyDescent="0.35">
      <c r="A91" s="11" t="s">
        <v>412</v>
      </c>
      <c r="B91" s="2" t="s">
        <v>457</v>
      </c>
      <c r="C91" s="1" t="s">
        <v>458</v>
      </c>
      <c r="D91" s="3" t="s">
        <v>20</v>
      </c>
      <c r="E91" s="3" t="s">
        <v>21</v>
      </c>
      <c r="F91" s="4" t="s">
        <v>22</v>
      </c>
      <c r="G91" s="4" t="s">
        <v>23</v>
      </c>
      <c r="H91" s="4" t="s">
        <v>24</v>
      </c>
      <c r="I91" s="4" t="s">
        <v>25</v>
      </c>
      <c r="J91" s="5" t="s">
        <v>25</v>
      </c>
      <c r="K91" s="5"/>
      <c r="L91" s="5" t="s">
        <v>459</v>
      </c>
      <c r="M91" s="5" t="s">
        <v>460</v>
      </c>
      <c r="N91" s="5"/>
      <c r="O91" s="5"/>
      <c r="P91" s="4" t="str">
        <f t="shared" si="0"/>
        <v>Outstanding</v>
      </c>
      <c r="Q91" s="13" t="s">
        <v>25</v>
      </c>
    </row>
    <row r="92" spans="1:17" ht="60" customHeight="1" x14ac:dyDescent="0.35">
      <c r="A92" s="11" t="s">
        <v>461</v>
      </c>
      <c r="B92" s="2" t="s">
        <v>462</v>
      </c>
      <c r="C92" s="1" t="s">
        <v>463</v>
      </c>
      <c r="D92" s="3" t="s">
        <v>20</v>
      </c>
      <c r="E92" s="3" t="s">
        <v>52</v>
      </c>
      <c r="F92" s="4" t="s">
        <v>22</v>
      </c>
      <c r="G92" s="4" t="s">
        <v>23</v>
      </c>
      <c r="H92" s="4" t="s">
        <v>24</v>
      </c>
      <c r="I92" s="4" t="s">
        <v>25</v>
      </c>
      <c r="J92" s="5" t="s">
        <v>25</v>
      </c>
      <c r="K92" s="5" t="s">
        <v>464</v>
      </c>
      <c r="L92" s="5" t="s">
        <v>465</v>
      </c>
      <c r="M92" s="5" t="s">
        <v>466</v>
      </c>
      <c r="N92" s="5" t="s">
        <v>467</v>
      </c>
      <c r="O92" s="5" t="s">
        <v>468</v>
      </c>
      <c r="P92" s="4" t="str">
        <f t="shared" si="0"/>
        <v>Outstanding</v>
      </c>
      <c r="Q92" s="13" t="s">
        <v>25</v>
      </c>
    </row>
    <row r="93" spans="1:17" ht="60" customHeight="1" x14ac:dyDescent="0.35">
      <c r="A93" s="11" t="s">
        <v>461</v>
      </c>
      <c r="B93" s="2" t="s">
        <v>469</v>
      </c>
      <c r="C93" s="1" t="s">
        <v>470</v>
      </c>
      <c r="D93" s="3" t="s">
        <v>20</v>
      </c>
      <c r="E93" s="3" t="s">
        <v>21</v>
      </c>
      <c r="F93" s="4" t="s">
        <v>22</v>
      </c>
      <c r="G93" s="4" t="s">
        <v>23</v>
      </c>
      <c r="H93" s="4" t="s">
        <v>24</v>
      </c>
      <c r="I93" s="4" t="s">
        <v>25</v>
      </c>
      <c r="J93" s="5" t="s">
        <v>25</v>
      </c>
      <c r="K93" s="5" t="s">
        <v>471</v>
      </c>
      <c r="L93" s="5" t="s">
        <v>472</v>
      </c>
      <c r="M93" s="5" t="s">
        <v>126</v>
      </c>
      <c r="N93" s="5" t="s">
        <v>473</v>
      </c>
      <c r="O93" s="5" t="s">
        <v>474</v>
      </c>
      <c r="P93" s="4" t="str">
        <f t="shared" si="0"/>
        <v>Outstanding</v>
      </c>
      <c r="Q93" s="13" t="s">
        <v>25</v>
      </c>
    </row>
    <row r="94" spans="1:17" ht="60" customHeight="1" x14ac:dyDescent="0.35">
      <c r="A94" s="11" t="s">
        <v>461</v>
      </c>
      <c r="B94" s="2" t="s">
        <v>475</v>
      </c>
      <c r="C94" s="1" t="s">
        <v>476</v>
      </c>
      <c r="D94" s="3" t="s">
        <v>20</v>
      </c>
      <c r="E94" s="3" t="s">
        <v>21</v>
      </c>
      <c r="F94" s="4" t="s">
        <v>22</v>
      </c>
      <c r="G94" s="4" t="s">
        <v>23</v>
      </c>
      <c r="H94" s="4" t="s">
        <v>24</v>
      </c>
      <c r="I94" s="4" t="s">
        <v>25</v>
      </c>
      <c r="J94" s="5" t="s">
        <v>25</v>
      </c>
      <c r="K94" s="5" t="s">
        <v>477</v>
      </c>
      <c r="L94" s="5" t="s">
        <v>478</v>
      </c>
      <c r="M94" s="5" t="s">
        <v>479</v>
      </c>
      <c r="N94" s="5" t="s">
        <v>480</v>
      </c>
      <c r="O94" s="5" t="s">
        <v>481</v>
      </c>
      <c r="P94" s="4" t="str">
        <f t="shared" si="0"/>
        <v>Outstanding</v>
      </c>
      <c r="Q94" s="13" t="s">
        <v>25</v>
      </c>
    </row>
    <row r="95" spans="1:17" ht="60" customHeight="1" x14ac:dyDescent="0.35">
      <c r="A95" s="11" t="s">
        <v>461</v>
      </c>
      <c r="B95" s="2" t="s">
        <v>482</v>
      </c>
      <c r="C95" s="1" t="s">
        <v>483</v>
      </c>
      <c r="D95" s="3" t="s">
        <v>89</v>
      </c>
      <c r="E95" s="3" t="s">
        <v>52</v>
      </c>
      <c r="F95" s="4" t="s">
        <v>22</v>
      </c>
      <c r="G95" s="4" t="s">
        <v>23</v>
      </c>
      <c r="H95" s="4" t="s">
        <v>24</v>
      </c>
      <c r="I95" s="4" t="s">
        <v>25</v>
      </c>
      <c r="J95" s="5" t="s">
        <v>25</v>
      </c>
      <c r="K95" s="5" t="s">
        <v>484</v>
      </c>
      <c r="L95" s="5" t="s">
        <v>485</v>
      </c>
      <c r="M95" s="5" t="s">
        <v>486</v>
      </c>
      <c r="N95" s="5" t="s">
        <v>487</v>
      </c>
      <c r="O95" s="5" t="s">
        <v>468</v>
      </c>
      <c r="P95" s="4" t="str">
        <f t="shared" si="0"/>
        <v>Outstanding</v>
      </c>
      <c r="Q95" s="13" t="s">
        <v>25</v>
      </c>
    </row>
    <row r="96" spans="1:17" ht="60" customHeight="1" x14ac:dyDescent="0.35">
      <c r="A96" s="11" t="s">
        <v>461</v>
      </c>
      <c r="B96" s="2" t="s">
        <v>488</v>
      </c>
      <c r="C96" s="1" t="s">
        <v>489</v>
      </c>
      <c r="D96" s="3" t="s">
        <v>20</v>
      </c>
      <c r="E96" s="3" t="s">
        <v>21</v>
      </c>
      <c r="F96" s="4" t="s">
        <v>22</v>
      </c>
      <c r="G96" s="4" t="s">
        <v>23</v>
      </c>
      <c r="H96" s="4" t="s">
        <v>24</v>
      </c>
      <c r="I96" s="4" t="s">
        <v>25</v>
      </c>
      <c r="J96" s="5" t="s">
        <v>25</v>
      </c>
      <c r="K96" s="5" t="s">
        <v>490</v>
      </c>
      <c r="L96" s="5" t="s">
        <v>491</v>
      </c>
      <c r="M96" s="5" t="s">
        <v>492</v>
      </c>
      <c r="N96" s="5" t="s">
        <v>493</v>
      </c>
      <c r="O96" s="5" t="s">
        <v>494</v>
      </c>
      <c r="P96" s="4" t="str">
        <f t="shared" si="0"/>
        <v>Outstanding</v>
      </c>
      <c r="Q96" s="13" t="s">
        <v>25</v>
      </c>
    </row>
    <row r="97" spans="1:17" ht="60" customHeight="1" x14ac:dyDescent="0.35">
      <c r="A97" s="11" t="s">
        <v>461</v>
      </c>
      <c r="B97" s="2" t="s">
        <v>495</v>
      </c>
      <c r="C97" s="1" t="s">
        <v>496</v>
      </c>
      <c r="D97" s="3" t="s">
        <v>89</v>
      </c>
      <c r="E97" s="3" t="s">
        <v>21</v>
      </c>
      <c r="F97" s="4" t="s">
        <v>22</v>
      </c>
      <c r="G97" s="4" t="s">
        <v>23</v>
      </c>
      <c r="H97" s="4" t="s">
        <v>24</v>
      </c>
      <c r="I97" s="4" t="s">
        <v>25</v>
      </c>
      <c r="J97" s="5" t="s">
        <v>25</v>
      </c>
      <c r="K97" s="5" t="s">
        <v>497</v>
      </c>
      <c r="L97" s="5" t="s">
        <v>498</v>
      </c>
      <c r="M97" s="5"/>
      <c r="N97" s="5" t="s">
        <v>499</v>
      </c>
      <c r="O97" s="5"/>
      <c r="P97" s="4" t="str">
        <f t="shared" si="0"/>
        <v>Outstanding</v>
      </c>
      <c r="Q97" s="13" t="s">
        <v>25</v>
      </c>
    </row>
    <row r="98" spans="1:17" ht="60" customHeight="1" x14ac:dyDescent="0.35">
      <c r="A98" s="11" t="s">
        <v>461</v>
      </c>
      <c r="B98" s="2" t="s">
        <v>500</v>
      </c>
      <c r="C98" s="1" t="s">
        <v>501</v>
      </c>
      <c r="D98" s="3" t="s">
        <v>89</v>
      </c>
      <c r="E98" s="3" t="s">
        <v>21</v>
      </c>
      <c r="F98" s="4" t="s">
        <v>22</v>
      </c>
      <c r="G98" s="4" t="s">
        <v>23</v>
      </c>
      <c r="H98" s="4" t="s">
        <v>24</v>
      </c>
      <c r="I98" s="4" t="s">
        <v>25</v>
      </c>
      <c r="J98" s="5" t="s">
        <v>25</v>
      </c>
      <c r="K98" s="5" t="s">
        <v>502</v>
      </c>
      <c r="L98" s="5" t="s">
        <v>503</v>
      </c>
      <c r="M98" s="5" t="s">
        <v>504</v>
      </c>
      <c r="N98" s="5" t="s">
        <v>505</v>
      </c>
      <c r="O98" s="5"/>
      <c r="P98" s="4" t="str">
        <f t="shared" si="0"/>
        <v>Outstanding</v>
      </c>
      <c r="Q98" s="13" t="s">
        <v>25</v>
      </c>
    </row>
    <row r="99" spans="1:17" ht="60" customHeight="1" x14ac:dyDescent="0.35">
      <c r="A99" s="11" t="s">
        <v>461</v>
      </c>
      <c r="B99" s="2" t="s">
        <v>506</v>
      </c>
      <c r="C99" s="1" t="s">
        <v>507</v>
      </c>
      <c r="D99" s="3" t="s">
        <v>89</v>
      </c>
      <c r="E99" s="3" t="s">
        <v>21</v>
      </c>
      <c r="F99" s="4" t="s">
        <v>22</v>
      </c>
      <c r="G99" s="4" t="s">
        <v>23</v>
      </c>
      <c r="H99" s="4" t="s">
        <v>24</v>
      </c>
      <c r="I99" s="4" t="s">
        <v>25</v>
      </c>
      <c r="J99" s="5" t="s">
        <v>25</v>
      </c>
      <c r="K99" s="5" t="s">
        <v>508</v>
      </c>
      <c r="L99" s="5" t="s">
        <v>509</v>
      </c>
      <c r="M99" s="5"/>
      <c r="N99" s="5" t="s">
        <v>510</v>
      </c>
      <c r="O99" s="5"/>
      <c r="P99" s="4" t="str">
        <f t="shared" si="0"/>
        <v>Outstanding</v>
      </c>
      <c r="Q99" s="13" t="s">
        <v>25</v>
      </c>
    </row>
    <row r="100" spans="1:17" ht="60" customHeight="1" x14ac:dyDescent="0.35">
      <c r="A100" s="11" t="s">
        <v>461</v>
      </c>
      <c r="B100" s="2" t="s">
        <v>511</v>
      </c>
      <c r="C100" s="1" t="s">
        <v>512</v>
      </c>
      <c r="D100" s="3" t="s">
        <v>89</v>
      </c>
      <c r="E100" s="3" t="s">
        <v>21</v>
      </c>
      <c r="F100" s="4" t="s">
        <v>22</v>
      </c>
      <c r="G100" s="4" t="s">
        <v>23</v>
      </c>
      <c r="H100" s="4" t="s">
        <v>24</v>
      </c>
      <c r="I100" s="4" t="s">
        <v>25</v>
      </c>
      <c r="J100" s="5" t="s">
        <v>25</v>
      </c>
      <c r="K100" s="5" t="s">
        <v>513</v>
      </c>
      <c r="L100" s="5" t="s">
        <v>514</v>
      </c>
      <c r="M100" s="5"/>
      <c r="N100" s="5" t="s">
        <v>515</v>
      </c>
      <c r="O100" s="5"/>
      <c r="P100" s="4" t="str">
        <f t="shared" si="0"/>
        <v>Outstanding</v>
      </c>
      <c r="Q100" s="13" t="s">
        <v>25</v>
      </c>
    </row>
    <row r="101" spans="1:17" ht="60" customHeight="1" x14ac:dyDescent="0.35">
      <c r="A101" s="11" t="s">
        <v>461</v>
      </c>
      <c r="B101" s="2" t="s">
        <v>516</v>
      </c>
      <c r="C101" s="1" t="s">
        <v>517</v>
      </c>
      <c r="D101" s="3" t="s">
        <v>20</v>
      </c>
      <c r="E101" s="3" t="s">
        <v>21</v>
      </c>
      <c r="F101" s="4" t="s">
        <v>22</v>
      </c>
      <c r="G101" s="4" t="s">
        <v>23</v>
      </c>
      <c r="H101" s="4" t="s">
        <v>24</v>
      </c>
      <c r="I101" s="4" t="s">
        <v>25</v>
      </c>
      <c r="J101" s="5" t="s">
        <v>25</v>
      </c>
      <c r="K101" s="5"/>
      <c r="L101" s="5" t="s">
        <v>518</v>
      </c>
      <c r="M101" s="5" t="s">
        <v>519</v>
      </c>
      <c r="N101" s="5"/>
      <c r="O101" s="5"/>
      <c r="P101" s="4" t="str">
        <f t="shared" si="0"/>
        <v>Outstanding</v>
      </c>
      <c r="Q101" s="13" t="s">
        <v>25</v>
      </c>
    </row>
    <row r="102" spans="1:17" ht="60" customHeight="1" x14ac:dyDescent="0.35">
      <c r="A102" s="11" t="s">
        <v>461</v>
      </c>
      <c r="B102" s="2" t="s">
        <v>520</v>
      </c>
      <c r="C102" s="1" t="s">
        <v>521</v>
      </c>
      <c r="D102" s="3" t="s">
        <v>20</v>
      </c>
      <c r="E102" s="3" t="s">
        <v>21</v>
      </c>
      <c r="F102" s="4" t="s">
        <v>22</v>
      </c>
      <c r="G102" s="4" t="s">
        <v>23</v>
      </c>
      <c r="H102" s="4" t="s">
        <v>24</v>
      </c>
      <c r="I102" s="4" t="s">
        <v>25</v>
      </c>
      <c r="J102" s="5" t="s">
        <v>25</v>
      </c>
      <c r="K102" s="5"/>
      <c r="L102" s="5" t="s">
        <v>518</v>
      </c>
      <c r="M102" s="5" t="s">
        <v>519</v>
      </c>
      <c r="N102" s="5"/>
      <c r="O102" s="5"/>
      <c r="P102" s="4" t="str">
        <f t="shared" si="0"/>
        <v>Outstanding</v>
      </c>
      <c r="Q102" s="13" t="s">
        <v>25</v>
      </c>
    </row>
    <row r="103" spans="1:17" ht="60" customHeight="1" x14ac:dyDescent="0.35">
      <c r="A103" s="11" t="s">
        <v>461</v>
      </c>
      <c r="B103" s="2" t="s">
        <v>522</v>
      </c>
      <c r="C103" s="1" t="s">
        <v>523</v>
      </c>
      <c r="D103" s="3" t="s">
        <v>89</v>
      </c>
      <c r="E103" s="3" t="s">
        <v>21</v>
      </c>
      <c r="F103" s="4" t="s">
        <v>22</v>
      </c>
      <c r="G103" s="4" t="s">
        <v>23</v>
      </c>
      <c r="H103" s="4" t="s">
        <v>24</v>
      </c>
      <c r="I103" s="4" t="s">
        <v>25</v>
      </c>
      <c r="J103" s="5" t="s">
        <v>25</v>
      </c>
      <c r="K103" s="5" t="s">
        <v>524</v>
      </c>
      <c r="L103" s="5" t="s">
        <v>518</v>
      </c>
      <c r="M103" s="5" t="s">
        <v>519</v>
      </c>
      <c r="N103" s="5" t="s">
        <v>525</v>
      </c>
      <c r="O103" s="5"/>
      <c r="P103" s="4" t="str">
        <f t="shared" si="0"/>
        <v>Outstanding</v>
      </c>
      <c r="Q103" s="13" t="s">
        <v>25</v>
      </c>
    </row>
    <row r="104" spans="1:17" ht="60" customHeight="1" x14ac:dyDescent="0.35">
      <c r="A104" s="11" t="s">
        <v>461</v>
      </c>
      <c r="B104" s="2" t="s">
        <v>526</v>
      </c>
      <c r="C104" s="1" t="s">
        <v>527</v>
      </c>
      <c r="D104" s="3" t="s">
        <v>89</v>
      </c>
      <c r="E104" s="3" t="s">
        <v>21</v>
      </c>
      <c r="F104" s="4" t="s">
        <v>22</v>
      </c>
      <c r="G104" s="4" t="s">
        <v>23</v>
      </c>
      <c r="H104" s="4" t="s">
        <v>24</v>
      </c>
      <c r="I104" s="4" t="s">
        <v>25</v>
      </c>
      <c r="J104" s="5" t="s">
        <v>25</v>
      </c>
      <c r="K104" s="5" t="s">
        <v>528</v>
      </c>
      <c r="L104" s="5" t="s">
        <v>518</v>
      </c>
      <c r="M104" s="5" t="s">
        <v>519</v>
      </c>
      <c r="N104" s="5" t="s">
        <v>529</v>
      </c>
      <c r="O104" s="5"/>
      <c r="P104" s="4" t="str">
        <f t="shared" si="0"/>
        <v>Outstanding</v>
      </c>
      <c r="Q104" s="13" t="s">
        <v>25</v>
      </c>
    </row>
    <row r="105" spans="1:17" ht="60" customHeight="1" x14ac:dyDescent="0.35">
      <c r="A105" s="11" t="s">
        <v>461</v>
      </c>
      <c r="B105" s="2" t="s">
        <v>530</v>
      </c>
      <c r="C105" s="1" t="s">
        <v>531</v>
      </c>
      <c r="D105" s="3" t="s">
        <v>89</v>
      </c>
      <c r="E105" s="3" t="s">
        <v>21</v>
      </c>
      <c r="F105" s="4" t="s">
        <v>22</v>
      </c>
      <c r="G105" s="4" t="s">
        <v>23</v>
      </c>
      <c r="H105" s="4" t="s">
        <v>24</v>
      </c>
      <c r="I105" s="4" t="s">
        <v>25</v>
      </c>
      <c r="J105" s="5" t="s">
        <v>25</v>
      </c>
      <c r="K105" s="5" t="s">
        <v>532</v>
      </c>
      <c r="L105" s="5" t="s">
        <v>518</v>
      </c>
      <c r="M105" s="5" t="s">
        <v>519</v>
      </c>
      <c r="N105" s="5" t="s">
        <v>533</v>
      </c>
      <c r="O105" s="5"/>
      <c r="P105" s="4" t="str">
        <f t="shared" si="0"/>
        <v>Outstanding</v>
      </c>
      <c r="Q105" s="13" t="s">
        <v>25</v>
      </c>
    </row>
    <row r="106" spans="1:17" ht="60" customHeight="1" x14ac:dyDescent="0.35">
      <c r="A106" s="11" t="s">
        <v>461</v>
      </c>
      <c r="B106" s="2" t="s">
        <v>534</v>
      </c>
      <c r="C106" s="1" t="s">
        <v>535</v>
      </c>
      <c r="D106" s="3" t="s">
        <v>89</v>
      </c>
      <c r="E106" s="3" t="s">
        <v>52</v>
      </c>
      <c r="F106" s="4" t="s">
        <v>22</v>
      </c>
      <c r="G106" s="4" t="s">
        <v>23</v>
      </c>
      <c r="H106" s="4" t="s">
        <v>24</v>
      </c>
      <c r="I106" s="4" t="s">
        <v>25</v>
      </c>
      <c r="J106" s="5" t="s">
        <v>25</v>
      </c>
      <c r="K106" s="5" t="s">
        <v>536</v>
      </c>
      <c r="L106" s="5" t="s">
        <v>518</v>
      </c>
      <c r="M106" s="5" t="s">
        <v>519</v>
      </c>
      <c r="N106" s="5" t="s">
        <v>537</v>
      </c>
      <c r="O106" s="5"/>
      <c r="P106" s="4" t="str">
        <f t="shared" si="0"/>
        <v>Outstanding</v>
      </c>
      <c r="Q106" s="13" t="s">
        <v>25</v>
      </c>
    </row>
    <row r="107" spans="1:17" ht="60" customHeight="1" x14ac:dyDescent="0.35">
      <c r="A107" s="11" t="s">
        <v>461</v>
      </c>
      <c r="B107" s="2" t="s">
        <v>538</v>
      </c>
      <c r="C107" s="1" t="s">
        <v>539</v>
      </c>
      <c r="D107" s="3" t="s">
        <v>89</v>
      </c>
      <c r="E107" s="3" t="s">
        <v>21</v>
      </c>
      <c r="F107" s="4" t="s">
        <v>22</v>
      </c>
      <c r="G107" s="4" t="s">
        <v>23</v>
      </c>
      <c r="H107" s="4" t="s">
        <v>24</v>
      </c>
      <c r="I107" s="4" t="s">
        <v>25</v>
      </c>
      <c r="J107" s="5" t="s">
        <v>25</v>
      </c>
      <c r="K107" s="5" t="s">
        <v>540</v>
      </c>
      <c r="L107" s="5" t="s">
        <v>518</v>
      </c>
      <c r="M107" s="5" t="s">
        <v>519</v>
      </c>
      <c r="N107" s="5" t="s">
        <v>541</v>
      </c>
      <c r="O107" s="5"/>
      <c r="P107" s="4" t="str">
        <f t="shared" si="0"/>
        <v>Outstanding</v>
      </c>
      <c r="Q107" s="13" t="s">
        <v>25</v>
      </c>
    </row>
    <row r="108" spans="1:17" ht="60" customHeight="1" x14ac:dyDescent="0.35">
      <c r="A108" s="11" t="s">
        <v>461</v>
      </c>
      <c r="B108" s="2" t="s">
        <v>542</v>
      </c>
      <c r="C108" s="1" t="s">
        <v>543</v>
      </c>
      <c r="D108" s="3" t="s">
        <v>89</v>
      </c>
      <c r="E108" s="3" t="s">
        <v>21</v>
      </c>
      <c r="F108" s="4" t="s">
        <v>22</v>
      </c>
      <c r="G108" s="4" t="s">
        <v>23</v>
      </c>
      <c r="H108" s="4" t="s">
        <v>24</v>
      </c>
      <c r="I108" s="4" t="s">
        <v>25</v>
      </c>
      <c r="J108" s="5" t="s">
        <v>25</v>
      </c>
      <c r="K108" s="5" t="s">
        <v>544</v>
      </c>
      <c r="L108" s="5" t="s">
        <v>545</v>
      </c>
      <c r="M108" s="5"/>
      <c r="N108" s="5" t="s">
        <v>546</v>
      </c>
      <c r="O108" s="5" t="s">
        <v>547</v>
      </c>
      <c r="P108" s="4" t="str">
        <f t="shared" si="0"/>
        <v>Outstanding</v>
      </c>
      <c r="Q108" s="13" t="s">
        <v>25</v>
      </c>
    </row>
    <row r="109" spans="1:17" ht="60" customHeight="1" x14ac:dyDescent="0.35">
      <c r="A109" s="11" t="s">
        <v>461</v>
      </c>
      <c r="B109" s="2" t="s">
        <v>548</v>
      </c>
      <c r="C109" s="1" t="s">
        <v>549</v>
      </c>
      <c r="D109" s="3" t="s">
        <v>89</v>
      </c>
      <c r="E109" s="3" t="s">
        <v>21</v>
      </c>
      <c r="F109" s="4" t="s">
        <v>22</v>
      </c>
      <c r="G109" s="4" t="s">
        <v>23</v>
      </c>
      <c r="H109" s="4" t="s">
        <v>24</v>
      </c>
      <c r="I109" s="4" t="s">
        <v>25</v>
      </c>
      <c r="J109" s="5" t="s">
        <v>25</v>
      </c>
      <c r="K109" s="5" t="s">
        <v>550</v>
      </c>
      <c r="L109" s="5" t="s">
        <v>551</v>
      </c>
      <c r="M109" s="5" t="s">
        <v>552</v>
      </c>
      <c r="N109" s="5" t="s">
        <v>553</v>
      </c>
      <c r="O109" s="5" t="s">
        <v>554</v>
      </c>
      <c r="P109" s="4" t="str">
        <f t="shared" si="0"/>
        <v>Outstanding</v>
      </c>
      <c r="Q109" s="13" t="s">
        <v>25</v>
      </c>
    </row>
    <row r="110" spans="1:17" ht="60" customHeight="1" x14ac:dyDescent="0.35">
      <c r="A110" s="11" t="s">
        <v>461</v>
      </c>
      <c r="B110" s="2" t="s">
        <v>555</v>
      </c>
      <c r="C110" s="1" t="s">
        <v>556</v>
      </c>
      <c r="D110" s="3" t="s">
        <v>89</v>
      </c>
      <c r="E110" s="3" t="s">
        <v>21</v>
      </c>
      <c r="F110" s="4" t="s">
        <v>22</v>
      </c>
      <c r="G110" s="4" t="s">
        <v>23</v>
      </c>
      <c r="H110" s="4" t="s">
        <v>24</v>
      </c>
      <c r="I110" s="4" t="s">
        <v>25</v>
      </c>
      <c r="J110" s="5" t="s">
        <v>25</v>
      </c>
      <c r="K110" s="5" t="s">
        <v>557</v>
      </c>
      <c r="L110" s="5" t="s">
        <v>558</v>
      </c>
      <c r="M110" s="5" t="s">
        <v>559</v>
      </c>
      <c r="N110" s="5" t="s">
        <v>560</v>
      </c>
      <c r="O110" s="5" t="s">
        <v>554</v>
      </c>
      <c r="P110" s="4" t="str">
        <f t="shared" si="0"/>
        <v>Outstanding</v>
      </c>
      <c r="Q110" s="13" t="s">
        <v>25</v>
      </c>
    </row>
    <row r="111" spans="1:17" ht="60" customHeight="1" x14ac:dyDescent="0.35">
      <c r="A111" s="11" t="s">
        <v>461</v>
      </c>
      <c r="B111" s="2" t="s">
        <v>561</v>
      </c>
      <c r="C111" s="1" t="s">
        <v>562</v>
      </c>
      <c r="D111" s="3" t="s">
        <v>20</v>
      </c>
      <c r="E111" s="3" t="s">
        <v>21</v>
      </c>
      <c r="F111" s="4" t="s">
        <v>22</v>
      </c>
      <c r="G111" s="4" t="s">
        <v>23</v>
      </c>
      <c r="H111" s="4" t="s">
        <v>24</v>
      </c>
      <c r="I111" s="4" t="s">
        <v>25</v>
      </c>
      <c r="J111" s="5" t="s">
        <v>25</v>
      </c>
      <c r="K111" s="5" t="s">
        <v>563</v>
      </c>
      <c r="L111" s="5" t="s">
        <v>564</v>
      </c>
      <c r="M111" s="5" t="s">
        <v>565</v>
      </c>
      <c r="N111" s="5" t="s">
        <v>566</v>
      </c>
      <c r="O111" s="5"/>
      <c r="P111" s="4" t="str">
        <f t="shared" si="0"/>
        <v>Outstanding</v>
      </c>
      <c r="Q111" s="13" t="s">
        <v>25</v>
      </c>
    </row>
    <row r="112" spans="1:17" ht="60" customHeight="1" x14ac:dyDescent="0.35">
      <c r="A112" s="11" t="s">
        <v>461</v>
      </c>
      <c r="B112" s="2" t="s">
        <v>567</v>
      </c>
      <c r="C112" s="1" t="s">
        <v>568</v>
      </c>
      <c r="D112" s="3" t="s">
        <v>89</v>
      </c>
      <c r="E112" s="3" t="s">
        <v>21</v>
      </c>
      <c r="F112" s="4" t="s">
        <v>22</v>
      </c>
      <c r="G112" s="4" t="s">
        <v>23</v>
      </c>
      <c r="H112" s="4" t="s">
        <v>24</v>
      </c>
      <c r="I112" s="4" t="s">
        <v>25</v>
      </c>
      <c r="J112" s="5" t="s">
        <v>25</v>
      </c>
      <c r="K112" s="5" t="s">
        <v>569</v>
      </c>
      <c r="L112" s="5" t="s">
        <v>570</v>
      </c>
      <c r="M112" s="5" t="s">
        <v>126</v>
      </c>
      <c r="N112" s="5" t="s">
        <v>571</v>
      </c>
      <c r="O112" s="5" t="s">
        <v>572</v>
      </c>
      <c r="P112" s="4" t="str">
        <f t="shared" si="0"/>
        <v>Outstanding</v>
      </c>
      <c r="Q112" s="13" t="s">
        <v>25</v>
      </c>
    </row>
    <row r="113" spans="1:17" ht="60" customHeight="1" x14ac:dyDescent="0.35">
      <c r="A113" s="11" t="s">
        <v>461</v>
      </c>
      <c r="B113" s="2" t="s">
        <v>573</v>
      </c>
      <c r="C113" s="1" t="s">
        <v>574</v>
      </c>
      <c r="D113" s="3" t="s">
        <v>89</v>
      </c>
      <c r="E113" s="3" t="s">
        <v>21</v>
      </c>
      <c r="F113" s="4" t="s">
        <v>22</v>
      </c>
      <c r="G113" s="4" t="s">
        <v>23</v>
      </c>
      <c r="H113" s="4" t="s">
        <v>24</v>
      </c>
      <c r="I113" s="4" t="s">
        <v>25</v>
      </c>
      <c r="J113" s="5" t="s">
        <v>25</v>
      </c>
      <c r="K113" s="5" t="s">
        <v>575</v>
      </c>
      <c r="L113" s="5" t="s">
        <v>576</v>
      </c>
      <c r="M113" s="5" t="s">
        <v>577</v>
      </c>
      <c r="N113" s="5" t="s">
        <v>578</v>
      </c>
      <c r="O113" s="5"/>
      <c r="P113" s="4" t="str">
        <f t="shared" si="0"/>
        <v>Outstanding</v>
      </c>
      <c r="Q113" s="13" t="s">
        <v>25</v>
      </c>
    </row>
    <row r="114" spans="1:17" ht="60" customHeight="1" x14ac:dyDescent="0.35">
      <c r="A114" s="11" t="s">
        <v>461</v>
      </c>
      <c r="B114" s="2" t="s">
        <v>579</v>
      </c>
      <c r="C114" s="1" t="s">
        <v>580</v>
      </c>
      <c r="D114" s="3" t="s">
        <v>20</v>
      </c>
      <c r="E114" s="3" t="s">
        <v>21</v>
      </c>
      <c r="F114" s="4" t="s">
        <v>22</v>
      </c>
      <c r="G114" s="4" t="s">
        <v>23</v>
      </c>
      <c r="H114" s="4" t="s">
        <v>24</v>
      </c>
      <c r="I114" s="4" t="s">
        <v>25</v>
      </c>
      <c r="J114" s="5" t="s">
        <v>25</v>
      </c>
      <c r="K114" s="5"/>
      <c r="L114" s="5" t="s">
        <v>581</v>
      </c>
      <c r="M114" s="5" t="s">
        <v>582</v>
      </c>
      <c r="N114" s="5"/>
      <c r="O114" s="5"/>
      <c r="P114" s="4" t="str">
        <f t="shared" si="0"/>
        <v>Outstanding</v>
      </c>
      <c r="Q114" s="13" t="s">
        <v>25</v>
      </c>
    </row>
    <row r="115" spans="1:17" ht="60" customHeight="1" x14ac:dyDescent="0.35">
      <c r="A115" s="11" t="s">
        <v>461</v>
      </c>
      <c r="B115" s="2" t="s">
        <v>583</v>
      </c>
      <c r="C115" s="1" t="s">
        <v>584</v>
      </c>
      <c r="D115" s="3" t="s">
        <v>89</v>
      </c>
      <c r="E115" s="3" t="s">
        <v>21</v>
      </c>
      <c r="F115" s="4" t="s">
        <v>22</v>
      </c>
      <c r="G115" s="4" t="s">
        <v>23</v>
      </c>
      <c r="H115" s="4" t="s">
        <v>24</v>
      </c>
      <c r="I115" s="4" t="s">
        <v>25</v>
      </c>
      <c r="J115" s="5" t="s">
        <v>25</v>
      </c>
      <c r="K115" s="5" t="s">
        <v>585</v>
      </c>
      <c r="L115" s="5" t="s">
        <v>586</v>
      </c>
      <c r="M115" s="5"/>
      <c r="N115" s="5" t="s">
        <v>587</v>
      </c>
      <c r="O115" s="5" t="s">
        <v>494</v>
      </c>
      <c r="P115" s="4" t="str">
        <f t="shared" si="0"/>
        <v>Outstanding</v>
      </c>
      <c r="Q115" s="13" t="s">
        <v>25</v>
      </c>
    </row>
    <row r="116" spans="1:17" ht="60" customHeight="1" x14ac:dyDescent="0.35">
      <c r="A116" s="11" t="s">
        <v>461</v>
      </c>
      <c r="B116" s="2" t="s">
        <v>588</v>
      </c>
      <c r="C116" s="1" t="s">
        <v>589</v>
      </c>
      <c r="D116" s="3" t="s">
        <v>20</v>
      </c>
      <c r="E116" s="3" t="s">
        <v>21</v>
      </c>
      <c r="F116" s="4" t="s">
        <v>22</v>
      </c>
      <c r="G116" s="4" t="s">
        <v>23</v>
      </c>
      <c r="H116" s="4" t="s">
        <v>24</v>
      </c>
      <c r="I116" s="4" t="s">
        <v>25</v>
      </c>
      <c r="J116" s="5" t="s">
        <v>25</v>
      </c>
      <c r="K116" s="5"/>
      <c r="L116" s="5" t="s">
        <v>590</v>
      </c>
      <c r="M116" s="5" t="s">
        <v>591</v>
      </c>
      <c r="N116" s="5"/>
      <c r="O116" s="5"/>
      <c r="P116" s="4" t="str">
        <f t="shared" si="0"/>
        <v>Outstanding</v>
      </c>
      <c r="Q116" s="13" t="s">
        <v>25</v>
      </c>
    </row>
    <row r="117" spans="1:17" ht="60" customHeight="1" x14ac:dyDescent="0.35">
      <c r="A117" s="11" t="s">
        <v>461</v>
      </c>
      <c r="B117" s="2" t="s">
        <v>592</v>
      </c>
      <c r="C117" s="1" t="s">
        <v>593</v>
      </c>
      <c r="D117" s="3" t="s">
        <v>89</v>
      </c>
      <c r="E117" s="3" t="s">
        <v>21</v>
      </c>
      <c r="F117" s="4" t="s">
        <v>22</v>
      </c>
      <c r="G117" s="4" t="s">
        <v>23</v>
      </c>
      <c r="H117" s="4" t="s">
        <v>24</v>
      </c>
      <c r="I117" s="4" t="s">
        <v>25</v>
      </c>
      <c r="J117" s="5" t="s">
        <v>25</v>
      </c>
      <c r="K117" s="5" t="s">
        <v>594</v>
      </c>
      <c r="L117" s="5" t="s">
        <v>595</v>
      </c>
      <c r="M117" s="5" t="s">
        <v>596</v>
      </c>
      <c r="N117" s="5" t="s">
        <v>597</v>
      </c>
      <c r="O117" s="5"/>
      <c r="P117" s="4" t="str">
        <f t="shared" si="0"/>
        <v>Outstanding</v>
      </c>
      <c r="Q117" s="13" t="s">
        <v>25</v>
      </c>
    </row>
    <row r="118" spans="1:17" ht="60" customHeight="1" x14ac:dyDescent="0.35">
      <c r="A118" s="11" t="s">
        <v>461</v>
      </c>
      <c r="B118" s="2" t="s">
        <v>598</v>
      </c>
      <c r="C118" s="1" t="s">
        <v>599</v>
      </c>
      <c r="D118" s="3" t="s">
        <v>89</v>
      </c>
      <c r="E118" s="3" t="s">
        <v>21</v>
      </c>
      <c r="F118" s="4" t="s">
        <v>22</v>
      </c>
      <c r="G118" s="4" t="s">
        <v>23</v>
      </c>
      <c r="H118" s="4" t="s">
        <v>24</v>
      </c>
      <c r="I118" s="4" t="s">
        <v>25</v>
      </c>
      <c r="J118" s="5" t="s">
        <v>25</v>
      </c>
      <c r="K118" s="5" t="s">
        <v>600</v>
      </c>
      <c r="L118" s="5" t="s">
        <v>601</v>
      </c>
      <c r="M118" s="5" t="s">
        <v>602</v>
      </c>
      <c r="N118" s="5" t="s">
        <v>603</v>
      </c>
      <c r="O118" s="5"/>
      <c r="P118" s="4" t="str">
        <f t="shared" si="0"/>
        <v>Outstanding</v>
      </c>
      <c r="Q118" s="13" t="s">
        <v>25</v>
      </c>
    </row>
    <row r="119" spans="1:17" ht="60" customHeight="1" x14ac:dyDescent="0.35">
      <c r="A119" s="11" t="s">
        <v>461</v>
      </c>
      <c r="B119" s="2" t="s">
        <v>604</v>
      </c>
      <c r="C119" s="1" t="s">
        <v>605</v>
      </c>
      <c r="D119" s="3" t="s">
        <v>20</v>
      </c>
      <c r="E119" s="3" t="s">
        <v>21</v>
      </c>
      <c r="F119" s="4" t="s">
        <v>22</v>
      </c>
      <c r="G119" s="4" t="s">
        <v>23</v>
      </c>
      <c r="H119" s="4" t="s">
        <v>24</v>
      </c>
      <c r="I119" s="4" t="s">
        <v>25</v>
      </c>
      <c r="J119" s="5" t="s">
        <v>25</v>
      </c>
      <c r="K119" s="5"/>
      <c r="L119" s="5" t="s">
        <v>606</v>
      </c>
      <c r="M119" s="5" t="s">
        <v>607</v>
      </c>
      <c r="N119" s="5"/>
      <c r="O119" s="5"/>
      <c r="P119" s="4" t="str">
        <f t="shared" si="0"/>
        <v>Outstanding</v>
      </c>
      <c r="Q119" s="13" t="s">
        <v>25</v>
      </c>
    </row>
    <row r="120" spans="1:17" ht="60" customHeight="1" x14ac:dyDescent="0.35">
      <c r="A120" s="11" t="s">
        <v>461</v>
      </c>
      <c r="B120" s="2" t="s">
        <v>608</v>
      </c>
      <c r="C120" s="1" t="s">
        <v>609</v>
      </c>
      <c r="D120" s="3" t="s">
        <v>20</v>
      </c>
      <c r="E120" s="3" t="s">
        <v>52</v>
      </c>
      <c r="F120" s="4" t="s">
        <v>22</v>
      </c>
      <c r="G120" s="4" t="s">
        <v>23</v>
      </c>
      <c r="H120" s="4" t="s">
        <v>24</v>
      </c>
      <c r="I120" s="4" t="s">
        <v>25</v>
      </c>
      <c r="J120" s="5" t="s">
        <v>25</v>
      </c>
      <c r="K120" s="5"/>
      <c r="L120" s="5" t="s">
        <v>610</v>
      </c>
      <c r="M120" s="5" t="s">
        <v>611</v>
      </c>
      <c r="N120" s="5"/>
      <c r="O120" s="5"/>
      <c r="P120" s="4" t="str">
        <f t="shared" si="0"/>
        <v>Outstanding</v>
      </c>
      <c r="Q120" s="13" t="s">
        <v>25</v>
      </c>
    </row>
    <row r="121" spans="1:17" ht="60" customHeight="1" x14ac:dyDescent="0.35">
      <c r="A121" s="11" t="s">
        <v>612</v>
      </c>
      <c r="B121" s="2" t="s">
        <v>613</v>
      </c>
      <c r="C121" s="1" t="s">
        <v>614</v>
      </c>
      <c r="D121" s="3" t="s">
        <v>20</v>
      </c>
      <c r="E121" s="3" t="s">
        <v>21</v>
      </c>
      <c r="F121" s="4" t="s">
        <v>22</v>
      </c>
      <c r="G121" s="4" t="s">
        <v>23</v>
      </c>
      <c r="H121" s="4" t="s">
        <v>24</v>
      </c>
      <c r="I121" s="4" t="s">
        <v>25</v>
      </c>
      <c r="J121" s="5" t="s">
        <v>25</v>
      </c>
      <c r="K121" s="5"/>
      <c r="L121" s="5" t="s">
        <v>615</v>
      </c>
      <c r="M121" s="5" t="s">
        <v>616</v>
      </c>
      <c r="N121" s="5"/>
      <c r="O121" s="5"/>
      <c r="P121" s="4" t="str">
        <f t="shared" si="0"/>
        <v>Outstanding</v>
      </c>
      <c r="Q121" s="13" t="s">
        <v>25</v>
      </c>
    </row>
    <row r="122" spans="1:17" ht="60" customHeight="1" x14ac:dyDescent="0.35">
      <c r="A122" s="11" t="s">
        <v>612</v>
      </c>
      <c r="B122" s="2" t="s">
        <v>617</v>
      </c>
      <c r="C122" s="1" t="s">
        <v>618</v>
      </c>
      <c r="D122" s="3" t="s">
        <v>20</v>
      </c>
      <c r="E122" s="3" t="s">
        <v>21</v>
      </c>
      <c r="F122" s="4" t="s">
        <v>22</v>
      </c>
      <c r="G122" s="4" t="s">
        <v>23</v>
      </c>
      <c r="H122" s="4" t="s">
        <v>24</v>
      </c>
      <c r="I122" s="4" t="s">
        <v>25</v>
      </c>
      <c r="J122" s="5" t="s">
        <v>25</v>
      </c>
      <c r="K122" s="5"/>
      <c r="L122" s="5" t="s">
        <v>619</v>
      </c>
      <c r="M122" s="5" t="s">
        <v>620</v>
      </c>
      <c r="N122" s="5"/>
      <c r="O122" s="5"/>
      <c r="P122" s="4" t="str">
        <f t="shared" si="0"/>
        <v>Outstanding</v>
      </c>
      <c r="Q122" s="13" t="s">
        <v>25</v>
      </c>
    </row>
    <row r="123" spans="1:17" ht="60" customHeight="1" x14ac:dyDescent="0.35">
      <c r="A123" s="11" t="s">
        <v>612</v>
      </c>
      <c r="B123" s="2" t="s">
        <v>621</v>
      </c>
      <c r="C123" s="1" t="s">
        <v>622</v>
      </c>
      <c r="D123" s="3" t="s">
        <v>20</v>
      </c>
      <c r="E123" s="3" t="s">
        <v>21</v>
      </c>
      <c r="F123" s="4" t="s">
        <v>22</v>
      </c>
      <c r="G123" s="4" t="s">
        <v>23</v>
      </c>
      <c r="H123" s="4" t="s">
        <v>24</v>
      </c>
      <c r="I123" s="4" t="s">
        <v>25</v>
      </c>
      <c r="J123" s="5" t="s">
        <v>25</v>
      </c>
      <c r="K123" s="5"/>
      <c r="L123" s="5" t="s">
        <v>623</v>
      </c>
      <c r="M123" s="5" t="s">
        <v>624</v>
      </c>
      <c r="N123" s="5"/>
      <c r="O123" s="5"/>
      <c r="P123" s="4" t="str">
        <f t="shared" si="0"/>
        <v>Outstanding</v>
      </c>
      <c r="Q123" s="13" t="s">
        <v>25</v>
      </c>
    </row>
    <row r="124" spans="1:17" ht="60" customHeight="1" x14ac:dyDescent="0.35">
      <c r="A124" s="11" t="s">
        <v>612</v>
      </c>
      <c r="B124" s="2" t="s">
        <v>625</v>
      </c>
      <c r="C124" s="1" t="s">
        <v>626</v>
      </c>
      <c r="D124" s="3" t="s">
        <v>20</v>
      </c>
      <c r="E124" s="3" t="s">
        <v>52</v>
      </c>
      <c r="F124" s="4" t="s">
        <v>22</v>
      </c>
      <c r="G124" s="4" t="s">
        <v>23</v>
      </c>
      <c r="H124" s="4" t="s">
        <v>24</v>
      </c>
      <c r="I124" s="4" t="s">
        <v>25</v>
      </c>
      <c r="J124" s="5" t="s">
        <v>25</v>
      </c>
      <c r="K124" s="5"/>
      <c r="L124" s="5" t="s">
        <v>627</v>
      </c>
      <c r="M124" s="5" t="s">
        <v>628</v>
      </c>
      <c r="N124" s="5"/>
      <c r="O124" s="5"/>
      <c r="P124" s="4" t="str">
        <f t="shared" si="0"/>
        <v>Outstanding</v>
      </c>
      <c r="Q124" s="13" t="s">
        <v>25</v>
      </c>
    </row>
    <row r="125" spans="1:17" ht="60" customHeight="1" x14ac:dyDescent="0.35">
      <c r="A125" s="11" t="s">
        <v>612</v>
      </c>
      <c r="B125" s="2" t="s">
        <v>629</v>
      </c>
      <c r="C125" s="1" t="s">
        <v>630</v>
      </c>
      <c r="D125" s="3" t="s">
        <v>20</v>
      </c>
      <c r="E125" s="3" t="s">
        <v>21</v>
      </c>
      <c r="F125" s="4" t="s">
        <v>22</v>
      </c>
      <c r="G125" s="4" t="s">
        <v>23</v>
      </c>
      <c r="H125" s="4" t="s">
        <v>24</v>
      </c>
      <c r="I125" s="4" t="s">
        <v>25</v>
      </c>
      <c r="J125" s="5" t="s">
        <v>25</v>
      </c>
      <c r="K125" s="5"/>
      <c r="L125" s="5" t="s">
        <v>631</v>
      </c>
      <c r="M125" s="5" t="s">
        <v>632</v>
      </c>
      <c r="N125" s="5"/>
      <c r="O125" s="5"/>
      <c r="P125" s="4" t="str">
        <f t="shared" si="0"/>
        <v>Outstanding</v>
      </c>
      <c r="Q125" s="13" t="s">
        <v>25</v>
      </c>
    </row>
    <row r="126" spans="1:17" ht="60" customHeight="1" x14ac:dyDescent="0.35">
      <c r="A126" s="11" t="s">
        <v>612</v>
      </c>
      <c r="B126" s="2" t="s">
        <v>633</v>
      </c>
      <c r="C126" s="1" t="s">
        <v>634</v>
      </c>
      <c r="D126" s="3" t="s">
        <v>20</v>
      </c>
      <c r="E126" s="3" t="s">
        <v>21</v>
      </c>
      <c r="F126" s="4" t="s">
        <v>22</v>
      </c>
      <c r="G126" s="4" t="s">
        <v>23</v>
      </c>
      <c r="H126" s="4" t="s">
        <v>24</v>
      </c>
      <c r="I126" s="4" t="s">
        <v>25</v>
      </c>
      <c r="J126" s="5" t="s">
        <v>25</v>
      </c>
      <c r="K126" s="5"/>
      <c r="L126" s="5" t="s">
        <v>635</v>
      </c>
      <c r="M126" s="5" t="s">
        <v>636</v>
      </c>
      <c r="N126" s="5"/>
      <c r="O126" s="5"/>
      <c r="P126" s="4" t="str">
        <f t="shared" si="0"/>
        <v>Outstanding</v>
      </c>
      <c r="Q126" s="13" t="s">
        <v>25</v>
      </c>
    </row>
    <row r="127" spans="1:17" ht="60" customHeight="1" x14ac:dyDescent="0.35">
      <c r="A127" s="11" t="s">
        <v>612</v>
      </c>
      <c r="B127" s="2" t="s">
        <v>637</v>
      </c>
      <c r="C127" s="1" t="s">
        <v>638</v>
      </c>
      <c r="D127" s="3" t="s">
        <v>20</v>
      </c>
      <c r="E127" s="3" t="s">
        <v>21</v>
      </c>
      <c r="F127" s="4" t="s">
        <v>22</v>
      </c>
      <c r="G127" s="4" t="s">
        <v>23</v>
      </c>
      <c r="H127" s="4" t="s">
        <v>24</v>
      </c>
      <c r="I127" s="4" t="s">
        <v>25</v>
      </c>
      <c r="J127" s="5" t="s">
        <v>25</v>
      </c>
      <c r="K127" s="5"/>
      <c r="L127" s="5" t="s">
        <v>639</v>
      </c>
      <c r="M127" s="5" t="s">
        <v>640</v>
      </c>
      <c r="N127" s="5"/>
      <c r="O127" s="5"/>
      <c r="P127" s="4" t="str">
        <f t="shared" si="0"/>
        <v>Outstanding</v>
      </c>
      <c r="Q127" s="13" t="s">
        <v>25</v>
      </c>
    </row>
    <row r="128" spans="1:17" ht="60" customHeight="1" x14ac:dyDescent="0.35">
      <c r="A128" s="11" t="s">
        <v>612</v>
      </c>
      <c r="B128" s="2" t="s">
        <v>641</v>
      </c>
      <c r="C128" s="1" t="s">
        <v>642</v>
      </c>
      <c r="D128" s="3" t="s">
        <v>20</v>
      </c>
      <c r="E128" s="3" t="s">
        <v>52</v>
      </c>
      <c r="F128" s="4" t="s">
        <v>22</v>
      </c>
      <c r="G128" s="4" t="s">
        <v>23</v>
      </c>
      <c r="H128" s="4" t="s">
        <v>24</v>
      </c>
      <c r="I128" s="4" t="s">
        <v>25</v>
      </c>
      <c r="J128" s="5" t="s">
        <v>25</v>
      </c>
      <c r="K128" s="5"/>
      <c r="L128" s="5" t="s">
        <v>643</v>
      </c>
      <c r="M128" s="5" t="s">
        <v>644</v>
      </c>
      <c r="N128" s="5"/>
      <c r="O128" s="5"/>
      <c r="P128" s="4" t="str">
        <f t="shared" si="0"/>
        <v>Outstanding</v>
      </c>
      <c r="Q128" s="13" t="s">
        <v>25</v>
      </c>
    </row>
    <row r="129" spans="1:17" ht="60" customHeight="1" x14ac:dyDescent="0.35">
      <c r="A129" s="11" t="s">
        <v>612</v>
      </c>
      <c r="B129" s="2" t="s">
        <v>645</v>
      </c>
      <c r="C129" s="1" t="s">
        <v>646</v>
      </c>
      <c r="D129" s="3" t="s">
        <v>20</v>
      </c>
      <c r="E129" s="3" t="s">
        <v>52</v>
      </c>
      <c r="F129" s="4" t="s">
        <v>22</v>
      </c>
      <c r="G129" s="4" t="s">
        <v>23</v>
      </c>
      <c r="H129" s="4" t="s">
        <v>24</v>
      </c>
      <c r="I129" s="4" t="s">
        <v>25</v>
      </c>
      <c r="J129" s="5" t="s">
        <v>25</v>
      </c>
      <c r="K129" s="5"/>
      <c r="L129" s="5" t="s">
        <v>647</v>
      </c>
      <c r="M129" s="5" t="s">
        <v>648</v>
      </c>
      <c r="N129" s="5"/>
      <c r="O129" s="5"/>
      <c r="P129" s="4" t="str">
        <f t="shared" si="0"/>
        <v>Outstanding</v>
      </c>
      <c r="Q129" s="13" t="s">
        <v>25</v>
      </c>
    </row>
    <row r="130" spans="1:17" ht="60" customHeight="1" x14ac:dyDescent="0.35">
      <c r="A130" s="11" t="s">
        <v>612</v>
      </c>
      <c r="B130" s="2" t="s">
        <v>649</v>
      </c>
      <c r="C130" s="1" t="s">
        <v>650</v>
      </c>
      <c r="D130" s="3" t="s">
        <v>20</v>
      </c>
      <c r="E130" s="3" t="s">
        <v>21</v>
      </c>
      <c r="F130" s="4" t="s">
        <v>22</v>
      </c>
      <c r="G130" s="4" t="s">
        <v>23</v>
      </c>
      <c r="H130" s="4" t="s">
        <v>24</v>
      </c>
      <c r="I130" s="4" t="s">
        <v>25</v>
      </c>
      <c r="J130" s="5" t="s">
        <v>25</v>
      </c>
      <c r="K130" s="5"/>
      <c r="L130" s="5" t="s">
        <v>651</v>
      </c>
      <c r="M130" s="5" t="s">
        <v>652</v>
      </c>
      <c r="N130" s="5"/>
      <c r="O130" s="5"/>
      <c r="P130" s="4" t="str">
        <f t="shared" si="0"/>
        <v>Outstanding</v>
      </c>
      <c r="Q130" s="13" t="s">
        <v>25</v>
      </c>
    </row>
    <row r="131" spans="1:17" ht="60" customHeight="1" x14ac:dyDescent="0.35">
      <c r="A131" s="11" t="s">
        <v>612</v>
      </c>
      <c r="B131" s="2" t="s">
        <v>653</v>
      </c>
      <c r="C131" s="1" t="s">
        <v>654</v>
      </c>
      <c r="D131" s="3" t="s">
        <v>20</v>
      </c>
      <c r="E131" s="3" t="s">
        <v>52</v>
      </c>
      <c r="F131" s="4" t="s">
        <v>22</v>
      </c>
      <c r="G131" s="4" t="s">
        <v>23</v>
      </c>
      <c r="H131" s="4" t="s">
        <v>24</v>
      </c>
      <c r="I131" s="4" t="s">
        <v>25</v>
      </c>
      <c r="J131" s="5" t="s">
        <v>25</v>
      </c>
      <c r="K131" s="5"/>
      <c r="L131" s="5" t="s">
        <v>655</v>
      </c>
      <c r="M131" s="5" t="s">
        <v>656</v>
      </c>
      <c r="N131" s="5"/>
      <c r="O131" s="5"/>
      <c r="P131" s="4" t="str">
        <f t="shared" si="0"/>
        <v>Outstanding</v>
      </c>
      <c r="Q131" s="13" t="s">
        <v>25</v>
      </c>
    </row>
    <row r="132" spans="1:17" ht="60" customHeight="1" x14ac:dyDescent="0.35">
      <c r="A132" s="11" t="s">
        <v>612</v>
      </c>
      <c r="B132" s="2" t="s">
        <v>657</v>
      </c>
      <c r="C132" s="1" t="s">
        <v>658</v>
      </c>
      <c r="D132" s="3" t="s">
        <v>20</v>
      </c>
      <c r="E132" s="3" t="s">
        <v>21</v>
      </c>
      <c r="F132" s="4" t="s">
        <v>22</v>
      </c>
      <c r="G132" s="4" t="s">
        <v>23</v>
      </c>
      <c r="H132" s="4" t="s">
        <v>24</v>
      </c>
      <c r="I132" s="4" t="s">
        <v>25</v>
      </c>
      <c r="J132" s="5" t="s">
        <v>25</v>
      </c>
      <c r="K132" s="5"/>
      <c r="L132" s="5" t="s">
        <v>659</v>
      </c>
      <c r="M132" s="5" t="s">
        <v>660</v>
      </c>
      <c r="N132" s="5"/>
      <c r="O132" s="5"/>
      <c r="P132" s="4" t="str">
        <f t="shared" si="0"/>
        <v>Outstanding</v>
      </c>
      <c r="Q132" s="13" t="s">
        <v>25</v>
      </c>
    </row>
    <row r="133" spans="1:17" ht="60" customHeight="1" x14ac:dyDescent="0.35">
      <c r="A133" s="11" t="s">
        <v>612</v>
      </c>
      <c r="B133" s="2" t="s">
        <v>661</v>
      </c>
      <c r="C133" s="1" t="s">
        <v>662</v>
      </c>
      <c r="D133" s="3" t="s">
        <v>20</v>
      </c>
      <c r="E133" s="3" t="s">
        <v>21</v>
      </c>
      <c r="F133" s="4" t="s">
        <v>22</v>
      </c>
      <c r="G133" s="4" t="s">
        <v>23</v>
      </c>
      <c r="H133" s="4" t="s">
        <v>24</v>
      </c>
      <c r="I133" s="4" t="s">
        <v>25</v>
      </c>
      <c r="J133" s="5" t="s">
        <v>25</v>
      </c>
      <c r="K133" s="5"/>
      <c r="L133" s="5" t="s">
        <v>663</v>
      </c>
      <c r="M133" s="5" t="s">
        <v>664</v>
      </c>
      <c r="N133" s="5"/>
      <c r="O133" s="5"/>
      <c r="P133" s="4" t="str">
        <f t="shared" si="0"/>
        <v>Outstanding</v>
      </c>
      <c r="Q133" s="13" t="s">
        <v>25</v>
      </c>
    </row>
    <row r="134" spans="1:17" ht="60" customHeight="1" x14ac:dyDescent="0.35">
      <c r="A134" s="11" t="s">
        <v>612</v>
      </c>
      <c r="B134" s="2" t="s">
        <v>665</v>
      </c>
      <c r="C134" s="1" t="s">
        <v>666</v>
      </c>
      <c r="D134" s="3" t="s">
        <v>20</v>
      </c>
      <c r="E134" s="3" t="s">
        <v>21</v>
      </c>
      <c r="F134" s="4" t="s">
        <v>22</v>
      </c>
      <c r="G134" s="4" t="s">
        <v>23</v>
      </c>
      <c r="H134" s="4" t="s">
        <v>24</v>
      </c>
      <c r="I134" s="4" t="s">
        <v>25</v>
      </c>
      <c r="J134" s="5" t="s">
        <v>25</v>
      </c>
      <c r="K134" s="5"/>
      <c r="L134" s="5" t="s">
        <v>667</v>
      </c>
      <c r="M134" s="5" t="s">
        <v>668</v>
      </c>
      <c r="N134" s="5"/>
      <c r="O134" s="5"/>
      <c r="P134" s="4" t="str">
        <f t="shared" si="0"/>
        <v>Outstanding</v>
      </c>
      <c r="Q134" s="13" t="s">
        <v>25</v>
      </c>
    </row>
    <row r="135" spans="1:17" ht="60" customHeight="1" x14ac:dyDescent="0.35">
      <c r="A135" s="12" t="s">
        <v>612</v>
      </c>
      <c r="B135" s="6" t="s">
        <v>669</v>
      </c>
      <c r="C135" s="7" t="s">
        <v>670</v>
      </c>
      <c r="D135" s="8" t="s">
        <v>20</v>
      </c>
      <c r="E135" s="8" t="s">
        <v>52</v>
      </c>
      <c r="F135" s="9" t="s">
        <v>22</v>
      </c>
      <c r="G135" s="9" t="s">
        <v>23</v>
      </c>
      <c r="H135" s="9" t="s">
        <v>24</v>
      </c>
      <c r="I135" s="9" t="s">
        <v>25</v>
      </c>
      <c r="J135" s="10" t="s">
        <v>25</v>
      </c>
      <c r="K135" s="10"/>
      <c r="L135" s="10" t="s">
        <v>671</v>
      </c>
      <c r="M135" s="10" t="s">
        <v>672</v>
      </c>
      <c r="N135" s="10"/>
      <c r="O135" s="10"/>
      <c r="P135" s="9" t="str">
        <f t="shared" si="0"/>
        <v>Outstanding</v>
      </c>
      <c r="Q135" s="14" t="s">
        <v>25</v>
      </c>
    </row>
    <row r="139" spans="1:17" ht="32" customHeight="1" x14ac:dyDescent="0.35">
      <c r="A139" s="288" t="s">
        <v>673</v>
      </c>
      <c r="B139" s="288"/>
      <c r="C139" s="288"/>
      <c r="D139" s="288"/>
    </row>
  </sheetData>
  <mergeCells count="1">
    <mergeCell ref="A139:D139"/>
  </mergeCells>
  <conditionalFormatting sqref="F2:F135">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135">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135">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135" xr:uid="{00000000-0002-0000-0200-000000000000}">
      <formula1>"Must,Should,Could,Won't,Unassigned"</formula1>
    </dataValidation>
    <dataValidation type="list" showErrorMessage="1" errorTitle="Invalid Value" error="Please select a value from the list: Low, Medium, High, Unassessed." sqref="G2:G135" xr:uid="{00000000-0002-0000-0200-000001000000}">
      <formula1>"Low,Medium,High,Unassessed"</formula1>
    </dataValidation>
    <dataValidation type="list" showErrorMessage="1" errorTitle="Invalid Value" error="Please select a value from the list: Phase1, Phase2, Phase3, Phase4, Phase5, Pending." sqref="H2:H13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35" xr:uid="{00000000-0002-0000-0200-000003000000}">
      <formula1>"Implemented,Testing,Failed,Compensated,Risk Accepted,N/A"</formula1>
    </dataValidation>
  </dataValidations>
  <hyperlinks>
    <hyperlink ref="A13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827</v>
      </c>
      <c r="C2" s="305" t="s">
        <v>827</v>
      </c>
      <c r="D2" s="305" t="s">
        <v>827</v>
      </c>
      <c r="E2" s="305" t="s">
        <v>827</v>
      </c>
      <c r="F2" s="305" t="s">
        <v>827</v>
      </c>
      <c r="G2" s="305" t="s">
        <v>827</v>
      </c>
      <c r="H2" s="309" t="s">
        <v>828</v>
      </c>
      <c r="I2" s="309" t="s">
        <v>828</v>
      </c>
      <c r="J2" s="309" t="s">
        <v>828</v>
      </c>
      <c r="K2" s="309" t="s">
        <v>828</v>
      </c>
      <c r="L2" s="309" t="s">
        <v>828</v>
      </c>
      <c r="M2" s="308" t="s">
        <v>829</v>
      </c>
      <c r="N2" s="308" t="s">
        <v>829</v>
      </c>
      <c r="O2" s="310" t="s">
        <v>830</v>
      </c>
      <c r="P2" s="310" t="s">
        <v>830</v>
      </c>
      <c r="Q2" s="306" t="s">
        <v>15</v>
      </c>
      <c r="R2" s="306" t="s">
        <v>15</v>
      </c>
      <c r="S2" s="306" t="s">
        <v>15</v>
      </c>
      <c r="T2" s="307" t="s">
        <v>831</v>
      </c>
    </row>
    <row r="3" spans="2:20" ht="35" customHeight="1" x14ac:dyDescent="0.35">
      <c r="B3" s="70" t="s">
        <v>832</v>
      </c>
      <c r="C3" s="70" t="s">
        <v>833</v>
      </c>
      <c r="D3" s="70" t="s">
        <v>834</v>
      </c>
      <c r="E3" s="70" t="s">
        <v>835</v>
      </c>
      <c r="F3" s="70" t="s">
        <v>836</v>
      </c>
      <c r="G3" s="70" t="s">
        <v>11</v>
      </c>
      <c r="H3" s="71" t="s">
        <v>837</v>
      </c>
      <c r="I3" s="71" t="s">
        <v>838</v>
      </c>
      <c r="J3" s="71" t="s">
        <v>839</v>
      </c>
      <c r="K3" s="71" t="s">
        <v>840</v>
      </c>
      <c r="L3" s="71" t="s">
        <v>771</v>
      </c>
      <c r="M3" s="72" t="s">
        <v>841</v>
      </c>
      <c r="N3" s="72" t="s">
        <v>842</v>
      </c>
      <c r="O3" s="73" t="s">
        <v>843</v>
      </c>
      <c r="P3" s="73" t="s">
        <v>844</v>
      </c>
      <c r="Q3" s="74" t="s">
        <v>15</v>
      </c>
      <c r="R3" s="74" t="s">
        <v>845</v>
      </c>
      <c r="S3" s="74" t="s">
        <v>846</v>
      </c>
      <c r="T3" s="75" t="s">
        <v>847</v>
      </c>
    </row>
    <row r="4" spans="2:20" ht="60" customHeight="1" x14ac:dyDescent="0.35">
      <c r="B4" s="76" t="s">
        <v>848</v>
      </c>
      <c r="C4" s="76" t="s">
        <v>849</v>
      </c>
      <c r="D4" s="76" t="s">
        <v>850</v>
      </c>
      <c r="E4" s="76" t="s">
        <v>851</v>
      </c>
      <c r="F4" s="76" t="s">
        <v>852</v>
      </c>
      <c r="G4" s="76" t="s">
        <v>853</v>
      </c>
      <c r="H4" s="76" t="s">
        <v>854</v>
      </c>
      <c r="I4" s="76" t="s">
        <v>855</v>
      </c>
      <c r="J4" s="76" t="s">
        <v>856</v>
      </c>
      <c r="K4" s="76" t="s">
        <v>857</v>
      </c>
      <c r="L4" s="76" t="s">
        <v>858</v>
      </c>
      <c r="M4" s="76" t="s">
        <v>859</v>
      </c>
      <c r="N4" s="76" t="s">
        <v>860</v>
      </c>
      <c r="O4" s="76" t="s">
        <v>861</v>
      </c>
      <c r="P4" s="76" t="s">
        <v>862</v>
      </c>
      <c r="Q4" s="76" t="s">
        <v>863</v>
      </c>
      <c r="R4" s="76" t="s">
        <v>864</v>
      </c>
      <c r="S4" s="76" t="s">
        <v>865</v>
      </c>
      <c r="T4" s="76" t="s">
        <v>866</v>
      </c>
    </row>
    <row r="5" spans="2:20" ht="60" customHeight="1" x14ac:dyDescent="0.35">
      <c r="B5" s="38" t="s">
        <v>867</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868</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869</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870</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871</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872</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873</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874</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875</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876</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877</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878</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879</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880</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881</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882</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883</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884</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885</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886</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887</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888</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889</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890</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891</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892</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893</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894</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895</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896</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897</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898</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899</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900</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901</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902</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903</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904</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905</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906</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907</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908</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909</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910</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911</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912</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913</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914</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915</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916</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673</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917</v>
      </c>
      <c r="B1" s="104" t="s">
        <v>1</v>
      </c>
      <c r="C1" s="104" t="s">
        <v>918</v>
      </c>
      <c r="D1" s="104" t="s">
        <v>11</v>
      </c>
      <c r="E1" s="104" t="s">
        <v>919</v>
      </c>
      <c r="F1" s="104" t="s">
        <v>920</v>
      </c>
      <c r="G1" s="104" t="s">
        <v>921</v>
      </c>
      <c r="H1" s="104" t="s">
        <v>922</v>
      </c>
      <c r="I1" s="104" t="s">
        <v>923</v>
      </c>
      <c r="J1" s="104" t="s">
        <v>924</v>
      </c>
      <c r="K1" s="104" t="s">
        <v>925</v>
      </c>
      <c r="L1" s="104" t="s">
        <v>926</v>
      </c>
      <c r="M1" s="104" t="s">
        <v>927</v>
      </c>
      <c r="N1" s="104" t="s">
        <v>928</v>
      </c>
      <c r="O1" s="104" t="s">
        <v>929</v>
      </c>
      <c r="P1" s="104" t="s">
        <v>930</v>
      </c>
      <c r="Q1" s="104" t="s">
        <v>931</v>
      </c>
      <c r="R1" s="104" t="s">
        <v>932</v>
      </c>
      <c r="S1" s="104" t="s">
        <v>933</v>
      </c>
      <c r="T1" s="104" t="s">
        <v>934</v>
      </c>
      <c r="U1" s="104" t="s">
        <v>935</v>
      </c>
      <c r="V1" s="104" t="s">
        <v>936</v>
      </c>
      <c r="W1" s="104" t="s">
        <v>937</v>
      </c>
      <c r="X1" s="104" t="s">
        <v>938</v>
      </c>
      <c r="Y1" s="104" t="s">
        <v>939</v>
      </c>
      <c r="Z1" s="104" t="s">
        <v>940</v>
      </c>
      <c r="AA1" s="104" t="s">
        <v>941</v>
      </c>
      <c r="AB1" s="104" t="s">
        <v>942</v>
      </c>
      <c r="AC1" s="104" t="s">
        <v>943</v>
      </c>
      <c r="AD1" s="104" t="s">
        <v>944</v>
      </c>
      <c r="AE1" s="104" t="s">
        <v>945</v>
      </c>
      <c r="AF1" s="104" t="s">
        <v>946</v>
      </c>
      <c r="AG1" s="104" t="s">
        <v>947</v>
      </c>
      <c r="AH1" s="104" t="s">
        <v>948</v>
      </c>
      <c r="AI1" s="104" t="s">
        <v>949</v>
      </c>
      <c r="AJ1" s="104" t="s">
        <v>950</v>
      </c>
      <c r="AK1" s="104" t="s">
        <v>951</v>
      </c>
      <c r="AL1" s="104" t="s">
        <v>952</v>
      </c>
      <c r="AM1" s="104" t="s">
        <v>953</v>
      </c>
      <c r="AN1" s="104" t="s">
        <v>954</v>
      </c>
      <c r="AO1" s="104" t="s">
        <v>955</v>
      </c>
      <c r="AP1" s="104" t="s">
        <v>956</v>
      </c>
      <c r="AQ1" s="104" t="s">
        <v>957</v>
      </c>
      <c r="AR1" s="104" t="s">
        <v>958</v>
      </c>
      <c r="AS1" s="104" t="s">
        <v>959</v>
      </c>
      <c r="AT1" s="104" t="s">
        <v>960</v>
      </c>
      <c r="AU1" s="104" t="s">
        <v>961</v>
      </c>
      <c r="AV1" s="104" t="s">
        <v>962</v>
      </c>
      <c r="AW1" s="105" t="s">
        <v>963</v>
      </c>
    </row>
    <row r="2" spans="1:49" ht="60" customHeight="1" outlineLevel="1" x14ac:dyDescent="0.35">
      <c r="A2" s="97" t="s">
        <v>964</v>
      </c>
      <c r="B2" s="80">
        <v>1</v>
      </c>
      <c r="C2" s="82" t="s">
        <v>25</v>
      </c>
      <c r="D2" s="84" t="s">
        <v>965</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964</v>
      </c>
      <c r="B3" s="81" t="s">
        <v>18</v>
      </c>
      <c r="C3" s="83" t="s">
        <v>966</v>
      </c>
      <c r="D3" s="85" t="s">
        <v>967</v>
      </c>
      <c r="E3" s="85" t="s">
        <v>968</v>
      </c>
      <c r="F3" s="86" t="s">
        <v>969</v>
      </c>
      <c r="G3" s="86" t="s">
        <v>970</v>
      </c>
      <c r="H3" s="86">
        <v>1</v>
      </c>
      <c r="I3" s="88">
        <f>IF(COUNTIF(J3:AW3,"&lt;&gt;")=0,"",SUMPRODUCT(((Recommendations[ImplStatus]="Implemented")+(Recommendations[ImplStatus]="Compensated"))*ISNUMBER(MATCH(Recommendations[Id],J3:AW3,0)))/COUNTIF(J3:AW3,"&lt;&gt;"))</f>
        <v>0</v>
      </c>
      <c r="J3" s="90" t="s">
        <v>388</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964</v>
      </c>
      <c r="B4" s="81" t="s">
        <v>28</v>
      </c>
      <c r="C4" s="83" t="s">
        <v>971</v>
      </c>
      <c r="D4" s="85" t="s">
        <v>972</v>
      </c>
      <c r="E4" s="85" t="s">
        <v>973</v>
      </c>
      <c r="F4" s="86" t="s">
        <v>969</v>
      </c>
      <c r="G4" s="86" t="s">
        <v>974</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964</v>
      </c>
      <c r="B5" s="81" t="s">
        <v>32</v>
      </c>
      <c r="C5" s="83" t="s">
        <v>975</v>
      </c>
      <c r="D5" s="85" t="s">
        <v>976</v>
      </c>
      <c r="E5" s="85" t="s">
        <v>977</v>
      </c>
      <c r="F5" s="86" t="s">
        <v>969</v>
      </c>
      <c r="G5" s="86" t="s">
        <v>978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964</v>
      </c>
      <c r="B6" s="81" t="s">
        <v>36</v>
      </c>
      <c r="C6" s="83" t="s">
        <v>979</v>
      </c>
      <c r="D6" s="85" t="s">
        <v>980</v>
      </c>
      <c r="E6" s="85" t="s">
        <v>981</v>
      </c>
      <c r="F6" s="86" t="s">
        <v>969</v>
      </c>
      <c r="G6" s="86" t="s">
        <v>970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964</v>
      </c>
      <c r="B7" s="81" t="s">
        <v>40</v>
      </c>
      <c r="C7" s="83" t="s">
        <v>982</v>
      </c>
      <c r="D7" s="85" t="s">
        <v>983</v>
      </c>
      <c r="E7" s="85" t="s">
        <v>984</v>
      </c>
      <c r="F7" s="86" t="s">
        <v>969</v>
      </c>
      <c r="G7" s="86" t="s">
        <v>978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985</v>
      </c>
      <c r="B8" s="80">
        <v>2</v>
      </c>
      <c r="C8" s="82" t="s">
        <v>25</v>
      </c>
      <c r="D8" s="84" t="s">
        <v>986</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985</v>
      </c>
      <c r="B9" s="81" t="s">
        <v>72</v>
      </c>
      <c r="C9" s="83" t="s">
        <v>987</v>
      </c>
      <c r="D9" s="85" t="s">
        <v>988</v>
      </c>
      <c r="E9" s="85" t="s">
        <v>989</v>
      </c>
      <c r="F9" s="86" t="s">
        <v>990</v>
      </c>
      <c r="G9" s="86" t="s">
        <v>970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985</v>
      </c>
      <c r="B10" s="81" t="s">
        <v>76</v>
      </c>
      <c r="C10" s="83" t="s">
        <v>991</v>
      </c>
      <c r="D10" s="85" t="s">
        <v>992</v>
      </c>
      <c r="E10" s="85" t="s">
        <v>993</v>
      </c>
      <c r="F10" s="86" t="s">
        <v>990</v>
      </c>
      <c r="G10" s="86" t="s">
        <v>970</v>
      </c>
      <c r="H10" s="86">
        <v>1</v>
      </c>
      <c r="I10" s="88">
        <f>IF(COUNTIF(J10:AW10,"&lt;&gt;")=0,"",SUMPRODUCT(((Recommendations[ImplStatus]="Implemented")+(Recommendations[ImplStatus]="Compensated"))*ISNUMBER(MATCH(Recommendations[Id],J10:AW10,0)))/COUNTIF(J10:AW10,"&lt;&gt;"))</f>
        <v>0</v>
      </c>
      <c r="J10" s="90" t="s">
        <v>72</v>
      </c>
      <c r="K10" s="90" t="s">
        <v>87</v>
      </c>
      <c r="L10" s="90" t="s">
        <v>608</v>
      </c>
      <c r="M10" s="90" t="s">
        <v>613</v>
      </c>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985</v>
      </c>
      <c r="B11" s="81" t="s">
        <v>83</v>
      </c>
      <c r="C11" s="83" t="s">
        <v>994</v>
      </c>
      <c r="D11" s="85" t="s">
        <v>995</v>
      </c>
      <c r="E11" s="85" t="s">
        <v>996</v>
      </c>
      <c r="F11" s="86" t="s">
        <v>990</v>
      </c>
      <c r="G11" s="86" t="s">
        <v>974</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985</v>
      </c>
      <c r="B12" s="81" t="s">
        <v>87</v>
      </c>
      <c r="C12" s="83" t="s">
        <v>997</v>
      </c>
      <c r="D12" s="85" t="s">
        <v>998</v>
      </c>
      <c r="E12" s="85" t="s">
        <v>999</v>
      </c>
      <c r="F12" s="86" t="s">
        <v>990</v>
      </c>
      <c r="G12" s="86" t="s">
        <v>978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985</v>
      </c>
      <c r="B13" s="81" t="s">
        <v>95</v>
      </c>
      <c r="C13" s="83" t="s">
        <v>1000</v>
      </c>
      <c r="D13" s="85" t="s">
        <v>1001</v>
      </c>
      <c r="E13" s="85" t="s">
        <v>1002</v>
      </c>
      <c r="F13" s="86" t="s">
        <v>990</v>
      </c>
      <c r="G13" s="86" t="s">
        <v>1003</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985</v>
      </c>
      <c r="B14" s="81" t="s">
        <v>99</v>
      </c>
      <c r="C14" s="83" t="s">
        <v>1004</v>
      </c>
      <c r="D14" s="85" t="s">
        <v>1005</v>
      </c>
      <c r="E14" s="85" t="s">
        <v>1006</v>
      </c>
      <c r="F14" s="86" t="s">
        <v>990</v>
      </c>
      <c r="G14" s="86" t="s">
        <v>1003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985</v>
      </c>
      <c r="B15" s="81" t="s">
        <v>105</v>
      </c>
      <c r="C15" s="83" t="s">
        <v>1007</v>
      </c>
      <c r="D15" s="85" t="s">
        <v>1008</v>
      </c>
      <c r="E15" s="85" t="s">
        <v>1009</v>
      </c>
      <c r="F15" s="86" t="s">
        <v>990</v>
      </c>
      <c r="G15" s="86" t="s">
        <v>1003</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1010</v>
      </c>
      <c r="B16" s="80">
        <v>3</v>
      </c>
      <c r="C16" s="82" t="s">
        <v>25</v>
      </c>
      <c r="D16" s="84" t="s">
        <v>1011</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1010</v>
      </c>
      <c r="B17" s="81" t="s">
        <v>132</v>
      </c>
      <c r="C17" s="83" t="s">
        <v>1012</v>
      </c>
      <c r="D17" s="85" t="s">
        <v>1013</v>
      </c>
      <c r="E17" s="85" t="s">
        <v>1014</v>
      </c>
      <c r="F17" s="86" t="s">
        <v>1015</v>
      </c>
      <c r="G17" s="86" t="s">
        <v>1016</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1010</v>
      </c>
      <c r="B18" s="81" t="s">
        <v>138</v>
      </c>
      <c r="C18" s="83" t="s">
        <v>1017</v>
      </c>
      <c r="D18" s="85" t="s">
        <v>1018</v>
      </c>
      <c r="E18" s="85" t="s">
        <v>1019</v>
      </c>
      <c r="F18" s="86" t="s">
        <v>1015</v>
      </c>
      <c r="G18" s="86" t="s">
        <v>970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1010</v>
      </c>
      <c r="B19" s="81" t="s">
        <v>144</v>
      </c>
      <c r="C19" s="83" t="s">
        <v>1020</v>
      </c>
      <c r="D19" s="85" t="s">
        <v>1021</v>
      </c>
      <c r="E19" s="85" t="s">
        <v>1022</v>
      </c>
      <c r="F19" s="86" t="s">
        <v>1015</v>
      </c>
      <c r="G19" s="86" t="s">
        <v>1003</v>
      </c>
      <c r="H19" s="86">
        <v>1</v>
      </c>
      <c r="I19" s="88">
        <f>IF(COUNTIF(J19:AW19,"&lt;&gt;")=0,"",SUMPRODUCT(((Recommendations[ImplStatus]="Implemented")+(Recommendations[ImplStatus]="Compensated"))*ISNUMBER(MATCH(Recommendations[Id],J19:AW19,0)))/COUNTIF(J19:AW19,"&lt;&gt;"))</f>
        <v>0</v>
      </c>
      <c r="J19" s="90" t="s">
        <v>144</v>
      </c>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1010</v>
      </c>
      <c r="B20" s="81" t="s">
        <v>150</v>
      </c>
      <c r="C20" s="83" t="s">
        <v>1023</v>
      </c>
      <c r="D20" s="85" t="s">
        <v>1024</v>
      </c>
      <c r="E20" s="85" t="s">
        <v>1025</v>
      </c>
      <c r="F20" s="86" t="s">
        <v>1015</v>
      </c>
      <c r="G20" s="86" t="s">
        <v>1003</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1010</v>
      </c>
      <c r="B21" s="81" t="s">
        <v>154</v>
      </c>
      <c r="C21" s="83" t="s">
        <v>1026</v>
      </c>
      <c r="D21" s="85" t="s">
        <v>1027</v>
      </c>
      <c r="E21" s="85" t="s">
        <v>1028</v>
      </c>
      <c r="F21" s="86" t="s">
        <v>1015</v>
      </c>
      <c r="G21" s="86" t="s">
        <v>1003</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1010</v>
      </c>
      <c r="B22" s="81" t="s">
        <v>158</v>
      </c>
      <c r="C22" s="83" t="s">
        <v>1029</v>
      </c>
      <c r="D22" s="85" t="s">
        <v>1030</v>
      </c>
      <c r="E22" s="85" t="s">
        <v>1031</v>
      </c>
      <c r="F22" s="86" t="s">
        <v>1015</v>
      </c>
      <c r="G22" s="86" t="s">
        <v>1003</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1010</v>
      </c>
      <c r="B23" s="81" t="s">
        <v>162</v>
      </c>
      <c r="C23" s="83" t="s">
        <v>1032</v>
      </c>
      <c r="D23" s="85" t="s">
        <v>1033</v>
      </c>
      <c r="E23" s="85" t="s">
        <v>1034</v>
      </c>
      <c r="F23" s="86" t="s">
        <v>1015</v>
      </c>
      <c r="G23" s="86" t="s">
        <v>970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1010</v>
      </c>
      <c r="B24" s="81" t="s">
        <v>168</v>
      </c>
      <c r="C24" s="83" t="s">
        <v>1035</v>
      </c>
      <c r="D24" s="85" t="s">
        <v>1036</v>
      </c>
      <c r="E24" s="85" t="s">
        <v>1037</v>
      </c>
      <c r="F24" s="86" t="s">
        <v>1015</v>
      </c>
      <c r="G24" s="86" t="s">
        <v>970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1010</v>
      </c>
      <c r="B25" s="81" t="s">
        <v>174</v>
      </c>
      <c r="C25" s="83" t="s">
        <v>1038</v>
      </c>
      <c r="D25" s="85" t="s">
        <v>1039</v>
      </c>
      <c r="E25" s="85" t="s">
        <v>1040</v>
      </c>
      <c r="F25" s="86" t="s">
        <v>1015</v>
      </c>
      <c r="G25" s="86" t="s">
        <v>1003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1010</v>
      </c>
      <c r="B26" s="81" t="s">
        <v>180</v>
      </c>
      <c r="C26" s="83" t="s">
        <v>1041</v>
      </c>
      <c r="D26" s="85" t="s">
        <v>1042</v>
      </c>
      <c r="E26" s="85" t="s">
        <v>1043</v>
      </c>
      <c r="F26" s="86" t="s">
        <v>1015</v>
      </c>
      <c r="G26" s="86" t="s">
        <v>1003</v>
      </c>
      <c r="H26" s="86">
        <v>2</v>
      </c>
      <c r="I26" s="88">
        <f>IF(COUNTIF(J26:AW26,"&lt;&gt;")=0,"",SUMPRODUCT(((Recommendations[ImplStatus]="Implemented")+(Recommendations[ImplStatus]="Compensated"))*ISNUMBER(MATCH(Recommendations[Id],J26:AW26,0)))/COUNTIF(J26:AW26,"&lt;&gt;"))</f>
        <v>0</v>
      </c>
      <c r="J26" s="90" t="s">
        <v>393</v>
      </c>
      <c r="K26" s="90" t="s">
        <v>413</v>
      </c>
      <c r="L26" s="90" t="s">
        <v>417</v>
      </c>
      <c r="M26" s="90" t="s">
        <v>469</v>
      </c>
      <c r="N26" s="90" t="s">
        <v>475</v>
      </c>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1010</v>
      </c>
      <c r="B27" s="81" t="s">
        <v>184</v>
      </c>
      <c r="C27" s="83" t="s">
        <v>1044</v>
      </c>
      <c r="D27" s="85" t="s">
        <v>1045</v>
      </c>
      <c r="E27" s="85" t="s">
        <v>1046</v>
      </c>
      <c r="F27" s="86" t="s">
        <v>1015</v>
      </c>
      <c r="G27" s="86" t="s">
        <v>1003</v>
      </c>
      <c r="H27" s="86">
        <v>2</v>
      </c>
      <c r="I27" s="88">
        <f>IF(COUNTIF(J27:AW27,"&lt;&gt;")=0,"",SUMPRODUCT(((Recommendations[ImplStatus]="Implemented")+(Recommendations[ImplStatus]="Compensated"))*ISNUMBER(MATCH(Recommendations[Id],J27:AW27,0)))/COUNTIF(J27:AW27,"&lt;&gt;"))</f>
        <v>0</v>
      </c>
      <c r="J27" s="90" t="s">
        <v>55</v>
      </c>
      <c r="K27" s="90" t="s">
        <v>59</v>
      </c>
      <c r="L27" s="90" t="s">
        <v>109</v>
      </c>
      <c r="M27" s="90" t="s">
        <v>113</v>
      </c>
      <c r="N27" s="90" t="s">
        <v>117</v>
      </c>
      <c r="O27" s="90" t="s">
        <v>127</v>
      </c>
      <c r="P27" s="90" t="s">
        <v>261</v>
      </c>
      <c r="Q27" s="90" t="s">
        <v>579</v>
      </c>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1010</v>
      </c>
      <c r="B28" s="81" t="s">
        <v>190</v>
      </c>
      <c r="C28" s="83" t="s">
        <v>1047</v>
      </c>
      <c r="D28" s="85" t="s">
        <v>1048</v>
      </c>
      <c r="E28" s="85" t="s">
        <v>1049</v>
      </c>
      <c r="F28" s="86" t="s">
        <v>1015</v>
      </c>
      <c r="G28" s="86" t="s">
        <v>1003</v>
      </c>
      <c r="H28" s="86">
        <v>2</v>
      </c>
      <c r="I28" s="88">
        <f>IF(COUNTIF(J28:AW28,"&lt;&gt;")=0,"",SUMPRODUCT(((Recommendations[ImplStatus]="Implemented")+(Recommendations[ImplStatus]="Compensated"))*ISNUMBER(MATCH(Recommendations[Id],J28:AW28,0)))/COUNTIF(J28:AW28,"&lt;&gt;"))</f>
        <v>0</v>
      </c>
      <c r="J28" s="90" t="s">
        <v>382</v>
      </c>
      <c r="K28" s="90" t="s">
        <v>388</v>
      </c>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1010</v>
      </c>
      <c r="B29" s="81" t="s">
        <v>196</v>
      </c>
      <c r="C29" s="83" t="s">
        <v>1050</v>
      </c>
      <c r="D29" s="85" t="s">
        <v>1051</v>
      </c>
      <c r="E29" s="85" t="s">
        <v>1052</v>
      </c>
      <c r="F29" s="86" t="s">
        <v>1015</v>
      </c>
      <c r="G29" s="86" t="s">
        <v>1003</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1010</v>
      </c>
      <c r="B30" s="81" t="s">
        <v>202</v>
      </c>
      <c r="C30" s="83" t="s">
        <v>1053</v>
      </c>
      <c r="D30" s="85" t="s">
        <v>1054</v>
      </c>
      <c r="E30" s="85" t="s">
        <v>1055</v>
      </c>
      <c r="F30" s="86" t="s">
        <v>1015</v>
      </c>
      <c r="G30" s="86" t="s">
        <v>978</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1056</v>
      </c>
      <c r="B31" s="80">
        <v>4</v>
      </c>
      <c r="C31" s="82" t="s">
        <v>25</v>
      </c>
      <c r="D31" s="84" t="s">
        <v>1057</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1056</v>
      </c>
      <c r="B32" s="81" t="s">
        <v>266</v>
      </c>
      <c r="C32" s="83" t="s">
        <v>1058</v>
      </c>
      <c r="D32" s="85" t="s">
        <v>1059</v>
      </c>
      <c r="E32" s="85" t="s">
        <v>1060</v>
      </c>
      <c r="F32" s="86" t="s">
        <v>1061</v>
      </c>
      <c r="G32" s="86" t="s">
        <v>1016</v>
      </c>
      <c r="H32" s="86">
        <v>1</v>
      </c>
      <c r="I32" s="88">
        <f>IF(COUNTIF(J32:AW32,"&lt;&gt;")=0,"",SUMPRODUCT(((Recommendations[ImplStatus]="Implemented")+(Recommendations[ImplStatus]="Compensated"))*ISNUMBER(MATCH(Recommendations[Id],J32:AW32,0)))/COUNTIF(J32:AW32,"&lt;&gt;"))</f>
        <v>0</v>
      </c>
      <c r="J32" s="90" t="s">
        <v>83</v>
      </c>
      <c r="K32" s="90" t="s">
        <v>117</v>
      </c>
      <c r="L32" s="90" t="s">
        <v>253</v>
      </c>
      <c r="M32" s="90" t="s">
        <v>257</v>
      </c>
      <c r="N32" s="90" t="s">
        <v>437</v>
      </c>
      <c r="O32" s="90" t="s">
        <v>495</v>
      </c>
      <c r="P32" s="90" t="s">
        <v>561</v>
      </c>
      <c r="Q32" s="90" t="s">
        <v>567</v>
      </c>
      <c r="R32" s="90" t="s">
        <v>573</v>
      </c>
      <c r="S32" s="90" t="s">
        <v>583</v>
      </c>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1056</v>
      </c>
      <c r="B33" s="81" t="s">
        <v>272</v>
      </c>
      <c r="C33" s="83" t="s">
        <v>1062</v>
      </c>
      <c r="D33" s="85" t="s">
        <v>1063</v>
      </c>
      <c r="E33" s="85" t="s">
        <v>1064</v>
      </c>
      <c r="F33" s="86" t="s">
        <v>1061</v>
      </c>
      <c r="G33" s="86" t="s">
        <v>1016</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1056</v>
      </c>
      <c r="B34" s="81" t="s">
        <v>278</v>
      </c>
      <c r="C34" s="83" t="s">
        <v>1065</v>
      </c>
      <c r="D34" s="85" t="s">
        <v>1066</v>
      </c>
      <c r="E34" s="85" t="s">
        <v>1067</v>
      </c>
      <c r="F34" s="86" t="s">
        <v>969</v>
      </c>
      <c r="G34" s="86" t="s">
        <v>1003</v>
      </c>
      <c r="H34" s="86">
        <v>1</v>
      </c>
      <c r="I34" s="88">
        <f>IF(COUNTIF(J34:AW34,"&lt;&gt;")=0,"",SUMPRODUCT(((Recommendations[ImplStatus]="Implemented")+(Recommendations[ImplStatus]="Compensated"))*ISNUMBER(MATCH(Recommendations[Id],J34:AW34,0)))/COUNTIF(J34:AW34,"&lt;&gt;"))</f>
        <v>0</v>
      </c>
      <c r="J34" s="90" t="s">
        <v>162</v>
      </c>
      <c r="K34" s="90" t="s">
        <v>168</v>
      </c>
      <c r="L34" s="90" t="s">
        <v>174</v>
      </c>
      <c r="M34" s="90" t="s">
        <v>196</v>
      </c>
      <c r="N34" s="90" t="s">
        <v>213</v>
      </c>
      <c r="O34" s="90" t="s">
        <v>217</v>
      </c>
      <c r="P34" s="90" t="s">
        <v>429</v>
      </c>
      <c r="Q34" s="90" t="s">
        <v>433</v>
      </c>
      <c r="R34" s="90" t="s">
        <v>488</v>
      </c>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1056</v>
      </c>
      <c r="B35" s="81" t="s">
        <v>282</v>
      </c>
      <c r="C35" s="83" t="s">
        <v>1068</v>
      </c>
      <c r="D35" s="85" t="s">
        <v>1069</v>
      </c>
      <c r="E35" s="85" t="s">
        <v>1070</v>
      </c>
      <c r="F35" s="86" t="s">
        <v>969</v>
      </c>
      <c r="G35" s="86" t="s">
        <v>1003</v>
      </c>
      <c r="H35" s="86">
        <v>1</v>
      </c>
      <c r="I35" s="88">
        <f>IF(COUNTIF(J35:AW35,"&lt;&gt;")=0,"",SUMPRODUCT(((Recommendations[ImplStatus]="Implemented")+(Recommendations[ImplStatus]="Compensated"))*ISNUMBER(MATCH(Recommendations[Id],J35:AW35,0)))/COUNTIF(J35:AW35,"&lt;&gt;"))</f>
        <v>0</v>
      </c>
      <c r="J35" s="90" t="s">
        <v>315</v>
      </c>
      <c r="K35" s="90" t="s">
        <v>340</v>
      </c>
      <c r="L35" s="90" t="s">
        <v>346</v>
      </c>
      <c r="M35" s="90" t="s">
        <v>352</v>
      </c>
      <c r="N35" s="90" t="s">
        <v>359</v>
      </c>
      <c r="O35" s="90" t="s">
        <v>364</v>
      </c>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1056</v>
      </c>
      <c r="B36" s="81" t="s">
        <v>286</v>
      </c>
      <c r="C36" s="83" t="s">
        <v>1071</v>
      </c>
      <c r="D36" s="85" t="s">
        <v>1072</v>
      </c>
      <c r="E36" s="85" t="s">
        <v>1073</v>
      </c>
      <c r="F36" s="86" t="s">
        <v>969</v>
      </c>
      <c r="G36" s="86" t="s">
        <v>1003</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1056</v>
      </c>
      <c r="B37" s="81" t="s">
        <v>290</v>
      </c>
      <c r="C37" s="83" t="s">
        <v>1074</v>
      </c>
      <c r="D37" s="85" t="s">
        <v>1075</v>
      </c>
      <c r="E37" s="85" t="s">
        <v>1076</v>
      </c>
      <c r="F37" s="86" t="s">
        <v>969</v>
      </c>
      <c r="G37" s="86" t="s">
        <v>1003</v>
      </c>
      <c r="H37" s="86">
        <v>1</v>
      </c>
      <c r="I37" s="88">
        <f>IF(COUNTIF(J37:AW37,"&lt;&gt;")=0,"",SUMPRODUCT(((Recommendations[ImplStatus]="Implemented")+(Recommendations[ImplStatus]="Compensated"))*ISNUMBER(MATCH(Recommendations[Id],J37:AW37,0)))/COUNTIF(J37:AW37,"&lt;&gt;"))</f>
        <v>0</v>
      </c>
      <c r="J37" s="90" t="s">
        <v>32</v>
      </c>
      <c r="K37" s="90" t="s">
        <v>36</v>
      </c>
      <c r="L37" s="90" t="s">
        <v>40</v>
      </c>
      <c r="M37" s="90" t="s">
        <v>44</v>
      </c>
      <c r="N37" s="90" t="s">
        <v>55</v>
      </c>
      <c r="O37" s="90" t="s">
        <v>59</v>
      </c>
      <c r="P37" s="90" t="s">
        <v>123</v>
      </c>
      <c r="Q37" s="90" t="s">
        <v>127</v>
      </c>
      <c r="R37" s="90" t="s">
        <v>253</v>
      </c>
      <c r="S37" s="90" t="s">
        <v>257</v>
      </c>
      <c r="T37" s="90" t="s">
        <v>425</v>
      </c>
      <c r="U37" s="90" t="s">
        <v>429</v>
      </c>
      <c r="V37" s="90" t="s">
        <v>433</v>
      </c>
      <c r="W37" s="90" t="s">
        <v>437</v>
      </c>
      <c r="X37" s="90" t="s">
        <v>441</v>
      </c>
      <c r="Y37" s="90" t="s">
        <v>445</v>
      </c>
      <c r="Z37" s="90" t="s">
        <v>449</v>
      </c>
      <c r="AA37" s="90" t="s">
        <v>453</v>
      </c>
      <c r="AB37" s="90" t="s">
        <v>457</v>
      </c>
      <c r="AC37" s="90" t="s">
        <v>462</v>
      </c>
      <c r="AD37" s="90" t="s">
        <v>625</v>
      </c>
      <c r="AE37" s="90" t="s">
        <v>633</v>
      </c>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1056</v>
      </c>
      <c r="B38" s="81" t="s">
        <v>294</v>
      </c>
      <c r="C38" s="83" t="s">
        <v>1077</v>
      </c>
      <c r="D38" s="85" t="s">
        <v>1078</v>
      </c>
      <c r="E38" s="85" t="s">
        <v>1079</v>
      </c>
      <c r="F38" s="86" t="s">
        <v>1080</v>
      </c>
      <c r="G38" s="86" t="s">
        <v>1003</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1056</v>
      </c>
      <c r="B39" s="81" t="s">
        <v>298</v>
      </c>
      <c r="C39" s="83" t="s">
        <v>1081</v>
      </c>
      <c r="D39" s="85" t="s">
        <v>1082</v>
      </c>
      <c r="E39" s="85" t="s">
        <v>1083</v>
      </c>
      <c r="F39" s="86" t="s">
        <v>969</v>
      </c>
      <c r="G39" s="86" t="s">
        <v>1003</v>
      </c>
      <c r="H39" s="86">
        <v>2</v>
      </c>
      <c r="I39" s="88">
        <f>IF(COUNTIF(J39:AW39,"&lt;&gt;")=0,"",SUMPRODUCT(((Recommendations[ImplStatus]="Implemented")+(Recommendations[ImplStatus]="Compensated"))*ISNUMBER(MATCH(Recommendations[Id],J39:AW39,0)))/COUNTIF(J39:AW39,"&lt;&gt;"))</f>
        <v>0</v>
      </c>
      <c r="J39" s="90" t="s">
        <v>63</v>
      </c>
      <c r="K39" s="90" t="s">
        <v>67</v>
      </c>
      <c r="L39" s="90" t="s">
        <v>132</v>
      </c>
      <c r="M39" s="90" t="s">
        <v>138</v>
      </c>
      <c r="N39" s="90" t="s">
        <v>144</v>
      </c>
      <c r="O39" s="90" t="s">
        <v>150</v>
      </c>
      <c r="P39" s="90" t="s">
        <v>154</v>
      </c>
      <c r="Q39" s="90" t="s">
        <v>158</v>
      </c>
      <c r="R39" s="90" t="s">
        <v>180</v>
      </c>
      <c r="S39" s="90" t="s">
        <v>245</v>
      </c>
      <c r="T39" s="90" t="s">
        <v>249</v>
      </c>
      <c r="U39" s="90" t="s">
        <v>325</v>
      </c>
      <c r="V39" s="90" t="s">
        <v>336</v>
      </c>
      <c r="W39" s="90" t="s">
        <v>375</v>
      </c>
      <c r="X39" s="90" t="s">
        <v>406</v>
      </c>
      <c r="Y39" s="90" t="s">
        <v>421</v>
      </c>
      <c r="Z39" s="90" t="s">
        <v>425</v>
      </c>
      <c r="AA39" s="90" t="s">
        <v>441</v>
      </c>
      <c r="AB39" s="90" t="s">
        <v>457</v>
      </c>
      <c r="AC39" s="90" t="s">
        <v>482</v>
      </c>
      <c r="AD39" s="90" t="s">
        <v>500</v>
      </c>
      <c r="AE39" s="90" t="s">
        <v>506</v>
      </c>
      <c r="AF39" s="90" t="s">
        <v>511</v>
      </c>
      <c r="AG39" s="90" t="s">
        <v>516</v>
      </c>
      <c r="AH39" s="90" t="s">
        <v>520</v>
      </c>
      <c r="AI39" s="90" t="s">
        <v>522</v>
      </c>
      <c r="AJ39" s="90" t="s">
        <v>526</v>
      </c>
      <c r="AK39" s="90" t="s">
        <v>530</v>
      </c>
      <c r="AL39" s="90" t="s">
        <v>534</v>
      </c>
      <c r="AM39" s="90" t="s">
        <v>538</v>
      </c>
      <c r="AN39" s="90" t="s">
        <v>542</v>
      </c>
      <c r="AO39" s="90" t="s">
        <v>548</v>
      </c>
      <c r="AP39" s="90" t="s">
        <v>555</v>
      </c>
      <c r="AQ39" s="90" t="s">
        <v>561</v>
      </c>
      <c r="AR39" s="90" t="s">
        <v>567</v>
      </c>
      <c r="AS39" s="90" t="s">
        <v>573</v>
      </c>
      <c r="AT39" s="90" t="s">
        <v>579</v>
      </c>
      <c r="AU39" s="90" t="s">
        <v>583</v>
      </c>
      <c r="AV39" s="90" t="s">
        <v>625</v>
      </c>
      <c r="AW39" s="101" t="s">
        <v>629</v>
      </c>
    </row>
    <row r="40" spans="1:49" ht="60" customHeight="1" x14ac:dyDescent="0.35">
      <c r="A40" s="98" t="s">
        <v>1056</v>
      </c>
      <c r="B40" s="81" t="s">
        <v>302</v>
      </c>
      <c r="C40" s="83" t="s">
        <v>1084</v>
      </c>
      <c r="D40" s="85" t="s">
        <v>1085</v>
      </c>
      <c r="E40" s="85" t="s">
        <v>1086</v>
      </c>
      <c r="F40" s="86" t="s">
        <v>969</v>
      </c>
      <c r="G40" s="86" t="s">
        <v>1003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1056</v>
      </c>
      <c r="B41" s="81" t="s">
        <v>306</v>
      </c>
      <c r="C41" s="83" t="s">
        <v>1087</v>
      </c>
      <c r="D41" s="85" t="s">
        <v>1088</v>
      </c>
      <c r="E41" s="85" t="s">
        <v>1089</v>
      </c>
      <c r="F41" s="86" t="s">
        <v>969</v>
      </c>
      <c r="G41" s="86" t="s">
        <v>1003</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1056</v>
      </c>
      <c r="B42" s="81" t="s">
        <v>310</v>
      </c>
      <c r="C42" s="83" t="s">
        <v>1090</v>
      </c>
      <c r="D42" s="85" t="s">
        <v>1091</v>
      </c>
      <c r="E42" s="85" t="s">
        <v>1092</v>
      </c>
      <c r="F42" s="86" t="s">
        <v>1015</v>
      </c>
      <c r="G42" s="86" t="s">
        <v>1003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1056</v>
      </c>
      <c r="B43" s="81" t="s">
        <v>1093</v>
      </c>
      <c r="C43" s="83" t="s">
        <v>1094</v>
      </c>
      <c r="D43" s="85" t="s">
        <v>1095</v>
      </c>
      <c r="E43" s="85" t="s">
        <v>1096</v>
      </c>
      <c r="F43" s="86" t="s">
        <v>1015</v>
      </c>
      <c r="G43" s="86" t="s">
        <v>1003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1097</v>
      </c>
      <c r="B44" s="80">
        <v>5</v>
      </c>
      <c r="C44" s="82" t="s">
        <v>25</v>
      </c>
      <c r="D44" s="84" t="s">
        <v>1098</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1097</v>
      </c>
      <c r="B45" s="81" t="s">
        <v>315</v>
      </c>
      <c r="C45" s="83" t="s">
        <v>1099</v>
      </c>
      <c r="D45" s="85" t="s">
        <v>1100</v>
      </c>
      <c r="E45" s="85" t="s">
        <v>1101</v>
      </c>
      <c r="F45" s="86" t="s">
        <v>1080</v>
      </c>
      <c r="G45" s="86" t="s">
        <v>970</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1097</v>
      </c>
      <c r="B46" s="81" t="s">
        <v>321</v>
      </c>
      <c r="C46" s="83" t="s">
        <v>1102</v>
      </c>
      <c r="D46" s="85" t="s">
        <v>1103</v>
      </c>
      <c r="E46" s="85" t="s">
        <v>1104</v>
      </c>
      <c r="F46" s="86" t="s">
        <v>1080</v>
      </c>
      <c r="G46" s="86" t="s">
        <v>1003</v>
      </c>
      <c r="H46" s="86">
        <v>1</v>
      </c>
      <c r="I46" s="88">
        <f>IF(COUNTIF(J46:AW46,"&lt;&gt;")=0,"",SUMPRODUCT(((Recommendations[ImplStatus]="Implemented")+(Recommendations[ImplStatus]="Compensated"))*ISNUMBER(MATCH(Recommendations[Id],J46:AW46,0)))/COUNTIF(J46:AW46,"&lt;&gt;"))</f>
        <v>0</v>
      </c>
      <c r="J46" s="90" t="s">
        <v>50</v>
      </c>
      <c r="K46" s="90" t="s">
        <v>184</v>
      </c>
      <c r="L46" s="90" t="s">
        <v>202</v>
      </c>
      <c r="M46" s="90" t="s">
        <v>209</v>
      </c>
      <c r="N46" s="90" t="s">
        <v>399</v>
      </c>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1097</v>
      </c>
      <c r="B47" s="81" t="s">
        <v>325</v>
      </c>
      <c r="C47" s="83" t="s">
        <v>1105</v>
      </c>
      <c r="D47" s="85" t="s">
        <v>1106</v>
      </c>
      <c r="E47" s="85" t="s">
        <v>1107</v>
      </c>
      <c r="F47" s="86" t="s">
        <v>1080</v>
      </c>
      <c r="G47" s="86" t="s">
        <v>1003</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1097</v>
      </c>
      <c r="B48" s="81" t="s">
        <v>332</v>
      </c>
      <c r="C48" s="83" t="s">
        <v>1108</v>
      </c>
      <c r="D48" s="85" t="s">
        <v>1109</v>
      </c>
      <c r="E48" s="85" t="s">
        <v>1110</v>
      </c>
      <c r="F48" s="86" t="s">
        <v>1080</v>
      </c>
      <c r="G48" s="86" t="s">
        <v>1003</v>
      </c>
      <c r="H48" s="86">
        <v>1</v>
      </c>
      <c r="I48" s="88">
        <f>IF(COUNTIF(J48:AW48,"&lt;&gt;")=0,"",SUMPRODUCT(((Recommendations[ImplStatus]="Implemented")+(Recommendations[ImplStatus]="Compensated"))*ISNUMBER(MATCH(Recommendations[Id],J48:AW48,0)))/COUNTIF(J48:AW48,"&lt;&gt;"))</f>
        <v>0</v>
      </c>
      <c r="J48" s="90" t="s">
        <v>50</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1097</v>
      </c>
      <c r="B49" s="81" t="s">
        <v>336</v>
      </c>
      <c r="C49" s="83" t="s">
        <v>1111</v>
      </c>
      <c r="D49" s="85" t="s">
        <v>1112</v>
      </c>
      <c r="E49" s="85" t="s">
        <v>1113</v>
      </c>
      <c r="F49" s="86" t="s">
        <v>1080</v>
      </c>
      <c r="G49" s="86" t="s">
        <v>970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1097</v>
      </c>
      <c r="B50" s="81" t="s">
        <v>340</v>
      </c>
      <c r="C50" s="83" t="s">
        <v>1114</v>
      </c>
      <c r="D50" s="85" t="s">
        <v>1115</v>
      </c>
      <c r="E50" s="85" t="s">
        <v>1116</v>
      </c>
      <c r="F50" s="86" t="s">
        <v>1080</v>
      </c>
      <c r="G50" s="86" t="s">
        <v>1016</v>
      </c>
      <c r="H50" s="86">
        <v>2</v>
      </c>
      <c r="I50" s="88">
        <f>IF(COUNTIF(J50:AW50,"&lt;&gt;")=0,"",SUMPRODUCT(((Recommendations[ImplStatus]="Implemented")+(Recommendations[ImplStatus]="Compensated"))*ISNUMBER(MATCH(Recommendations[Id],J50:AW50,0)))/COUNTIF(J50:AW50,"&lt;&gt;"))</f>
        <v>0</v>
      </c>
      <c r="J50" s="90" t="s">
        <v>233</v>
      </c>
      <c r="K50" s="90" t="s">
        <v>239</v>
      </c>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1117</v>
      </c>
      <c r="B51" s="80">
        <v>6</v>
      </c>
      <c r="C51" s="82" t="s">
        <v>25</v>
      </c>
      <c r="D51" s="84" t="s">
        <v>1118</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1117</v>
      </c>
      <c r="B52" s="81" t="s">
        <v>1119</v>
      </c>
      <c r="C52" s="83" t="s">
        <v>1120</v>
      </c>
      <c r="D52" s="85" t="s">
        <v>1121</v>
      </c>
      <c r="E52" s="85" t="s">
        <v>1122</v>
      </c>
      <c r="F52" s="86" t="s">
        <v>1061</v>
      </c>
      <c r="G52" s="86" t="s">
        <v>1016</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1117</v>
      </c>
      <c r="B53" s="81" t="s">
        <v>1123</v>
      </c>
      <c r="C53" s="83" t="s">
        <v>1124</v>
      </c>
      <c r="D53" s="85" t="s">
        <v>1125</v>
      </c>
      <c r="E53" s="85" t="s">
        <v>1126</v>
      </c>
      <c r="F53" s="86" t="s">
        <v>1061</v>
      </c>
      <c r="G53" s="86" t="s">
        <v>1016</v>
      </c>
      <c r="H53" s="86">
        <v>1</v>
      </c>
      <c r="I53" s="88">
        <f>IF(COUNTIF(J53:AW53,"&lt;&gt;")=0,"",SUMPRODUCT(((Recommendations[ImplStatus]="Implemented")+(Recommendations[ImplStatus]="Compensated"))*ISNUMBER(MATCH(Recommendations[Id],J53:AW53,0)))/COUNTIF(J53:AW53,"&lt;&gt;"))</f>
        <v>0</v>
      </c>
      <c r="J53" s="90" t="s">
        <v>190</v>
      </c>
      <c r="K53" s="90" t="s">
        <v>196</v>
      </c>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1117</v>
      </c>
      <c r="B54" s="81" t="s">
        <v>1127</v>
      </c>
      <c r="C54" s="83" t="s">
        <v>1128</v>
      </c>
      <c r="D54" s="85" t="s">
        <v>1129</v>
      </c>
      <c r="E54" s="85" t="s">
        <v>1130</v>
      </c>
      <c r="F54" s="86" t="s">
        <v>1080</v>
      </c>
      <c r="G54" s="86" t="s">
        <v>1003</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1117</v>
      </c>
      <c r="B55" s="81" t="s">
        <v>1131</v>
      </c>
      <c r="C55" s="83" t="s">
        <v>1132</v>
      </c>
      <c r="D55" s="85" t="s">
        <v>1133</v>
      </c>
      <c r="E55" s="85" t="s">
        <v>1134</v>
      </c>
      <c r="F55" s="86" t="s">
        <v>1080</v>
      </c>
      <c r="G55" s="86" t="s">
        <v>1003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1117</v>
      </c>
      <c r="B56" s="81" t="s">
        <v>1135</v>
      </c>
      <c r="C56" s="83" t="s">
        <v>1136</v>
      </c>
      <c r="D56" s="85" t="s">
        <v>1137</v>
      </c>
      <c r="E56" s="85" t="s">
        <v>1138</v>
      </c>
      <c r="F56" s="86" t="s">
        <v>1080</v>
      </c>
      <c r="G56" s="86" t="s">
        <v>1003</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1117</v>
      </c>
      <c r="B57" s="81" t="s">
        <v>1139</v>
      </c>
      <c r="C57" s="83" t="s">
        <v>1140</v>
      </c>
      <c r="D57" s="85" t="s">
        <v>1141</v>
      </c>
      <c r="E57" s="85" t="s">
        <v>1142</v>
      </c>
      <c r="F57" s="86" t="s">
        <v>990</v>
      </c>
      <c r="G57" s="86" t="s">
        <v>970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1117</v>
      </c>
      <c r="B58" s="81" t="s">
        <v>1143</v>
      </c>
      <c r="C58" s="83" t="s">
        <v>1144</v>
      </c>
      <c r="D58" s="85" t="s">
        <v>1145</v>
      </c>
      <c r="E58" s="85" t="s">
        <v>1146</v>
      </c>
      <c r="F58" s="86" t="s">
        <v>1080</v>
      </c>
      <c r="G58" s="86" t="s">
        <v>1003</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1117</v>
      </c>
      <c r="B59" s="81" t="s">
        <v>1147</v>
      </c>
      <c r="C59" s="83" t="s">
        <v>1148</v>
      </c>
      <c r="D59" s="85" t="s">
        <v>1149</v>
      </c>
      <c r="E59" s="85" t="s">
        <v>1150</v>
      </c>
      <c r="F59" s="86" t="s">
        <v>1080</v>
      </c>
      <c r="G59" s="86" t="s">
        <v>1016</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1151</v>
      </c>
      <c r="B60" s="80">
        <v>7</v>
      </c>
      <c r="C60" s="82" t="s">
        <v>25</v>
      </c>
      <c r="D60" s="84" t="s">
        <v>1152</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1151</v>
      </c>
      <c r="B61" s="81" t="s">
        <v>462</v>
      </c>
      <c r="C61" s="83" t="s">
        <v>1153</v>
      </c>
      <c r="D61" s="85" t="s">
        <v>1154</v>
      </c>
      <c r="E61" s="85" t="s">
        <v>1155</v>
      </c>
      <c r="F61" s="86" t="s">
        <v>1061</v>
      </c>
      <c r="G61" s="86" t="s">
        <v>1016</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1151</v>
      </c>
      <c r="B62" s="81" t="s">
        <v>469</v>
      </c>
      <c r="C62" s="83" t="s">
        <v>1156</v>
      </c>
      <c r="D62" s="85" t="s">
        <v>1157</v>
      </c>
      <c r="E62" s="85" t="s">
        <v>1158</v>
      </c>
      <c r="F62" s="86" t="s">
        <v>1061</v>
      </c>
      <c r="G62" s="86" t="s">
        <v>1016</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1151</v>
      </c>
      <c r="B63" s="81" t="s">
        <v>475</v>
      </c>
      <c r="C63" s="83" t="s">
        <v>1159</v>
      </c>
      <c r="D63" s="85" t="s">
        <v>1160</v>
      </c>
      <c r="E63" s="85" t="s">
        <v>1161</v>
      </c>
      <c r="F63" s="86" t="s">
        <v>990</v>
      </c>
      <c r="G63" s="86" t="s">
        <v>1003</v>
      </c>
      <c r="H63" s="86">
        <v>1</v>
      </c>
      <c r="I63" s="88">
        <f>IF(COUNTIF(J63:AW63,"&lt;&gt;")=0,"",SUMPRODUCT(((Recommendations[ImplStatus]="Implemented")+(Recommendations[ImplStatus]="Compensated"))*ISNUMBER(MATCH(Recommendations[Id],J63:AW63,0)))/COUNTIF(J63:AW63,"&lt;&gt;"))</f>
        <v>0</v>
      </c>
      <c r="J63" s="90" t="s">
        <v>40</v>
      </c>
      <c r="K63" s="90" t="s">
        <v>72</v>
      </c>
      <c r="L63" s="90" t="s">
        <v>76</v>
      </c>
      <c r="M63" s="90" t="s">
        <v>608</v>
      </c>
      <c r="N63" s="90" t="s">
        <v>613</v>
      </c>
      <c r="O63" s="90" t="s">
        <v>621</v>
      </c>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1151</v>
      </c>
      <c r="B64" s="81" t="s">
        <v>482</v>
      </c>
      <c r="C64" s="83" t="s">
        <v>1162</v>
      </c>
      <c r="D64" s="85" t="s">
        <v>1163</v>
      </c>
      <c r="E64" s="85" t="s">
        <v>1164</v>
      </c>
      <c r="F64" s="86" t="s">
        <v>990</v>
      </c>
      <c r="G64" s="86" t="s">
        <v>1003</v>
      </c>
      <c r="H64" s="86">
        <v>1</v>
      </c>
      <c r="I64" s="88">
        <f>IF(COUNTIF(J64:AW64,"&lt;&gt;")=0,"",SUMPRODUCT(((Recommendations[ImplStatus]="Implemented")+(Recommendations[ImplStatus]="Compensated"))*ISNUMBER(MATCH(Recommendations[Id],J64:AW64,0)))/COUNTIF(J64:AW64,"&lt;&gt;"))</f>
        <v>0</v>
      </c>
      <c r="J64" s="90" t="s">
        <v>617</v>
      </c>
      <c r="K64" s="90" t="s">
        <v>621</v>
      </c>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1151</v>
      </c>
      <c r="B65" s="81" t="s">
        <v>488</v>
      </c>
      <c r="C65" s="83" t="s">
        <v>1165</v>
      </c>
      <c r="D65" s="85" t="s">
        <v>1166</v>
      </c>
      <c r="E65" s="85" t="s">
        <v>1167</v>
      </c>
      <c r="F65" s="86" t="s">
        <v>990</v>
      </c>
      <c r="G65" s="86" t="s">
        <v>970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1151</v>
      </c>
      <c r="B66" s="81" t="s">
        <v>495</v>
      </c>
      <c r="C66" s="83" t="s">
        <v>1168</v>
      </c>
      <c r="D66" s="85" t="s">
        <v>1169</v>
      </c>
      <c r="E66" s="85" t="s">
        <v>1170</v>
      </c>
      <c r="F66" s="86" t="s">
        <v>990</v>
      </c>
      <c r="G66" s="86" t="s">
        <v>970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1151</v>
      </c>
      <c r="B67" s="81" t="s">
        <v>500</v>
      </c>
      <c r="C67" s="83" t="s">
        <v>1171</v>
      </c>
      <c r="D67" s="85" t="s">
        <v>1172</v>
      </c>
      <c r="E67" s="85" t="s">
        <v>1173</v>
      </c>
      <c r="F67" s="86" t="s">
        <v>990</v>
      </c>
      <c r="G67" s="86" t="s">
        <v>974</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1174</v>
      </c>
      <c r="B68" s="80">
        <v>8</v>
      </c>
      <c r="C68" s="82" t="s">
        <v>25</v>
      </c>
      <c r="D68" s="84" t="s">
        <v>1175</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1174</v>
      </c>
      <c r="B69" s="81" t="s">
        <v>613</v>
      </c>
      <c r="C69" s="83" t="s">
        <v>1176</v>
      </c>
      <c r="D69" s="85" t="s">
        <v>1177</v>
      </c>
      <c r="E69" s="85" t="s">
        <v>1178</v>
      </c>
      <c r="F69" s="86" t="s">
        <v>1061</v>
      </c>
      <c r="G69" s="86" t="s">
        <v>1016</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1174</v>
      </c>
      <c r="B70" s="81" t="s">
        <v>617</v>
      </c>
      <c r="C70" s="83" t="s">
        <v>1179</v>
      </c>
      <c r="D70" s="85" t="s">
        <v>1180</v>
      </c>
      <c r="E70" s="85" t="s">
        <v>1181</v>
      </c>
      <c r="F70" s="86" t="s">
        <v>1015</v>
      </c>
      <c r="G70" s="86" t="s">
        <v>978</v>
      </c>
      <c r="H70" s="86">
        <v>1</v>
      </c>
      <c r="I70" s="88">
        <f>IF(COUNTIF(J70:AW70,"&lt;&gt;")=0,"",SUMPRODUCT(((Recommendations[ImplStatus]="Implemented")+(Recommendations[ImplStatus]="Compensated"))*ISNUMBER(MATCH(Recommendations[Id],J70:AW70,0)))/COUNTIF(J70:AW70,"&lt;&gt;"))</f>
        <v>0</v>
      </c>
      <c r="J70" s="90" t="s">
        <v>47</v>
      </c>
      <c r="K70" s="90" t="s">
        <v>266</v>
      </c>
      <c r="L70" s="90" t="s">
        <v>272</v>
      </c>
      <c r="M70" s="90" t="s">
        <v>278</v>
      </c>
      <c r="N70" s="90" t="s">
        <v>282</v>
      </c>
      <c r="O70" s="90" t="s">
        <v>286</v>
      </c>
      <c r="P70" s="90" t="s">
        <v>290</v>
      </c>
      <c r="Q70" s="90" t="s">
        <v>294</v>
      </c>
      <c r="R70" s="90" t="s">
        <v>298</v>
      </c>
      <c r="S70" s="90" t="s">
        <v>302</v>
      </c>
      <c r="T70" s="90" t="s">
        <v>588</v>
      </c>
      <c r="U70" s="90" t="s">
        <v>592</v>
      </c>
      <c r="V70" s="90" t="s">
        <v>598</v>
      </c>
      <c r="W70" s="90" t="s">
        <v>604</v>
      </c>
      <c r="X70" s="90" t="s">
        <v>661</v>
      </c>
      <c r="Y70" s="90" t="s">
        <v>665</v>
      </c>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1174</v>
      </c>
      <c r="B71" s="81" t="s">
        <v>621</v>
      </c>
      <c r="C71" s="83" t="s">
        <v>1182</v>
      </c>
      <c r="D71" s="85" t="s">
        <v>1183</v>
      </c>
      <c r="E71" s="85" t="s">
        <v>1184</v>
      </c>
      <c r="F71" s="86" t="s">
        <v>1015</v>
      </c>
      <c r="G71" s="86" t="s">
        <v>1003</v>
      </c>
      <c r="H71" s="86">
        <v>1</v>
      </c>
      <c r="I71" s="88">
        <f>IF(COUNTIF(J71:AW71,"&lt;&gt;")=0,"",SUMPRODUCT(((Recommendations[ImplStatus]="Implemented")+(Recommendations[ImplStatus]="Compensated"))*ISNUMBER(MATCH(Recommendations[Id],J71:AW71,0)))/COUNTIF(J71:AW71,"&lt;&gt;"))</f>
        <v>0</v>
      </c>
      <c r="J71" s="90" t="s">
        <v>592</v>
      </c>
      <c r="K71" s="90" t="s">
        <v>598</v>
      </c>
      <c r="L71" s="90" t="s">
        <v>604</v>
      </c>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1174</v>
      </c>
      <c r="B72" s="81" t="s">
        <v>625</v>
      </c>
      <c r="C72" s="83" t="s">
        <v>1185</v>
      </c>
      <c r="D72" s="85" t="s">
        <v>1186</v>
      </c>
      <c r="E72" s="85" t="s">
        <v>1187</v>
      </c>
      <c r="F72" s="86" t="s">
        <v>314</v>
      </c>
      <c r="G72" s="86" t="s">
        <v>1003</v>
      </c>
      <c r="H72" s="86">
        <v>2</v>
      </c>
      <c r="I72" s="88">
        <f>IF(COUNTIF(J72:AW72,"&lt;&gt;")=0,"",SUMPRODUCT(((Recommendations[ImplStatus]="Implemented")+(Recommendations[ImplStatus]="Compensated"))*ISNUMBER(MATCH(Recommendations[Id],J72:AW72,0)))/COUNTIF(J72:AW72,"&lt;&gt;"))</f>
        <v>0</v>
      </c>
      <c r="J72" s="90" t="s">
        <v>44</v>
      </c>
      <c r="K72" s="90" t="s">
        <v>99</v>
      </c>
      <c r="L72" s="90" t="s">
        <v>105</v>
      </c>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1174</v>
      </c>
      <c r="B73" s="81" t="s">
        <v>629</v>
      </c>
      <c r="C73" s="83" t="s">
        <v>1188</v>
      </c>
      <c r="D73" s="85" t="s">
        <v>1189</v>
      </c>
      <c r="E73" s="85" t="s">
        <v>1190</v>
      </c>
      <c r="F73" s="86" t="s">
        <v>1015</v>
      </c>
      <c r="G73" s="86" t="s">
        <v>978</v>
      </c>
      <c r="H73" s="86">
        <v>2</v>
      </c>
      <c r="I73" s="88">
        <f>IF(COUNTIF(J73:AW73,"&lt;&gt;")=0,"",SUMPRODUCT(((Recommendations[ImplStatus]="Implemented")+(Recommendations[ImplStatus]="Compensated"))*ISNUMBER(MATCH(Recommendations[Id],J73:AW73,0)))/COUNTIF(J73:AW73,"&lt;&gt;"))</f>
        <v>0</v>
      </c>
      <c r="J73" s="90" t="s">
        <v>278</v>
      </c>
      <c r="K73" s="90" t="s">
        <v>290</v>
      </c>
      <c r="L73" s="90" t="s">
        <v>588</v>
      </c>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1174</v>
      </c>
      <c r="B74" s="81" t="s">
        <v>633</v>
      </c>
      <c r="C74" s="83" t="s">
        <v>1191</v>
      </c>
      <c r="D74" s="85" t="s">
        <v>1192</v>
      </c>
      <c r="E74" s="85" t="s">
        <v>1193</v>
      </c>
      <c r="F74" s="86" t="s">
        <v>1015</v>
      </c>
      <c r="G74" s="86" t="s">
        <v>978</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1174</v>
      </c>
      <c r="B75" s="81" t="s">
        <v>637</v>
      </c>
      <c r="C75" s="83" t="s">
        <v>1194</v>
      </c>
      <c r="D75" s="85" t="s">
        <v>1195</v>
      </c>
      <c r="E75" s="85" t="s">
        <v>1196</v>
      </c>
      <c r="F75" s="86" t="s">
        <v>1015</v>
      </c>
      <c r="G75" s="86" t="s">
        <v>978</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1174</v>
      </c>
      <c r="B76" s="81" t="s">
        <v>641</v>
      </c>
      <c r="C76" s="83" t="s">
        <v>1197</v>
      </c>
      <c r="D76" s="85" t="s">
        <v>1198</v>
      </c>
      <c r="E76" s="85" t="s">
        <v>1199</v>
      </c>
      <c r="F76" s="86" t="s">
        <v>1015</v>
      </c>
      <c r="G76" s="86" t="s">
        <v>978</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1174</v>
      </c>
      <c r="B77" s="81" t="s">
        <v>645</v>
      </c>
      <c r="C77" s="83" t="s">
        <v>1200</v>
      </c>
      <c r="D77" s="85" t="s">
        <v>1201</v>
      </c>
      <c r="E77" s="85" t="s">
        <v>1202</v>
      </c>
      <c r="F77" s="86" t="s">
        <v>1015</v>
      </c>
      <c r="G77" s="86" t="s">
        <v>978</v>
      </c>
      <c r="H77" s="86">
        <v>2</v>
      </c>
      <c r="I77" s="88">
        <f>IF(COUNTIF(J77:AW77,"&lt;&gt;")=0,"",SUMPRODUCT(((Recommendations[ImplStatus]="Implemented")+(Recommendations[ImplStatus]="Compensated"))*ISNUMBER(MATCH(Recommendations[Id],J77:AW77,0)))/COUNTIF(J77:AW77,"&lt;&gt;"))</f>
        <v>0</v>
      </c>
      <c r="J77" s="90" t="s">
        <v>294</v>
      </c>
      <c r="K77" s="90" t="s">
        <v>302</v>
      </c>
      <c r="L77" s="90" t="s">
        <v>665</v>
      </c>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1174</v>
      </c>
      <c r="B78" s="81" t="s">
        <v>649</v>
      </c>
      <c r="C78" s="83" t="s">
        <v>1203</v>
      </c>
      <c r="D78" s="85" t="s">
        <v>1204</v>
      </c>
      <c r="E78" s="85" t="s">
        <v>1205</v>
      </c>
      <c r="F78" s="86" t="s">
        <v>1015</v>
      </c>
      <c r="G78" s="86" t="s">
        <v>1003</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1174</v>
      </c>
      <c r="B79" s="81" t="s">
        <v>653</v>
      </c>
      <c r="C79" s="83" t="s">
        <v>1206</v>
      </c>
      <c r="D79" s="85" t="s">
        <v>1207</v>
      </c>
      <c r="E79" s="85" t="s">
        <v>1208</v>
      </c>
      <c r="F79" s="86" t="s">
        <v>1015</v>
      </c>
      <c r="G79" s="86" t="s">
        <v>978</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1174</v>
      </c>
      <c r="B80" s="81" t="s">
        <v>657</v>
      </c>
      <c r="C80" s="83" t="s">
        <v>1209</v>
      </c>
      <c r="D80" s="85" t="s">
        <v>1210</v>
      </c>
      <c r="E80" s="85" t="s">
        <v>1211</v>
      </c>
      <c r="F80" s="86" t="s">
        <v>1015</v>
      </c>
      <c r="G80" s="86" t="s">
        <v>978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1212</v>
      </c>
      <c r="B81" s="80">
        <v>9</v>
      </c>
      <c r="C81" s="82" t="s">
        <v>25</v>
      </c>
      <c r="D81" s="84" t="s">
        <v>1213</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1212</v>
      </c>
      <c r="B82" s="81" t="s">
        <v>1214</v>
      </c>
      <c r="C82" s="83" t="s">
        <v>1215</v>
      </c>
      <c r="D82" s="85" t="s">
        <v>1216</v>
      </c>
      <c r="E82" s="85" t="s">
        <v>1217</v>
      </c>
      <c r="F82" s="86" t="s">
        <v>990</v>
      </c>
      <c r="G82" s="86" t="s">
        <v>1003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1212</v>
      </c>
      <c r="B83" s="81" t="s">
        <v>1218</v>
      </c>
      <c r="C83" s="83" t="s">
        <v>1219</v>
      </c>
      <c r="D83" s="85" t="s">
        <v>1220</v>
      </c>
      <c r="E83" s="85" t="s">
        <v>1221</v>
      </c>
      <c r="F83" s="86" t="s">
        <v>969</v>
      </c>
      <c r="G83" s="86" t="s">
        <v>1003</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1212</v>
      </c>
      <c r="B84" s="81" t="s">
        <v>1222</v>
      </c>
      <c r="C84" s="83" t="s">
        <v>1223</v>
      </c>
      <c r="D84" s="85" t="s">
        <v>1224</v>
      </c>
      <c r="E84" s="85" t="s">
        <v>1225</v>
      </c>
      <c r="F84" s="86" t="s">
        <v>314</v>
      </c>
      <c r="G84" s="86" t="s">
        <v>1003</v>
      </c>
      <c r="H84" s="86">
        <v>2</v>
      </c>
      <c r="I84" s="88">
        <f>IF(COUNTIF(J84:AW84,"&lt;&gt;")=0,"",SUMPRODUCT(((Recommendations[ImplStatus]="Implemented")+(Recommendations[ImplStatus]="Compensated"))*ISNUMBER(MATCH(Recommendations[Id],J84:AW84,0)))/COUNTIF(J84:AW84,"&lt;&gt;"))</f>
        <v>0</v>
      </c>
      <c r="J84" s="90" t="s">
        <v>332</v>
      </c>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1212</v>
      </c>
      <c r="B85" s="81" t="s">
        <v>1226</v>
      </c>
      <c r="C85" s="83" t="s">
        <v>1227</v>
      </c>
      <c r="D85" s="85" t="s">
        <v>1228</v>
      </c>
      <c r="E85" s="85" t="s">
        <v>1229</v>
      </c>
      <c r="F85" s="86" t="s">
        <v>990</v>
      </c>
      <c r="G85" s="86" t="s">
        <v>1003</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1212</v>
      </c>
      <c r="B86" s="81" t="s">
        <v>1230</v>
      </c>
      <c r="C86" s="83" t="s">
        <v>1231</v>
      </c>
      <c r="D86" s="85" t="s">
        <v>1232</v>
      </c>
      <c r="E86" s="85" t="s">
        <v>1233</v>
      </c>
      <c r="F86" s="86" t="s">
        <v>314</v>
      </c>
      <c r="G86" s="86" t="s">
        <v>1003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1212</v>
      </c>
      <c r="B87" s="81" t="s">
        <v>1234</v>
      </c>
      <c r="C87" s="83" t="s">
        <v>1235</v>
      </c>
      <c r="D87" s="85" t="s">
        <v>1236</v>
      </c>
      <c r="E87" s="85" t="s">
        <v>1237</v>
      </c>
      <c r="F87" s="86" t="s">
        <v>314</v>
      </c>
      <c r="G87" s="86" t="s">
        <v>1003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1212</v>
      </c>
      <c r="B88" s="81" t="s">
        <v>1238</v>
      </c>
      <c r="C88" s="83" t="s">
        <v>1239</v>
      </c>
      <c r="D88" s="85" t="s">
        <v>1240</v>
      </c>
      <c r="E88" s="85" t="s">
        <v>1241</v>
      </c>
      <c r="F88" s="86" t="s">
        <v>314</v>
      </c>
      <c r="G88" s="86" t="s">
        <v>1003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1242</v>
      </c>
      <c r="B89" s="80">
        <v>10</v>
      </c>
      <c r="C89" s="82" t="s">
        <v>25</v>
      </c>
      <c r="D89" s="84" t="s">
        <v>1243</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1242</v>
      </c>
      <c r="B90" s="81" t="s">
        <v>1244</v>
      </c>
      <c r="C90" s="83" t="s">
        <v>1245</v>
      </c>
      <c r="D90" s="85" t="s">
        <v>1246</v>
      </c>
      <c r="E90" s="85" t="s">
        <v>1247</v>
      </c>
      <c r="F90" s="86" t="s">
        <v>969</v>
      </c>
      <c r="G90" s="86" t="s">
        <v>978</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1242</v>
      </c>
      <c r="B91" s="81" t="s">
        <v>1248</v>
      </c>
      <c r="C91" s="83" t="s">
        <v>1249</v>
      </c>
      <c r="D91" s="85" t="s">
        <v>1250</v>
      </c>
      <c r="E91" s="85" t="s">
        <v>1251</v>
      </c>
      <c r="F91" s="86" t="s">
        <v>969</v>
      </c>
      <c r="G91" s="86" t="s">
        <v>1003</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1242</v>
      </c>
      <c r="B92" s="81" t="s">
        <v>1252</v>
      </c>
      <c r="C92" s="83" t="s">
        <v>1253</v>
      </c>
      <c r="D92" s="85" t="s">
        <v>1254</v>
      </c>
      <c r="E92" s="85" t="s">
        <v>1255</v>
      </c>
      <c r="F92" s="86" t="s">
        <v>969</v>
      </c>
      <c r="G92" s="86" t="s">
        <v>1003</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1242</v>
      </c>
      <c r="B93" s="81" t="s">
        <v>1256</v>
      </c>
      <c r="C93" s="83" t="s">
        <v>1257</v>
      </c>
      <c r="D93" s="85" t="s">
        <v>1258</v>
      </c>
      <c r="E93" s="85" t="s">
        <v>1259</v>
      </c>
      <c r="F93" s="86" t="s">
        <v>969</v>
      </c>
      <c r="G93" s="86" t="s">
        <v>978</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1242</v>
      </c>
      <c r="B94" s="81" t="s">
        <v>1260</v>
      </c>
      <c r="C94" s="83" t="s">
        <v>1261</v>
      </c>
      <c r="D94" s="85" t="s">
        <v>1262</v>
      </c>
      <c r="E94" s="85" t="s">
        <v>1263</v>
      </c>
      <c r="F94" s="86" t="s">
        <v>969</v>
      </c>
      <c r="G94" s="86" t="s">
        <v>1003</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1242</v>
      </c>
      <c r="B95" s="81" t="s">
        <v>1264</v>
      </c>
      <c r="C95" s="83" t="s">
        <v>1265</v>
      </c>
      <c r="D95" s="85" t="s">
        <v>1266</v>
      </c>
      <c r="E95" s="85" t="s">
        <v>1267</v>
      </c>
      <c r="F95" s="86" t="s">
        <v>969</v>
      </c>
      <c r="G95" s="86" t="s">
        <v>1003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1242</v>
      </c>
      <c r="B96" s="81" t="s">
        <v>1268</v>
      </c>
      <c r="C96" s="83" t="s">
        <v>1269</v>
      </c>
      <c r="D96" s="85" t="s">
        <v>1270</v>
      </c>
      <c r="E96" s="85" t="s">
        <v>1271</v>
      </c>
      <c r="F96" s="86" t="s">
        <v>969</v>
      </c>
      <c r="G96" s="86" t="s">
        <v>978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1272</v>
      </c>
      <c r="B97" s="80">
        <v>11</v>
      </c>
      <c r="C97" s="82" t="s">
        <v>25</v>
      </c>
      <c r="D97" s="84" t="s">
        <v>1273</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1272</v>
      </c>
      <c r="B98" s="81" t="s">
        <v>1274</v>
      </c>
      <c r="C98" s="83" t="s">
        <v>1275</v>
      </c>
      <c r="D98" s="85" t="s">
        <v>1276</v>
      </c>
      <c r="E98" s="85" t="s">
        <v>1277</v>
      </c>
      <c r="F98" s="86" t="s">
        <v>1061</v>
      </c>
      <c r="G98" s="86" t="s">
        <v>1016</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1272</v>
      </c>
      <c r="B99" s="81" t="s">
        <v>1278</v>
      </c>
      <c r="C99" s="83" t="s">
        <v>1279</v>
      </c>
      <c r="D99" s="85" t="s">
        <v>1280</v>
      </c>
      <c r="E99" s="85" t="s">
        <v>1281</v>
      </c>
      <c r="F99" s="86" t="s">
        <v>1015</v>
      </c>
      <c r="G99" s="86" t="s">
        <v>1282</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1272</v>
      </c>
      <c r="B100" s="81" t="s">
        <v>1283</v>
      </c>
      <c r="C100" s="83" t="s">
        <v>1284</v>
      </c>
      <c r="D100" s="85" t="s">
        <v>1285</v>
      </c>
      <c r="E100" s="85" t="s">
        <v>1286</v>
      </c>
      <c r="F100" s="86" t="s">
        <v>1015</v>
      </c>
      <c r="G100" s="86" t="s">
        <v>1003</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1272</v>
      </c>
      <c r="B101" s="81" t="s">
        <v>1287</v>
      </c>
      <c r="C101" s="83" t="s">
        <v>1288</v>
      </c>
      <c r="D101" s="85" t="s">
        <v>1289</v>
      </c>
      <c r="E101" s="85" t="s">
        <v>1290</v>
      </c>
      <c r="F101" s="86" t="s">
        <v>1015</v>
      </c>
      <c r="G101" s="86" t="s">
        <v>1282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1272</v>
      </c>
      <c r="B102" s="81" t="s">
        <v>1291</v>
      </c>
      <c r="C102" s="83" t="s">
        <v>1292</v>
      </c>
      <c r="D102" s="85" t="s">
        <v>1293</v>
      </c>
      <c r="E102" s="85" t="s">
        <v>1294</v>
      </c>
      <c r="F102" s="86" t="s">
        <v>1015</v>
      </c>
      <c r="G102" s="86" t="s">
        <v>1282</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1295</v>
      </c>
      <c r="B103" s="80">
        <v>12</v>
      </c>
      <c r="C103" s="82" t="s">
        <v>25</v>
      </c>
      <c r="D103" s="84" t="s">
        <v>1296</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1295</v>
      </c>
      <c r="B104" s="81" t="s">
        <v>1297</v>
      </c>
      <c r="C104" s="83" t="s">
        <v>1298</v>
      </c>
      <c r="D104" s="85" t="s">
        <v>1299</v>
      </c>
      <c r="E104" s="85" t="s">
        <v>1300</v>
      </c>
      <c r="F104" s="86" t="s">
        <v>314</v>
      </c>
      <c r="G104" s="86" t="s">
        <v>1003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1295</v>
      </c>
      <c r="B105" s="81" t="s">
        <v>1301</v>
      </c>
      <c r="C105" s="83" t="s">
        <v>1302</v>
      </c>
      <c r="D105" s="85" t="s">
        <v>1303</v>
      </c>
      <c r="E105" s="85" t="s">
        <v>1304</v>
      </c>
      <c r="F105" s="86" t="s">
        <v>314</v>
      </c>
      <c r="G105" s="86" t="s">
        <v>1003</v>
      </c>
      <c r="H105" s="86">
        <v>2</v>
      </c>
      <c r="I105" s="88">
        <f>IF(COUNTIF(J105:AW105,"&lt;&gt;")=0,"",SUMPRODUCT(((Recommendations[ImplStatus]="Implemented")+(Recommendations[ImplStatus]="Compensated"))*ISNUMBER(MATCH(Recommendations[Id],J105:AW105,0)))/COUNTIF(J105:AW105,"&lt;&gt;"))</f>
        <v>0</v>
      </c>
      <c r="J105" s="90" t="s">
        <v>67</v>
      </c>
      <c r="K105" s="90" t="s">
        <v>332</v>
      </c>
      <c r="L105" s="90" t="s">
        <v>336</v>
      </c>
      <c r="M105" s="90" t="s">
        <v>340</v>
      </c>
      <c r="N105" s="90" t="s">
        <v>346</v>
      </c>
      <c r="O105" s="90" t="s">
        <v>352</v>
      </c>
      <c r="P105" s="90" t="s">
        <v>359</v>
      </c>
      <c r="Q105" s="90" t="s">
        <v>364</v>
      </c>
      <c r="R105" s="90" t="s">
        <v>370</v>
      </c>
      <c r="S105" s="90" t="s">
        <v>382</v>
      </c>
      <c r="T105" s="90" t="s">
        <v>421</v>
      </c>
      <c r="U105" s="90" t="s">
        <v>445</v>
      </c>
      <c r="V105" s="90" t="s">
        <v>449</v>
      </c>
      <c r="W105" s="90" t="s">
        <v>453</v>
      </c>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1295</v>
      </c>
      <c r="B106" s="81" t="s">
        <v>1305</v>
      </c>
      <c r="C106" s="83" t="s">
        <v>1306</v>
      </c>
      <c r="D106" s="85" t="s">
        <v>1307</v>
      </c>
      <c r="E106" s="85" t="s">
        <v>1308</v>
      </c>
      <c r="F106" s="86" t="s">
        <v>314</v>
      </c>
      <c r="G106" s="86" t="s">
        <v>1003</v>
      </c>
      <c r="H106" s="86">
        <v>2</v>
      </c>
      <c r="I106" s="88">
        <f>IF(COUNTIF(J106:AW106,"&lt;&gt;")=0,"",SUMPRODUCT(((Recommendations[ImplStatus]="Implemented")+(Recommendations[ImplStatus]="Compensated"))*ISNUMBER(MATCH(Recommendations[Id],J106:AW106,0)))/COUNTIF(J106:AW106,"&lt;&gt;"))</f>
        <v>0</v>
      </c>
      <c r="J106" s="90" t="s">
        <v>325</v>
      </c>
      <c r="K106" s="90" t="s">
        <v>406</v>
      </c>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1295</v>
      </c>
      <c r="B107" s="81" t="s">
        <v>1309</v>
      </c>
      <c r="C107" s="83" t="s">
        <v>1310</v>
      </c>
      <c r="D107" s="85" t="s">
        <v>1311</v>
      </c>
      <c r="E107" s="85" t="s">
        <v>1312</v>
      </c>
      <c r="F107" s="86" t="s">
        <v>1061</v>
      </c>
      <c r="G107" s="86" t="s">
        <v>1016</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1295</v>
      </c>
      <c r="B108" s="81" t="s">
        <v>1313</v>
      </c>
      <c r="C108" s="83" t="s">
        <v>1314</v>
      </c>
      <c r="D108" s="85" t="s">
        <v>1315</v>
      </c>
      <c r="E108" s="85" t="s">
        <v>1316</v>
      </c>
      <c r="F108" s="86" t="s">
        <v>314</v>
      </c>
      <c r="G108" s="86" t="s">
        <v>1003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1295</v>
      </c>
      <c r="B109" s="81" t="s">
        <v>1317</v>
      </c>
      <c r="C109" s="83" t="s">
        <v>1318</v>
      </c>
      <c r="D109" s="85" t="s">
        <v>1319</v>
      </c>
      <c r="E109" s="85" t="s">
        <v>1320</v>
      </c>
      <c r="F109" s="86" t="s">
        <v>314</v>
      </c>
      <c r="G109" s="86" t="s">
        <v>1003</v>
      </c>
      <c r="H109" s="86">
        <v>2</v>
      </c>
      <c r="I109" s="88">
        <f>IF(COUNTIF(J109:AW109,"&lt;&gt;")=0,"",SUMPRODUCT(((Recommendations[ImplStatus]="Implemented")+(Recommendations[ImplStatus]="Compensated"))*ISNUMBER(MATCH(Recommendations[Id],J109:AW109,0)))/COUNTIF(J109:AW109,"&lt;&gt;"))</f>
        <v>0</v>
      </c>
      <c r="J109" s="90" t="s">
        <v>217</v>
      </c>
      <c r="K109" s="90" t="s">
        <v>469</v>
      </c>
      <c r="L109" s="90" t="s">
        <v>475</v>
      </c>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1295</v>
      </c>
      <c r="B110" s="81" t="s">
        <v>1321</v>
      </c>
      <c r="C110" s="83" t="s">
        <v>1322</v>
      </c>
      <c r="D110" s="85" t="s">
        <v>1323</v>
      </c>
      <c r="E110" s="85" t="s">
        <v>1324</v>
      </c>
      <c r="F110" s="86" t="s">
        <v>969</v>
      </c>
      <c r="G110" s="86" t="s">
        <v>1003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1295</v>
      </c>
      <c r="B111" s="81" t="s">
        <v>1325</v>
      </c>
      <c r="C111" s="83" t="s">
        <v>1326</v>
      </c>
      <c r="D111" s="85" t="s">
        <v>1327</v>
      </c>
      <c r="E111" s="85" t="s">
        <v>1328</v>
      </c>
      <c r="F111" s="86" t="s">
        <v>969</v>
      </c>
      <c r="G111" s="86" t="s">
        <v>1003</v>
      </c>
      <c r="H111" s="86">
        <v>3</v>
      </c>
      <c r="I111" s="88">
        <f>IF(COUNTIF(J111:AW111,"&lt;&gt;")=0,"",SUMPRODUCT(((Recommendations[ImplStatus]="Implemented")+(Recommendations[ImplStatus]="Compensated"))*ISNUMBER(MATCH(Recommendations[Id],J111:AW111,0)))/COUNTIF(J111:AW111,"&lt;&gt;"))</f>
        <v>0</v>
      </c>
      <c r="J111" s="90" t="s">
        <v>370</v>
      </c>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1329</v>
      </c>
      <c r="B112" s="80">
        <v>13</v>
      </c>
      <c r="C112" s="82" t="s">
        <v>25</v>
      </c>
      <c r="D112" s="84" t="s">
        <v>1330</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1329</v>
      </c>
      <c r="B113" s="81" t="s">
        <v>1331</v>
      </c>
      <c r="C113" s="83" t="s">
        <v>1332</v>
      </c>
      <c r="D113" s="85" t="s">
        <v>1333</v>
      </c>
      <c r="E113" s="85" t="s">
        <v>1334</v>
      </c>
      <c r="F113" s="86" t="s">
        <v>314</v>
      </c>
      <c r="G113" s="86" t="s">
        <v>978</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1329</v>
      </c>
      <c r="B114" s="81" t="s">
        <v>1335</v>
      </c>
      <c r="C114" s="83" t="s">
        <v>1336</v>
      </c>
      <c r="D114" s="85" t="s">
        <v>1337</v>
      </c>
      <c r="E114" s="85" t="s">
        <v>1338</v>
      </c>
      <c r="F114" s="86" t="s">
        <v>969</v>
      </c>
      <c r="G114" s="86" t="s">
        <v>978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1329</v>
      </c>
      <c r="B115" s="81" t="s">
        <v>1339</v>
      </c>
      <c r="C115" s="83" t="s">
        <v>1340</v>
      </c>
      <c r="D115" s="85" t="s">
        <v>1341</v>
      </c>
      <c r="E115" s="85" t="s">
        <v>1342</v>
      </c>
      <c r="F115" s="86" t="s">
        <v>314</v>
      </c>
      <c r="G115" s="86" t="s">
        <v>978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1329</v>
      </c>
      <c r="B116" s="81" t="s">
        <v>1343</v>
      </c>
      <c r="C116" s="83" t="s">
        <v>1344</v>
      </c>
      <c r="D116" s="85" t="s">
        <v>1345</v>
      </c>
      <c r="E116" s="85" t="s">
        <v>1346</v>
      </c>
      <c r="F116" s="86" t="s">
        <v>314</v>
      </c>
      <c r="G116" s="86" t="s">
        <v>1003</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1329</v>
      </c>
      <c r="B117" s="81" t="s">
        <v>1347</v>
      </c>
      <c r="C117" s="83" t="s">
        <v>1348</v>
      </c>
      <c r="D117" s="85" t="s">
        <v>1349</v>
      </c>
      <c r="E117" s="85" t="s">
        <v>1350</v>
      </c>
      <c r="F117" s="86" t="s">
        <v>969</v>
      </c>
      <c r="G117" s="86" t="s">
        <v>1003</v>
      </c>
      <c r="H117" s="86">
        <v>2</v>
      </c>
      <c r="I117" s="88">
        <f>IF(COUNTIF(J117:AW117,"&lt;&gt;")=0,"",SUMPRODUCT(((Recommendations[ImplStatus]="Implemented")+(Recommendations[ImplStatus]="Compensated"))*ISNUMBER(MATCH(Recommendations[Id],J117:AW117,0)))/COUNTIF(J117:AW117,"&lt;&gt;"))</f>
        <v>0</v>
      </c>
      <c r="J117" s="90" t="s">
        <v>306</v>
      </c>
      <c r="K117" s="90" t="s">
        <v>310</v>
      </c>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1329</v>
      </c>
      <c r="B118" s="81" t="s">
        <v>1351</v>
      </c>
      <c r="C118" s="83" t="s">
        <v>1352</v>
      </c>
      <c r="D118" s="85" t="s">
        <v>1353</v>
      </c>
      <c r="E118" s="85" t="s">
        <v>1354</v>
      </c>
      <c r="F118" s="86" t="s">
        <v>314</v>
      </c>
      <c r="G118" s="86" t="s">
        <v>978</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1329</v>
      </c>
      <c r="B119" s="81" t="s">
        <v>1355</v>
      </c>
      <c r="C119" s="83" t="s">
        <v>1356</v>
      </c>
      <c r="D119" s="85" t="s">
        <v>1357</v>
      </c>
      <c r="E119" s="85" t="s">
        <v>1358</v>
      </c>
      <c r="F119" s="86" t="s">
        <v>969</v>
      </c>
      <c r="G119" s="86" t="s">
        <v>1003</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1329</v>
      </c>
      <c r="B120" s="81" t="s">
        <v>1359</v>
      </c>
      <c r="C120" s="83" t="s">
        <v>1360</v>
      </c>
      <c r="D120" s="85" t="s">
        <v>1361</v>
      </c>
      <c r="E120" s="85" t="s">
        <v>1362</v>
      </c>
      <c r="F120" s="86" t="s">
        <v>314</v>
      </c>
      <c r="G120" s="86" t="s">
        <v>1003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1329</v>
      </c>
      <c r="B121" s="81" t="s">
        <v>1363</v>
      </c>
      <c r="C121" s="83" t="s">
        <v>1364</v>
      </c>
      <c r="D121" s="85" t="s">
        <v>1365</v>
      </c>
      <c r="E121" s="85" t="s">
        <v>1366</v>
      </c>
      <c r="F121" s="86" t="s">
        <v>314</v>
      </c>
      <c r="G121" s="86" t="s">
        <v>1003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1329</v>
      </c>
      <c r="B122" s="81" t="s">
        <v>1367</v>
      </c>
      <c r="C122" s="83" t="s">
        <v>1368</v>
      </c>
      <c r="D122" s="85" t="s">
        <v>1369</v>
      </c>
      <c r="E122" s="85" t="s">
        <v>1370</v>
      </c>
      <c r="F122" s="86" t="s">
        <v>314</v>
      </c>
      <c r="G122" s="86" t="s">
        <v>1003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1329</v>
      </c>
      <c r="B123" s="81" t="s">
        <v>1371</v>
      </c>
      <c r="C123" s="83" t="s">
        <v>1372</v>
      </c>
      <c r="D123" s="85" t="s">
        <v>1373</v>
      </c>
      <c r="E123" s="85" t="s">
        <v>1374</v>
      </c>
      <c r="F123" s="86" t="s">
        <v>314</v>
      </c>
      <c r="G123" s="86" t="s">
        <v>978</v>
      </c>
      <c r="H123" s="86">
        <v>3</v>
      </c>
      <c r="I123" s="88">
        <f>IF(COUNTIF(J123:AW123,"&lt;&gt;")=0,"",SUMPRODUCT(((Recommendations[ImplStatus]="Implemented")+(Recommendations[ImplStatus]="Compensated"))*ISNUMBER(MATCH(Recommendations[Id],J123:AW123,0)))/COUNTIF(J123:AW123,"&lt;&gt;"))</f>
        <v>0</v>
      </c>
      <c r="J123" s="90" t="s">
        <v>180</v>
      </c>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1375</v>
      </c>
      <c r="B124" s="80">
        <v>14</v>
      </c>
      <c r="C124" s="82" t="s">
        <v>25</v>
      </c>
      <c r="D124" s="84" t="s">
        <v>1376</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1375</v>
      </c>
      <c r="B125" s="81" t="s">
        <v>1377</v>
      </c>
      <c r="C125" s="83" t="s">
        <v>1378</v>
      </c>
      <c r="D125" s="85" t="s">
        <v>1379</v>
      </c>
      <c r="E125" s="85" t="s">
        <v>1380</v>
      </c>
      <c r="F125" s="86" t="s">
        <v>1061</v>
      </c>
      <c r="G125" s="86" t="s">
        <v>1016</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1375</v>
      </c>
      <c r="B126" s="81" t="s">
        <v>1381</v>
      </c>
      <c r="C126" s="83" t="s">
        <v>1382</v>
      </c>
      <c r="D126" s="85" t="s">
        <v>1383</v>
      </c>
      <c r="E126" s="85" t="s">
        <v>1384</v>
      </c>
      <c r="F126" s="86" t="s">
        <v>1080</v>
      </c>
      <c r="G126" s="86" t="s">
        <v>1003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1375</v>
      </c>
      <c r="B127" s="81" t="s">
        <v>1385</v>
      </c>
      <c r="C127" s="83" t="s">
        <v>1386</v>
      </c>
      <c r="D127" s="85" t="s">
        <v>1387</v>
      </c>
      <c r="E127" s="85" t="s">
        <v>1388</v>
      </c>
      <c r="F127" s="86" t="s">
        <v>1080</v>
      </c>
      <c r="G127" s="86" t="s">
        <v>1003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1375</v>
      </c>
      <c r="B128" s="81" t="s">
        <v>1389</v>
      </c>
      <c r="C128" s="83" t="s">
        <v>1390</v>
      </c>
      <c r="D128" s="85" t="s">
        <v>1391</v>
      </c>
      <c r="E128" s="85" t="s">
        <v>1392</v>
      </c>
      <c r="F128" s="86" t="s">
        <v>1080</v>
      </c>
      <c r="G128" s="86" t="s">
        <v>1003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1375</v>
      </c>
      <c r="B129" s="81" t="s">
        <v>1393</v>
      </c>
      <c r="C129" s="83" t="s">
        <v>1394</v>
      </c>
      <c r="D129" s="85" t="s">
        <v>1395</v>
      </c>
      <c r="E129" s="85" t="s">
        <v>1396</v>
      </c>
      <c r="F129" s="86" t="s">
        <v>1080</v>
      </c>
      <c r="G129" s="86" t="s">
        <v>1003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1375</v>
      </c>
      <c r="B130" s="81" t="s">
        <v>1397</v>
      </c>
      <c r="C130" s="83" t="s">
        <v>1398</v>
      </c>
      <c r="D130" s="85" t="s">
        <v>1399</v>
      </c>
      <c r="E130" s="85" t="s">
        <v>1400</v>
      </c>
      <c r="F130" s="86" t="s">
        <v>1080</v>
      </c>
      <c r="G130" s="86" t="s">
        <v>1003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1375</v>
      </c>
      <c r="B131" s="81" t="s">
        <v>1401</v>
      </c>
      <c r="C131" s="83" t="s">
        <v>1402</v>
      </c>
      <c r="D131" s="85" t="s">
        <v>1403</v>
      </c>
      <c r="E131" s="85" t="s">
        <v>1404</v>
      </c>
      <c r="F131" s="86" t="s">
        <v>1080</v>
      </c>
      <c r="G131" s="86" t="s">
        <v>1003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1375</v>
      </c>
      <c r="B132" s="81" t="s">
        <v>1405</v>
      </c>
      <c r="C132" s="83" t="s">
        <v>1406</v>
      </c>
      <c r="D132" s="85" t="s">
        <v>1407</v>
      </c>
      <c r="E132" s="85" t="s">
        <v>1408</v>
      </c>
      <c r="F132" s="86" t="s">
        <v>1080</v>
      </c>
      <c r="G132" s="86" t="s">
        <v>1003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1375</v>
      </c>
      <c r="B133" s="81" t="s">
        <v>1409</v>
      </c>
      <c r="C133" s="83" t="s">
        <v>1410</v>
      </c>
      <c r="D133" s="85" t="s">
        <v>1411</v>
      </c>
      <c r="E133" s="85" t="s">
        <v>1412</v>
      </c>
      <c r="F133" s="86" t="s">
        <v>1080</v>
      </c>
      <c r="G133" s="86" t="s">
        <v>1003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1413</v>
      </c>
      <c r="B134" s="80">
        <v>15</v>
      </c>
      <c r="C134" s="82" t="s">
        <v>25</v>
      </c>
      <c r="D134" s="84" t="s">
        <v>1414</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1413</v>
      </c>
      <c r="B135" s="81" t="s">
        <v>1415</v>
      </c>
      <c r="C135" s="83" t="s">
        <v>1416</v>
      </c>
      <c r="D135" s="85" t="s">
        <v>1417</v>
      </c>
      <c r="E135" s="85" t="s">
        <v>1418</v>
      </c>
      <c r="F135" s="86" t="s">
        <v>1080</v>
      </c>
      <c r="G135" s="86" t="s">
        <v>970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1413</v>
      </c>
      <c r="B136" s="81" t="s">
        <v>1419</v>
      </c>
      <c r="C136" s="83" t="s">
        <v>1420</v>
      </c>
      <c r="D136" s="85" t="s">
        <v>1421</v>
      </c>
      <c r="E136" s="85" t="s">
        <v>1422</v>
      </c>
      <c r="F136" s="86" t="s">
        <v>1061</v>
      </c>
      <c r="G136" s="86" t="s">
        <v>1016</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1413</v>
      </c>
      <c r="B137" s="81" t="s">
        <v>1423</v>
      </c>
      <c r="C137" s="83" t="s">
        <v>1424</v>
      </c>
      <c r="D137" s="85" t="s">
        <v>1425</v>
      </c>
      <c r="E137" s="85" t="s">
        <v>1426</v>
      </c>
      <c r="F137" s="86" t="s">
        <v>1080</v>
      </c>
      <c r="G137" s="86" t="s">
        <v>1016</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1413</v>
      </c>
      <c r="B138" s="81" t="s">
        <v>1427</v>
      </c>
      <c r="C138" s="83" t="s">
        <v>1428</v>
      </c>
      <c r="D138" s="85" t="s">
        <v>1429</v>
      </c>
      <c r="E138" s="85" t="s">
        <v>1430</v>
      </c>
      <c r="F138" s="86" t="s">
        <v>1061</v>
      </c>
      <c r="G138" s="86" t="s">
        <v>1016</v>
      </c>
      <c r="H138" s="86">
        <v>2</v>
      </c>
      <c r="I138" s="88">
        <f>IF(COUNTIF(J138:AW138,"&lt;&gt;")=0,"",SUMPRODUCT(((Recommendations[ImplStatus]="Implemented")+(Recommendations[ImplStatus]="Compensated"))*ISNUMBER(MATCH(Recommendations[Id],J138:AW138,0)))/COUNTIF(J138:AW138,"&lt;&gt;"))</f>
        <v>0</v>
      </c>
      <c r="J138" s="90" t="s">
        <v>261</v>
      </c>
      <c r="K138" s="90" t="s">
        <v>306</v>
      </c>
      <c r="L138" s="90" t="s">
        <v>310</v>
      </c>
      <c r="M138" s="90" t="s">
        <v>413</v>
      </c>
      <c r="N138" s="90" t="s">
        <v>417</v>
      </c>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1413</v>
      </c>
      <c r="B139" s="81" t="s">
        <v>1431</v>
      </c>
      <c r="C139" s="83" t="s">
        <v>1432</v>
      </c>
      <c r="D139" s="85" t="s">
        <v>1433</v>
      </c>
      <c r="E139" s="85" t="s">
        <v>1434</v>
      </c>
      <c r="F139" s="86" t="s">
        <v>1080</v>
      </c>
      <c r="G139" s="86" t="s">
        <v>1016</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1413</v>
      </c>
      <c r="B140" s="81" t="s">
        <v>1435</v>
      </c>
      <c r="C140" s="83" t="s">
        <v>1436</v>
      </c>
      <c r="D140" s="85" t="s">
        <v>1437</v>
      </c>
      <c r="E140" s="85" t="s">
        <v>1438</v>
      </c>
      <c r="F140" s="86" t="s">
        <v>1015</v>
      </c>
      <c r="G140" s="86" t="s">
        <v>1016</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1413</v>
      </c>
      <c r="B141" s="81" t="s">
        <v>1439</v>
      </c>
      <c r="C141" s="83" t="s">
        <v>1440</v>
      </c>
      <c r="D141" s="85" t="s">
        <v>1441</v>
      </c>
      <c r="E141" s="85" t="s">
        <v>1442</v>
      </c>
      <c r="F141" s="86" t="s">
        <v>1015</v>
      </c>
      <c r="G141" s="86" t="s">
        <v>1003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1443</v>
      </c>
      <c r="B142" s="80">
        <v>16</v>
      </c>
      <c r="C142" s="82" t="s">
        <v>25</v>
      </c>
      <c r="D142" s="84" t="s">
        <v>1444</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1443</v>
      </c>
      <c r="B143" s="81" t="s">
        <v>1445</v>
      </c>
      <c r="C143" s="83" t="s">
        <v>1446</v>
      </c>
      <c r="D143" s="85" t="s">
        <v>1447</v>
      </c>
      <c r="E143" s="85" t="s">
        <v>1448</v>
      </c>
      <c r="F143" s="86" t="s">
        <v>1061</v>
      </c>
      <c r="G143" s="86" t="s">
        <v>1016</v>
      </c>
      <c r="H143" s="86">
        <v>2</v>
      </c>
      <c r="I143" s="88">
        <f>IF(COUNTIF(J143:AW143,"&lt;&gt;")=0,"",SUMPRODUCT(((Recommendations[ImplStatus]="Implemented")+(Recommendations[ImplStatus]="Compensated"))*ISNUMBER(MATCH(Recommendations[Id],J143:AW143,0)))/COUNTIF(J143:AW143,"&lt;&gt;"))</f>
        <v>0</v>
      </c>
      <c r="J143" s="90" t="s">
        <v>32</v>
      </c>
      <c r="K143" s="90" t="s">
        <v>36</v>
      </c>
      <c r="L143" s="90" t="s">
        <v>109</v>
      </c>
      <c r="M143" s="90" t="s">
        <v>123</v>
      </c>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1443</v>
      </c>
      <c r="B144" s="81" t="s">
        <v>1449</v>
      </c>
      <c r="C144" s="83" t="s">
        <v>1450</v>
      </c>
      <c r="D144" s="85" t="s">
        <v>1451</v>
      </c>
      <c r="E144" s="85" t="s">
        <v>1452</v>
      </c>
      <c r="F144" s="86" t="s">
        <v>1061</v>
      </c>
      <c r="G144" s="86" t="s">
        <v>1016</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1443</v>
      </c>
      <c r="B145" s="81" t="s">
        <v>1453</v>
      </c>
      <c r="C145" s="83" t="s">
        <v>1454</v>
      </c>
      <c r="D145" s="85" t="s">
        <v>1455</v>
      </c>
      <c r="E145" s="85" t="s">
        <v>1456</v>
      </c>
      <c r="F145" s="86" t="s">
        <v>990</v>
      </c>
      <c r="G145" s="86" t="s">
        <v>978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1443</v>
      </c>
      <c r="B146" s="81" t="s">
        <v>1457</v>
      </c>
      <c r="C146" s="83" t="s">
        <v>1458</v>
      </c>
      <c r="D146" s="85" t="s">
        <v>1459</v>
      </c>
      <c r="E146" s="85" t="s">
        <v>1460</v>
      </c>
      <c r="F146" s="86" t="s">
        <v>990</v>
      </c>
      <c r="G146" s="86" t="s">
        <v>970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1443</v>
      </c>
      <c r="B147" s="81" t="s">
        <v>1461</v>
      </c>
      <c r="C147" s="83" t="s">
        <v>1462</v>
      </c>
      <c r="D147" s="85" t="s">
        <v>1463</v>
      </c>
      <c r="E147" s="85" t="s">
        <v>1464</v>
      </c>
      <c r="F147" s="86" t="s">
        <v>990</v>
      </c>
      <c r="G147" s="86" t="s">
        <v>1003</v>
      </c>
      <c r="H147" s="86">
        <v>2</v>
      </c>
      <c r="I147" s="88">
        <f>IF(COUNTIF(J147:AW147,"&lt;&gt;")=0,"",SUMPRODUCT(((Recommendations[ImplStatus]="Implemented")+(Recommendations[ImplStatus]="Compensated"))*ISNUMBER(MATCH(Recommendations[Id],J147:AW147,0)))/COUNTIF(J147:AW147,"&lt;&gt;"))</f>
        <v>0</v>
      </c>
      <c r="J147" s="90" t="s">
        <v>28</v>
      </c>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1443</v>
      </c>
      <c r="B148" s="81" t="s">
        <v>1465</v>
      </c>
      <c r="C148" s="83" t="s">
        <v>1466</v>
      </c>
      <c r="D148" s="85" t="s">
        <v>1467</v>
      </c>
      <c r="E148" s="85" t="s">
        <v>1468</v>
      </c>
      <c r="F148" s="86" t="s">
        <v>1061</v>
      </c>
      <c r="G148" s="86" t="s">
        <v>1016</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1443</v>
      </c>
      <c r="B149" s="81" t="s">
        <v>1469</v>
      </c>
      <c r="C149" s="83" t="s">
        <v>1470</v>
      </c>
      <c r="D149" s="85" t="s">
        <v>1471</v>
      </c>
      <c r="E149" s="85" t="s">
        <v>1472</v>
      </c>
      <c r="F149" s="86" t="s">
        <v>990</v>
      </c>
      <c r="G149" s="86" t="s">
        <v>1003</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1443</v>
      </c>
      <c r="B150" s="81" t="s">
        <v>1473</v>
      </c>
      <c r="C150" s="83" t="s">
        <v>1474</v>
      </c>
      <c r="D150" s="85" t="s">
        <v>1475</v>
      </c>
      <c r="E150" s="85" t="s">
        <v>1476</v>
      </c>
      <c r="F150" s="86" t="s">
        <v>314</v>
      </c>
      <c r="G150" s="86" t="s">
        <v>1003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1443</v>
      </c>
      <c r="B151" s="81" t="s">
        <v>1477</v>
      </c>
      <c r="C151" s="83" t="s">
        <v>1478</v>
      </c>
      <c r="D151" s="85" t="s">
        <v>1479</v>
      </c>
      <c r="E151" s="85" t="s">
        <v>1480</v>
      </c>
      <c r="F151" s="86" t="s">
        <v>1080</v>
      </c>
      <c r="G151" s="86" t="s">
        <v>1003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1443</v>
      </c>
      <c r="B152" s="81" t="s">
        <v>1481</v>
      </c>
      <c r="C152" s="83" t="s">
        <v>1482</v>
      </c>
      <c r="D152" s="85" t="s">
        <v>1483</v>
      </c>
      <c r="E152" s="85" t="s">
        <v>1484</v>
      </c>
      <c r="F152" s="86" t="s">
        <v>990</v>
      </c>
      <c r="G152" s="86" t="s">
        <v>1003</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1443</v>
      </c>
      <c r="B153" s="81" t="s">
        <v>1485</v>
      </c>
      <c r="C153" s="83" t="s">
        <v>1486</v>
      </c>
      <c r="D153" s="85" t="s">
        <v>1487</v>
      </c>
      <c r="E153" s="85" t="s">
        <v>1488</v>
      </c>
      <c r="F153" s="86" t="s">
        <v>990</v>
      </c>
      <c r="G153" s="86" t="s">
        <v>1003</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1443</v>
      </c>
      <c r="B154" s="81" t="s">
        <v>1489</v>
      </c>
      <c r="C154" s="83" t="s">
        <v>1490</v>
      </c>
      <c r="D154" s="85" t="s">
        <v>1491</v>
      </c>
      <c r="E154" s="85" t="s">
        <v>1492</v>
      </c>
      <c r="F154" s="86" t="s">
        <v>990</v>
      </c>
      <c r="G154" s="86" t="s">
        <v>1003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1443</v>
      </c>
      <c r="B155" s="81" t="s">
        <v>1493</v>
      </c>
      <c r="C155" s="83" t="s">
        <v>1494</v>
      </c>
      <c r="D155" s="85" t="s">
        <v>1495</v>
      </c>
      <c r="E155" s="85" t="s">
        <v>1496</v>
      </c>
      <c r="F155" s="86" t="s">
        <v>990</v>
      </c>
      <c r="G155" s="86" t="s">
        <v>978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1443</v>
      </c>
      <c r="B156" s="81" t="s">
        <v>1497</v>
      </c>
      <c r="C156" s="83" t="s">
        <v>1498</v>
      </c>
      <c r="D156" s="85" t="s">
        <v>1499</v>
      </c>
      <c r="E156" s="85" t="s">
        <v>1500</v>
      </c>
      <c r="F156" s="86" t="s">
        <v>990</v>
      </c>
      <c r="G156" s="86" t="s">
        <v>1003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1501</v>
      </c>
      <c r="B157" s="80">
        <v>17</v>
      </c>
      <c r="C157" s="82" t="s">
        <v>25</v>
      </c>
      <c r="D157" s="84" t="s">
        <v>1502</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1501</v>
      </c>
      <c r="B158" s="81" t="s">
        <v>1503</v>
      </c>
      <c r="C158" s="83" t="s">
        <v>1504</v>
      </c>
      <c r="D158" s="85" t="s">
        <v>1505</v>
      </c>
      <c r="E158" s="85" t="s">
        <v>1506</v>
      </c>
      <c r="F158" s="86" t="s">
        <v>1080</v>
      </c>
      <c r="G158" s="86" t="s">
        <v>974</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1501</v>
      </c>
      <c r="B159" s="81" t="s">
        <v>1507</v>
      </c>
      <c r="C159" s="83" t="s">
        <v>1508</v>
      </c>
      <c r="D159" s="85" t="s">
        <v>1509</v>
      </c>
      <c r="E159" s="85" t="s">
        <v>1510</v>
      </c>
      <c r="F159" s="86" t="s">
        <v>1061</v>
      </c>
      <c r="G159" s="86" t="s">
        <v>1016</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1501</v>
      </c>
      <c r="B160" s="81" t="s">
        <v>1511</v>
      </c>
      <c r="C160" s="83" t="s">
        <v>1512</v>
      </c>
      <c r="D160" s="85" t="s">
        <v>1513</v>
      </c>
      <c r="E160" s="85" t="s">
        <v>1514</v>
      </c>
      <c r="F160" s="86" t="s">
        <v>1061</v>
      </c>
      <c r="G160" s="86" t="s">
        <v>1016</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1501</v>
      </c>
      <c r="B161" s="81" t="s">
        <v>1515</v>
      </c>
      <c r="C161" s="83" t="s">
        <v>1516</v>
      </c>
      <c r="D161" s="85" t="s">
        <v>1517</v>
      </c>
      <c r="E161" s="85" t="s">
        <v>1518</v>
      </c>
      <c r="F161" s="86" t="s">
        <v>1061</v>
      </c>
      <c r="G161" s="86" t="s">
        <v>1016</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1501</v>
      </c>
      <c r="B162" s="81" t="s">
        <v>1519</v>
      </c>
      <c r="C162" s="83" t="s">
        <v>1520</v>
      </c>
      <c r="D162" s="85" t="s">
        <v>1521</v>
      </c>
      <c r="E162" s="85" t="s">
        <v>1522</v>
      </c>
      <c r="F162" s="86" t="s">
        <v>1080</v>
      </c>
      <c r="G162" s="86" t="s">
        <v>974</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1501</v>
      </c>
      <c r="B163" s="81" t="s">
        <v>1523</v>
      </c>
      <c r="C163" s="83" t="s">
        <v>1524</v>
      </c>
      <c r="D163" s="85" t="s">
        <v>1525</v>
      </c>
      <c r="E163" s="85" t="s">
        <v>1526</v>
      </c>
      <c r="F163" s="86" t="s">
        <v>1080</v>
      </c>
      <c r="G163" s="86" t="s">
        <v>974</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1501</v>
      </c>
      <c r="B164" s="81" t="s">
        <v>1527</v>
      </c>
      <c r="C164" s="83" t="s">
        <v>1528</v>
      </c>
      <c r="D164" s="85" t="s">
        <v>1529</v>
      </c>
      <c r="E164" s="85" t="s">
        <v>1530</v>
      </c>
      <c r="F164" s="86" t="s">
        <v>1080</v>
      </c>
      <c r="G164" s="86" t="s">
        <v>1282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1501</v>
      </c>
      <c r="B165" s="81" t="s">
        <v>1531</v>
      </c>
      <c r="C165" s="83" t="s">
        <v>1532</v>
      </c>
      <c r="D165" s="85" t="s">
        <v>1533</v>
      </c>
      <c r="E165" s="85" t="s">
        <v>1534</v>
      </c>
      <c r="F165" s="86" t="s">
        <v>1080</v>
      </c>
      <c r="G165" s="86" t="s">
        <v>1282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1501</v>
      </c>
      <c r="B166" s="81" t="s">
        <v>1535</v>
      </c>
      <c r="C166" s="83" t="s">
        <v>1536</v>
      </c>
      <c r="D166" s="85" t="s">
        <v>1537</v>
      </c>
      <c r="E166" s="85" t="s">
        <v>1538</v>
      </c>
      <c r="F166" s="86" t="s">
        <v>1061</v>
      </c>
      <c r="G166" s="86" t="s">
        <v>1282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1539</v>
      </c>
      <c r="B167" s="80">
        <v>18</v>
      </c>
      <c r="C167" s="82" t="s">
        <v>25</v>
      </c>
      <c r="D167" s="84" t="s">
        <v>1540</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1539</v>
      </c>
      <c r="B168" s="81" t="s">
        <v>1541</v>
      </c>
      <c r="C168" s="83" t="s">
        <v>1542</v>
      </c>
      <c r="D168" s="85" t="s">
        <v>1543</v>
      </c>
      <c r="E168" s="85" t="s">
        <v>1544</v>
      </c>
      <c r="F168" s="86" t="s">
        <v>1061</v>
      </c>
      <c r="G168" s="86" t="s">
        <v>1016</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1539</v>
      </c>
      <c r="B169" s="81" t="s">
        <v>1545</v>
      </c>
      <c r="C169" s="83" t="s">
        <v>1546</v>
      </c>
      <c r="D169" s="85" t="s">
        <v>1547</v>
      </c>
      <c r="E169" s="85" t="s">
        <v>1548</v>
      </c>
      <c r="F169" s="86" t="s">
        <v>314</v>
      </c>
      <c r="G169" s="86" t="s">
        <v>978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1539</v>
      </c>
      <c r="B170" s="81" t="s">
        <v>1549</v>
      </c>
      <c r="C170" s="83" t="s">
        <v>1550</v>
      </c>
      <c r="D170" s="85" t="s">
        <v>1551</v>
      </c>
      <c r="E170" s="85" t="s">
        <v>1552</v>
      </c>
      <c r="F170" s="86" t="s">
        <v>314</v>
      </c>
      <c r="G170" s="86" t="s">
        <v>1003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1539</v>
      </c>
      <c r="B171" s="81" t="s">
        <v>1553</v>
      </c>
      <c r="C171" s="83" t="s">
        <v>1554</v>
      </c>
      <c r="D171" s="85" t="s">
        <v>1555</v>
      </c>
      <c r="E171" s="85" t="s">
        <v>1556</v>
      </c>
      <c r="F171" s="86" t="s">
        <v>314</v>
      </c>
      <c r="G171" s="86" t="s">
        <v>1003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1539</v>
      </c>
      <c r="B172" s="91" t="s">
        <v>1557</v>
      </c>
      <c r="C172" s="92" t="s">
        <v>1558</v>
      </c>
      <c r="D172" s="93" t="s">
        <v>1559</v>
      </c>
      <c r="E172" s="93" t="s">
        <v>1560</v>
      </c>
      <c r="F172" s="94" t="s">
        <v>314</v>
      </c>
      <c r="G172" s="94" t="s">
        <v>978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673</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IFERROR(INDEX('Recommendations'!$I$2:$I$135, MATCH(J2,'Recommendations'!$B$2:$B$135,0))="Implemented", FALSE))</xm:f>
            <x14:dxf>
              <font>
                <color rgb="FF000000"/>
              </font>
              <fill>
                <patternFill>
                  <bgColor rgb="FF3C7D22"/>
                </patternFill>
              </fill>
            </x14:dxf>
          </x14:cfRule>
          <x14:cfRule type="expression" priority="2" id="{00000000-000E-0000-0400-000002000000}">
            <xm:f>AND(J2&lt;&gt;"", IFERROR(INDEX('Recommendations'!$I$2:$I$135, MATCH(J2,'Recommendations'!$B$2:$B$135,0))="Compensated", FALSE))</xm:f>
            <x14:dxf>
              <font>
                <color rgb="FF000000"/>
              </font>
              <fill>
                <patternFill>
                  <bgColor rgb="FFC6E0B4"/>
                </patternFill>
              </fill>
            </x14:dxf>
          </x14:cfRule>
          <x14:cfRule type="expression" priority="3" id="{00000000-000E-0000-0400-000003000000}">
            <xm:f>AND(J2&lt;&gt;"", IFERROR(INDEX('Recommendations'!$I$2:$I$135, MATCH(J2,'Recommendations'!$B$2:$B$135,0))="Testing", FALSE))</xm:f>
            <x14:dxf>
              <font>
                <color rgb="FF000000"/>
              </font>
              <fill>
                <patternFill>
                  <bgColor rgb="FFFFC000"/>
                </patternFill>
              </fill>
            </x14:dxf>
          </x14:cfRule>
          <x14:cfRule type="expression" priority="4" id="{00000000-000E-0000-0400-000004000000}">
            <xm:f>AND(J2&lt;&gt;"", IFERROR(INDEX('Recommendations'!$I$2:$I$135, MATCH(J2,'Recommendations'!$B$2:$B$135,0))="Failed", FALSE))</xm:f>
            <x14:dxf>
              <font>
                <color rgb="FF000000"/>
              </font>
              <fill>
                <patternFill>
                  <bgColor rgb="FFD82891"/>
                </patternFill>
              </fill>
            </x14:dxf>
          </x14:cfRule>
          <x14:cfRule type="expression" priority="5" id="{00000000-000E-0000-0400-000005000000}">
            <xm:f>AND(J2&lt;&gt;"", IFERROR(INDEX('Recommendations'!$I$2:$I$135, MATCH(J2,'Recommendations'!$B$2:$B$135,0))="Risk Accepted", FALSE))</xm:f>
            <x14:dxf>
              <font>
                <color rgb="FF000000"/>
              </font>
              <fill>
                <patternFill>
                  <bgColor rgb="FFD9D9D9"/>
                </patternFill>
              </fill>
            </x14:dxf>
          </x14:cfRule>
          <x14:cfRule type="expression" priority="6" id="{00000000-000E-0000-0400-000006000000}">
            <xm:f>AND(J2&lt;&gt;"", IFERROR(INDEX('Recommendations'!$I$2:$I$135, MATCH(J2,'Recommendations'!$B$2:$B$135,0))="N/A",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1561</v>
      </c>
      <c r="C1" s="121" t="s">
        <v>11</v>
      </c>
      <c r="D1" s="121" t="s">
        <v>829</v>
      </c>
      <c r="E1" s="121" t="s">
        <v>1562</v>
      </c>
      <c r="F1" s="121" t="s">
        <v>1563</v>
      </c>
      <c r="G1" s="121" t="s">
        <v>923</v>
      </c>
      <c r="H1" s="121" t="s">
        <v>924</v>
      </c>
      <c r="I1" s="121" t="s">
        <v>925</v>
      </c>
      <c r="J1" s="121" t="s">
        <v>926</v>
      </c>
      <c r="K1" s="121" t="s">
        <v>927</v>
      </c>
      <c r="L1" s="121" t="s">
        <v>928</v>
      </c>
      <c r="M1" s="121" t="s">
        <v>929</v>
      </c>
      <c r="N1" s="121" t="s">
        <v>930</v>
      </c>
      <c r="O1" s="121" t="s">
        <v>931</v>
      </c>
      <c r="P1" s="121" t="s">
        <v>932</v>
      </c>
      <c r="Q1" s="121" t="s">
        <v>933</v>
      </c>
      <c r="R1" s="121" t="s">
        <v>934</v>
      </c>
      <c r="S1" s="121" t="s">
        <v>935</v>
      </c>
      <c r="T1" s="121" t="s">
        <v>936</v>
      </c>
      <c r="U1" s="121" t="s">
        <v>937</v>
      </c>
      <c r="V1" s="121" t="s">
        <v>938</v>
      </c>
      <c r="W1" s="121" t="s">
        <v>939</v>
      </c>
      <c r="X1" s="121" t="s">
        <v>940</v>
      </c>
      <c r="Y1" s="121" t="s">
        <v>941</v>
      </c>
      <c r="Z1" s="121" t="s">
        <v>942</v>
      </c>
      <c r="AA1" s="121" t="s">
        <v>943</v>
      </c>
      <c r="AB1" s="121" t="s">
        <v>944</v>
      </c>
      <c r="AC1" s="121" t="s">
        <v>945</v>
      </c>
      <c r="AD1" s="121" t="s">
        <v>946</v>
      </c>
      <c r="AE1" s="121" t="s">
        <v>947</v>
      </c>
      <c r="AF1" s="121" t="s">
        <v>948</v>
      </c>
      <c r="AG1" s="121" t="s">
        <v>949</v>
      </c>
      <c r="AH1" s="121" t="s">
        <v>950</v>
      </c>
      <c r="AI1" s="121" t="s">
        <v>951</v>
      </c>
      <c r="AJ1" s="121" t="s">
        <v>952</v>
      </c>
      <c r="AK1" s="121" t="s">
        <v>953</v>
      </c>
      <c r="AL1" s="121" t="s">
        <v>954</v>
      </c>
      <c r="AM1" s="121" t="s">
        <v>955</v>
      </c>
      <c r="AN1" s="121" t="s">
        <v>956</v>
      </c>
      <c r="AO1" s="121" t="s">
        <v>957</v>
      </c>
      <c r="AP1" s="121" t="s">
        <v>958</v>
      </c>
      <c r="AQ1" s="121" t="s">
        <v>959</v>
      </c>
      <c r="AR1" s="121" t="s">
        <v>960</v>
      </c>
      <c r="AS1" s="121" t="s">
        <v>961</v>
      </c>
      <c r="AT1" s="121" t="s">
        <v>962</v>
      </c>
      <c r="AU1" s="122" t="s">
        <v>963</v>
      </c>
    </row>
    <row r="2" spans="1:47" ht="60" customHeight="1" x14ac:dyDescent="0.35">
      <c r="A2" s="116" t="s">
        <v>1564</v>
      </c>
      <c r="B2" s="106" t="s">
        <v>1565</v>
      </c>
      <c r="C2" s="107" t="s">
        <v>1566</v>
      </c>
      <c r="D2" s="107" t="s">
        <v>1567</v>
      </c>
      <c r="E2" s="107" t="s">
        <v>1568</v>
      </c>
      <c r="F2" s="108" t="s">
        <v>1569</v>
      </c>
      <c r="G2" s="109">
        <f>IF(COUNTIF(H2:AU2,"&lt;&gt;")=0,"",SUMPRODUCT(((Recommendations[ImplStatus]="Implemented")+(Recommendations[ImplStatus]="Compensated"))*ISNUMBER(MATCH(Recommendations[Id],H2:AU2,0)))/COUNTIF(H2:AU2,"&lt;&gt;"))</f>
        <v>0</v>
      </c>
      <c r="H2" s="110" t="s">
        <v>190</v>
      </c>
      <c r="I2" s="110" t="s">
        <v>196</v>
      </c>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1570</v>
      </c>
      <c r="B3" s="106" t="s">
        <v>1571</v>
      </c>
      <c r="C3" s="107" t="s">
        <v>1572</v>
      </c>
      <c r="D3" s="107" t="s">
        <v>1573</v>
      </c>
      <c r="E3" s="107" t="s">
        <v>1574</v>
      </c>
      <c r="F3" s="108" t="s">
        <v>1575</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1576</v>
      </c>
      <c r="B4" s="106" t="s">
        <v>1577</v>
      </c>
      <c r="C4" s="107" t="s">
        <v>1578</v>
      </c>
      <c r="D4" s="107" t="s">
        <v>1579</v>
      </c>
      <c r="E4" s="107" t="s">
        <v>1580</v>
      </c>
      <c r="F4" s="108" t="s">
        <v>1581</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1582</v>
      </c>
      <c r="B5" s="106" t="s">
        <v>1583</v>
      </c>
      <c r="C5" s="107" t="s">
        <v>1584</v>
      </c>
      <c r="D5" s="107" t="s">
        <v>1585</v>
      </c>
      <c r="E5" s="107" t="s">
        <v>1586</v>
      </c>
      <c r="F5" s="108" t="s">
        <v>1587</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1588</v>
      </c>
      <c r="B6" s="106" t="s">
        <v>1589</v>
      </c>
      <c r="C6" s="107" t="s">
        <v>1590</v>
      </c>
      <c r="D6" s="107" t="s">
        <v>1591</v>
      </c>
      <c r="E6" s="107" t="s">
        <v>25</v>
      </c>
      <c r="F6" s="108" t="s">
        <v>1592</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1593</v>
      </c>
      <c r="B7" s="106" t="s">
        <v>13</v>
      </c>
      <c r="C7" s="107" t="s">
        <v>1594</v>
      </c>
      <c r="D7" s="107" t="s">
        <v>1595</v>
      </c>
      <c r="E7" s="107" t="s">
        <v>25</v>
      </c>
      <c r="F7" s="108" t="s">
        <v>1596</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1597</v>
      </c>
      <c r="B8" s="106" t="s">
        <v>1598</v>
      </c>
      <c r="C8" s="107" t="s">
        <v>1599</v>
      </c>
      <c r="D8" s="107" t="s">
        <v>1600</v>
      </c>
      <c r="E8" s="107" t="s">
        <v>25</v>
      </c>
      <c r="F8" s="108" t="s">
        <v>1601</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1602</v>
      </c>
      <c r="B9" s="106" t="s">
        <v>1603</v>
      </c>
      <c r="C9" s="107" t="s">
        <v>1604</v>
      </c>
      <c r="D9" s="107" t="s">
        <v>1605</v>
      </c>
      <c r="E9" s="107" t="s">
        <v>25</v>
      </c>
      <c r="F9" s="108" t="s">
        <v>1606</v>
      </c>
      <c r="G9" s="109">
        <f>IF(COUNTIF(H9:AU9,"&lt;&gt;")=0,"",SUMPRODUCT(((Recommendations[ImplStatus]="Implemented")+(Recommendations[ImplStatus]="Compensated"))*ISNUMBER(MATCH(Recommendations[Id],H9:AU9,0)))/COUNTIF(H9:AU9,"&lt;&gt;"))</f>
        <v>0</v>
      </c>
      <c r="H9" s="110" t="s">
        <v>18</v>
      </c>
      <c r="I9" s="110" t="s">
        <v>28</v>
      </c>
      <c r="J9" s="110" t="s">
        <v>32</v>
      </c>
      <c r="K9" s="110" t="s">
        <v>36</v>
      </c>
      <c r="L9" s="110" t="s">
        <v>40</v>
      </c>
      <c r="M9" s="110" t="s">
        <v>83</v>
      </c>
      <c r="N9" s="110" t="s">
        <v>109</v>
      </c>
      <c r="O9" s="110" t="s">
        <v>462</v>
      </c>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1607</v>
      </c>
      <c r="B10" s="106" t="s">
        <v>1608</v>
      </c>
      <c r="C10" s="107" t="s">
        <v>1609</v>
      </c>
      <c r="D10" s="107" t="s">
        <v>1610</v>
      </c>
      <c r="E10" s="107" t="s">
        <v>25</v>
      </c>
      <c r="F10" s="108" t="s">
        <v>1611</v>
      </c>
      <c r="G10" s="109">
        <f>IF(COUNTIF(H10:AU10,"&lt;&gt;")=0,"",SUMPRODUCT(((Recommendations[ImplStatus]="Implemented")+(Recommendations[ImplStatus]="Compensated"))*ISNUMBER(MATCH(Recommendations[Id],H10:AU10,0)))/COUNTIF(H10:AU10,"&lt;&gt;"))</f>
        <v>0</v>
      </c>
      <c r="H10" s="110" t="s">
        <v>87</v>
      </c>
      <c r="I10" s="110" t="s">
        <v>95</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1612</v>
      </c>
      <c r="B11" s="106" t="s">
        <v>1613</v>
      </c>
      <c r="C11" s="107" t="s">
        <v>1614</v>
      </c>
      <c r="D11" s="107" t="s">
        <v>1615</v>
      </c>
      <c r="E11" s="107" t="s">
        <v>25</v>
      </c>
      <c r="F11" s="108" t="s">
        <v>1616</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1617</v>
      </c>
      <c r="B12" s="106" t="s">
        <v>1618</v>
      </c>
      <c r="C12" s="107" t="s">
        <v>1619</v>
      </c>
      <c r="D12" s="107" t="s">
        <v>1620</v>
      </c>
      <c r="E12" s="107" t="s">
        <v>25</v>
      </c>
      <c r="F12" s="108" t="s">
        <v>1621</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1622</v>
      </c>
      <c r="B13" s="106" t="s">
        <v>1623</v>
      </c>
      <c r="C13" s="107" t="s">
        <v>1624</v>
      </c>
      <c r="D13" s="107" t="s">
        <v>1625</v>
      </c>
      <c r="E13" s="107" t="s">
        <v>25</v>
      </c>
      <c r="F13" s="108" t="s">
        <v>1626</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1627</v>
      </c>
      <c r="B14" s="106" t="s">
        <v>1628</v>
      </c>
      <c r="C14" s="107" t="s">
        <v>1629</v>
      </c>
      <c r="D14" s="107" t="s">
        <v>1630</v>
      </c>
      <c r="E14" s="107" t="s">
        <v>25</v>
      </c>
      <c r="F14" s="108" t="s">
        <v>1631</v>
      </c>
      <c r="G14" s="109">
        <f>IF(COUNTIF(H14:AU14,"&lt;&gt;")=0,"",SUMPRODUCT(((Recommendations[ImplStatus]="Implemented")+(Recommendations[ImplStatus]="Compensated"))*ISNUMBER(MATCH(Recommendations[Id],H14:AU14,0)))/COUNTIF(H14:AU14,"&lt;&gt;"))</f>
        <v>0</v>
      </c>
      <c r="H14" s="110" t="s">
        <v>63</v>
      </c>
      <c r="I14" s="110" t="s">
        <v>67</v>
      </c>
      <c r="J14" s="110" t="s">
        <v>132</v>
      </c>
      <c r="K14" s="110" t="s">
        <v>138</v>
      </c>
      <c r="L14" s="110" t="s">
        <v>144</v>
      </c>
      <c r="M14" s="110" t="s">
        <v>150</v>
      </c>
      <c r="N14" s="110" t="s">
        <v>154</v>
      </c>
      <c r="O14" s="110" t="s">
        <v>158</v>
      </c>
      <c r="P14" s="110" t="s">
        <v>233</v>
      </c>
      <c r="Q14" s="110" t="s">
        <v>239</v>
      </c>
      <c r="R14" s="110" t="s">
        <v>245</v>
      </c>
      <c r="S14" s="110" t="s">
        <v>249</v>
      </c>
      <c r="T14" s="110" t="s">
        <v>325</v>
      </c>
      <c r="U14" s="110" t="s">
        <v>336</v>
      </c>
      <c r="V14" s="110" t="s">
        <v>375</v>
      </c>
      <c r="W14" s="110" t="s">
        <v>406</v>
      </c>
      <c r="X14" s="110" t="s">
        <v>425</v>
      </c>
      <c r="Y14" s="110" t="s">
        <v>441</v>
      </c>
      <c r="Z14" s="110" t="s">
        <v>453</v>
      </c>
      <c r="AA14" s="110" t="s">
        <v>457</v>
      </c>
      <c r="AB14" s="110" t="s">
        <v>482</v>
      </c>
      <c r="AC14" s="110" t="s">
        <v>500</v>
      </c>
      <c r="AD14" s="110" t="s">
        <v>506</v>
      </c>
      <c r="AE14" s="110" t="s">
        <v>511</v>
      </c>
      <c r="AF14" s="110" t="s">
        <v>516</v>
      </c>
      <c r="AG14" s="110" t="s">
        <v>520</v>
      </c>
      <c r="AH14" s="110" t="s">
        <v>522</v>
      </c>
      <c r="AI14" s="110" t="s">
        <v>526</v>
      </c>
      <c r="AJ14" s="110" t="s">
        <v>530</v>
      </c>
      <c r="AK14" s="110" t="s">
        <v>534</v>
      </c>
      <c r="AL14" s="110" t="s">
        <v>538</v>
      </c>
      <c r="AM14" s="110" t="s">
        <v>542</v>
      </c>
      <c r="AN14" s="110" t="s">
        <v>548</v>
      </c>
      <c r="AO14" s="110" t="s">
        <v>555</v>
      </c>
      <c r="AP14" s="110" t="s">
        <v>561</v>
      </c>
      <c r="AQ14" s="110" t="s">
        <v>567</v>
      </c>
      <c r="AR14" s="110" t="s">
        <v>573</v>
      </c>
      <c r="AS14" s="110" t="s">
        <v>625</v>
      </c>
      <c r="AT14" s="110" t="s">
        <v>629</v>
      </c>
      <c r="AU14" s="118" t="s">
        <v>633</v>
      </c>
    </row>
    <row r="15" spans="1:47" ht="60" customHeight="1" x14ac:dyDescent="0.35">
      <c r="A15" s="116" t="s">
        <v>1632</v>
      </c>
      <c r="B15" s="106" t="s">
        <v>1633</v>
      </c>
      <c r="C15" s="107" t="s">
        <v>1634</v>
      </c>
      <c r="D15" s="107" t="s">
        <v>1635</v>
      </c>
      <c r="E15" s="107" t="s">
        <v>25</v>
      </c>
      <c r="F15" s="108" t="s">
        <v>1636</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1637</v>
      </c>
      <c r="B16" s="106" t="s">
        <v>1638</v>
      </c>
      <c r="C16" s="107" t="s">
        <v>1639</v>
      </c>
      <c r="D16" s="107" t="s">
        <v>1640</v>
      </c>
      <c r="E16" s="107" t="s">
        <v>25</v>
      </c>
      <c r="F16" s="108" t="s">
        <v>1641</v>
      </c>
      <c r="G16" s="109">
        <f>IF(COUNTIF(H16:AU16,"&lt;&gt;")=0,"",SUMPRODUCT(((Recommendations[ImplStatus]="Implemented")+(Recommendations[ImplStatus]="Compensated"))*ISNUMBER(MATCH(Recommendations[Id],H16:AU16,0)))/COUNTIF(H16:AU16,"&lt;&gt;"))</f>
        <v>0</v>
      </c>
      <c r="H16" s="110" t="s">
        <v>127</v>
      </c>
      <c r="I16" s="110" t="s">
        <v>393</v>
      </c>
      <c r="J16" s="110" t="s">
        <v>469</v>
      </c>
      <c r="K16" s="110" t="s">
        <v>475</v>
      </c>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1642</v>
      </c>
      <c r="B17" s="106" t="s">
        <v>1643</v>
      </c>
      <c r="C17" s="107" t="s">
        <v>1644</v>
      </c>
      <c r="D17" s="107" t="s">
        <v>1645</v>
      </c>
      <c r="E17" s="107" t="s">
        <v>25</v>
      </c>
      <c r="F17" s="108" t="s">
        <v>1646</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1647</v>
      </c>
      <c r="B18" s="106" t="s">
        <v>1648</v>
      </c>
      <c r="C18" s="107" t="s">
        <v>1649</v>
      </c>
      <c r="D18" s="107" t="s">
        <v>1650</v>
      </c>
      <c r="E18" s="107" t="s">
        <v>25</v>
      </c>
      <c r="F18" s="108" t="s">
        <v>1651</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1652</v>
      </c>
      <c r="B19" s="106" t="s">
        <v>1653</v>
      </c>
      <c r="C19" s="107" t="s">
        <v>1654</v>
      </c>
      <c r="D19" s="107" t="s">
        <v>1655</v>
      </c>
      <c r="E19" s="107" t="s">
        <v>25</v>
      </c>
      <c r="F19" s="108" t="s">
        <v>1656</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1657</v>
      </c>
      <c r="B20" s="106" t="s">
        <v>1658</v>
      </c>
      <c r="C20" s="107" t="s">
        <v>1659</v>
      </c>
      <c r="D20" s="107" t="s">
        <v>1660</v>
      </c>
      <c r="E20" s="107" t="s">
        <v>25</v>
      </c>
      <c r="F20" s="108" t="s">
        <v>1661</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1662</v>
      </c>
      <c r="B21" s="106" t="s">
        <v>1663</v>
      </c>
      <c r="C21" s="107" t="s">
        <v>1664</v>
      </c>
      <c r="D21" s="107" t="s">
        <v>1665</v>
      </c>
      <c r="E21" s="107" t="s">
        <v>1666</v>
      </c>
      <c r="F21" s="108" t="s">
        <v>1667</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1668</v>
      </c>
      <c r="B22" s="106" t="s">
        <v>1669</v>
      </c>
      <c r="C22" s="107" t="s">
        <v>1670</v>
      </c>
      <c r="D22" s="107" t="s">
        <v>1671</v>
      </c>
      <c r="E22" s="107" t="s">
        <v>1672</v>
      </c>
      <c r="F22" s="108" t="s">
        <v>1673</v>
      </c>
      <c r="G22" s="109">
        <f>IF(COUNTIF(H22:AU22,"&lt;&gt;")=0,"",SUMPRODUCT(((Recommendations[ImplStatus]="Implemented")+(Recommendations[ImplStatus]="Compensated"))*ISNUMBER(MATCH(Recommendations[Id],H22:AU22,0)))/COUNTIF(H22:AU22,"&lt;&gt;"))</f>
        <v>0</v>
      </c>
      <c r="H22" s="110" t="s">
        <v>506</v>
      </c>
      <c r="I22" s="110" t="s">
        <v>511</v>
      </c>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1674</v>
      </c>
      <c r="B23" s="106" t="s">
        <v>1675</v>
      </c>
      <c r="C23" s="107" t="s">
        <v>1676</v>
      </c>
      <c r="D23" s="107" t="s">
        <v>1677</v>
      </c>
      <c r="E23" s="107" t="s">
        <v>1678</v>
      </c>
      <c r="F23" s="108" t="s">
        <v>1679</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1680</v>
      </c>
      <c r="B24" s="106" t="s">
        <v>1681</v>
      </c>
      <c r="C24" s="107" t="s">
        <v>1682</v>
      </c>
      <c r="D24" s="107" t="s">
        <v>1683</v>
      </c>
      <c r="E24" s="107" t="s">
        <v>25</v>
      </c>
      <c r="F24" s="108" t="s">
        <v>1684</v>
      </c>
      <c r="G24" s="109">
        <f>IF(COUNTIF(H24:AU24,"&lt;&gt;")=0,"",SUMPRODUCT(((Recommendations[ImplStatus]="Implemented")+(Recommendations[ImplStatus]="Compensated"))*ISNUMBER(MATCH(Recommendations[Id],H24:AU24,0)))/COUNTIF(H24:AU24,"&lt;&gt;"))</f>
        <v>0</v>
      </c>
      <c r="H24" s="110" t="s">
        <v>55</v>
      </c>
      <c r="I24" s="110" t="s">
        <v>59</v>
      </c>
      <c r="J24" s="110" t="s">
        <v>113</v>
      </c>
      <c r="K24" s="110" t="s">
        <v>117</v>
      </c>
      <c r="L24" s="110" t="s">
        <v>579</v>
      </c>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1685</v>
      </c>
      <c r="B25" s="106" t="s">
        <v>1686</v>
      </c>
      <c r="C25" s="107" t="s">
        <v>1687</v>
      </c>
      <c r="D25" s="107" t="s">
        <v>25</v>
      </c>
      <c r="E25" s="107" t="s">
        <v>25</v>
      </c>
      <c r="F25" s="108" t="s">
        <v>1688</v>
      </c>
      <c r="G25" s="109">
        <f>IF(COUNTIF(H25:AU25,"&lt;&gt;")=0,"",SUMPRODUCT(((Recommendations[ImplStatus]="Implemented")+(Recommendations[ImplStatus]="Compensated"))*ISNUMBER(MATCH(Recommendations[Id],H25:AU25,0)))/COUNTIF(H25:AU25,"&lt;&gt;"))</f>
        <v>0</v>
      </c>
      <c r="H25" s="110" t="s">
        <v>261</v>
      </c>
      <c r="I25" s="110" t="s">
        <v>413</v>
      </c>
      <c r="J25" s="110" t="s">
        <v>417</v>
      </c>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1689</v>
      </c>
      <c r="B26" s="106" t="s">
        <v>1690</v>
      </c>
      <c r="C26" s="107" t="s">
        <v>1691</v>
      </c>
      <c r="D26" s="107" t="s">
        <v>1692</v>
      </c>
      <c r="E26" s="107" t="s">
        <v>25</v>
      </c>
      <c r="F26" s="108" t="s">
        <v>1693</v>
      </c>
      <c r="G26" s="109">
        <f>IF(COUNTIF(H26:AU26,"&lt;&gt;")=0,"",SUMPRODUCT(((Recommendations[ImplStatus]="Implemented")+(Recommendations[ImplStatus]="Compensated"))*ISNUMBER(MATCH(Recommendations[Id],H26:AU26,0)))/COUNTIF(H26:AU26,"&lt;&gt;"))</f>
        <v>0</v>
      </c>
      <c r="H26" s="110" t="s">
        <v>67</v>
      </c>
      <c r="I26" s="110" t="s">
        <v>315</v>
      </c>
      <c r="J26" s="110" t="s">
        <v>321</v>
      </c>
      <c r="K26" s="110" t="s">
        <v>332</v>
      </c>
      <c r="L26" s="110" t="s">
        <v>340</v>
      </c>
      <c r="M26" s="110" t="s">
        <v>346</v>
      </c>
      <c r="N26" s="110" t="s">
        <v>352</v>
      </c>
      <c r="O26" s="110" t="s">
        <v>359</v>
      </c>
      <c r="P26" s="110" t="s">
        <v>364</v>
      </c>
      <c r="Q26" s="110" t="s">
        <v>382</v>
      </c>
      <c r="R26" s="110" t="s">
        <v>421</v>
      </c>
      <c r="S26" s="110" t="s">
        <v>445</v>
      </c>
      <c r="T26" s="110" t="s">
        <v>449</v>
      </c>
      <c r="U26" s="110" t="s">
        <v>453</v>
      </c>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1694</v>
      </c>
      <c r="B27" s="106" t="s">
        <v>1695</v>
      </c>
      <c r="C27" s="107" t="s">
        <v>1696</v>
      </c>
      <c r="D27" s="107" t="s">
        <v>1697</v>
      </c>
      <c r="E27" s="107" t="s">
        <v>1698</v>
      </c>
      <c r="F27" s="108" t="s">
        <v>1699</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1700</v>
      </c>
      <c r="B28" s="106" t="s">
        <v>1701</v>
      </c>
      <c r="C28" s="107" t="s">
        <v>1702</v>
      </c>
      <c r="D28" s="107" t="s">
        <v>25</v>
      </c>
      <c r="E28" s="107" t="s">
        <v>25</v>
      </c>
      <c r="F28" s="108" t="s">
        <v>1703</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1704</v>
      </c>
      <c r="B29" s="106" t="s">
        <v>1705</v>
      </c>
      <c r="C29" s="107" t="s">
        <v>1706</v>
      </c>
      <c r="D29" s="107" t="s">
        <v>1707</v>
      </c>
      <c r="E29" s="107" t="s">
        <v>1708</v>
      </c>
      <c r="F29" s="108" t="s">
        <v>1709</v>
      </c>
      <c r="G29" s="109">
        <f>IF(COUNTIF(H29:AU29,"&lt;&gt;")=0,"",SUMPRODUCT(((Recommendations[ImplStatus]="Implemented")+(Recommendations[ImplStatus]="Compensated"))*ISNUMBER(MATCH(Recommendations[Id],H29:AU29,0)))/COUNTIF(H29:AU29,"&lt;&gt;"))</f>
        <v>0</v>
      </c>
      <c r="H29" s="110" t="s">
        <v>50</v>
      </c>
      <c r="I29" s="110" t="s">
        <v>184</v>
      </c>
      <c r="J29" s="110" t="s">
        <v>202</v>
      </c>
      <c r="K29" s="110" t="s">
        <v>399</v>
      </c>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1710</v>
      </c>
      <c r="B30" s="106" t="s">
        <v>1711</v>
      </c>
      <c r="C30" s="107" t="s">
        <v>1712</v>
      </c>
      <c r="D30" s="107" t="s">
        <v>1713</v>
      </c>
      <c r="E30" s="107" t="s">
        <v>25</v>
      </c>
      <c r="F30" s="108" t="s">
        <v>1714</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1715</v>
      </c>
      <c r="B31" s="106" t="s">
        <v>1716</v>
      </c>
      <c r="C31" s="107" t="s">
        <v>1717</v>
      </c>
      <c r="D31" s="107" t="s">
        <v>1718</v>
      </c>
      <c r="E31" s="107" t="s">
        <v>1719</v>
      </c>
      <c r="F31" s="108" t="s">
        <v>1720</v>
      </c>
      <c r="G31" s="109">
        <f>IF(COUNTIF(H31:AU31,"&lt;&gt;")=0,"",SUMPRODUCT(((Recommendations[ImplStatus]="Implemented")+(Recommendations[ImplStatus]="Compensated"))*ISNUMBER(MATCH(Recommendations[Id],H31:AU31,0)))/COUNTIF(H31:AU31,"&lt;&gt;"))</f>
        <v>0</v>
      </c>
      <c r="H31" s="110" t="s">
        <v>162</v>
      </c>
      <c r="I31" s="110" t="s">
        <v>168</v>
      </c>
      <c r="J31" s="110" t="s">
        <v>174</v>
      </c>
      <c r="K31" s="110" t="s">
        <v>233</v>
      </c>
      <c r="L31" s="110" t="s">
        <v>239</v>
      </c>
      <c r="M31" s="110" t="s">
        <v>495</v>
      </c>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1721</v>
      </c>
      <c r="B32" s="106" t="s">
        <v>1722</v>
      </c>
      <c r="C32" s="107" t="s">
        <v>1723</v>
      </c>
      <c r="D32" s="107" t="s">
        <v>1724</v>
      </c>
      <c r="E32" s="107" t="s">
        <v>1725</v>
      </c>
      <c r="F32" s="108" t="s">
        <v>1726</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1727</v>
      </c>
      <c r="B33" s="106" t="s">
        <v>1728</v>
      </c>
      <c r="C33" s="107" t="s">
        <v>1729</v>
      </c>
      <c r="D33" s="107" t="s">
        <v>1730</v>
      </c>
      <c r="E33" s="107" t="s">
        <v>25</v>
      </c>
      <c r="F33" s="108" t="s">
        <v>1731</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1732</v>
      </c>
      <c r="B34" s="106" t="s">
        <v>1733</v>
      </c>
      <c r="C34" s="107" t="s">
        <v>1734</v>
      </c>
      <c r="D34" s="107" t="s">
        <v>1735</v>
      </c>
      <c r="E34" s="107" t="s">
        <v>25</v>
      </c>
      <c r="F34" s="108" t="s">
        <v>1736</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1737</v>
      </c>
      <c r="B35" s="106" t="s">
        <v>1738</v>
      </c>
      <c r="C35" s="107" t="s">
        <v>1739</v>
      </c>
      <c r="D35" s="107" t="s">
        <v>1740</v>
      </c>
      <c r="E35" s="107" t="s">
        <v>1741</v>
      </c>
      <c r="F35" s="108" t="s">
        <v>1742</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1743</v>
      </c>
      <c r="B36" s="106" t="s">
        <v>1744</v>
      </c>
      <c r="C36" s="107" t="s">
        <v>1745</v>
      </c>
      <c r="D36" s="107" t="s">
        <v>1746</v>
      </c>
      <c r="E36" s="107" t="s">
        <v>1747</v>
      </c>
      <c r="F36" s="108" t="s">
        <v>1748</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1749</v>
      </c>
      <c r="B37" s="106" t="s">
        <v>1750</v>
      </c>
      <c r="C37" s="107" t="s">
        <v>1751</v>
      </c>
      <c r="D37" s="107" t="s">
        <v>1752</v>
      </c>
      <c r="E37" s="107" t="s">
        <v>25</v>
      </c>
      <c r="F37" s="108" t="s">
        <v>1753</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1754</v>
      </c>
      <c r="B38" s="106" t="s">
        <v>1755</v>
      </c>
      <c r="C38" s="107" t="s">
        <v>1756</v>
      </c>
      <c r="D38" s="107" t="s">
        <v>1757</v>
      </c>
      <c r="E38" s="107" t="s">
        <v>1758</v>
      </c>
      <c r="F38" s="108" t="s">
        <v>1759</v>
      </c>
      <c r="G38" s="109">
        <f>IF(COUNTIF(H38:AU38,"&lt;&gt;")=0,"",SUMPRODUCT(((Recommendations[ImplStatus]="Implemented")+(Recommendations[ImplStatus]="Compensated"))*ISNUMBER(MATCH(Recommendations[Id],H38:AU38,0)))/COUNTIF(H38:AU38,"&lt;&gt;"))</f>
        <v>0</v>
      </c>
      <c r="H38" s="110" t="s">
        <v>261</v>
      </c>
      <c r="I38" s="110" t="s">
        <v>306</v>
      </c>
      <c r="J38" s="110" t="s">
        <v>310</v>
      </c>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1760</v>
      </c>
      <c r="B39" s="106" t="s">
        <v>1761</v>
      </c>
      <c r="C39" s="107" t="s">
        <v>1762</v>
      </c>
      <c r="D39" s="107" t="s">
        <v>1763</v>
      </c>
      <c r="E39" s="107" t="s">
        <v>25</v>
      </c>
      <c r="F39" s="108" t="s">
        <v>1764</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1765</v>
      </c>
      <c r="B40" s="106" t="s">
        <v>1766</v>
      </c>
      <c r="C40" s="107" t="s">
        <v>1767</v>
      </c>
      <c r="D40" s="107" t="s">
        <v>1768</v>
      </c>
      <c r="E40" s="107" t="s">
        <v>1769</v>
      </c>
      <c r="F40" s="108" t="s">
        <v>1770</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1771</v>
      </c>
      <c r="B41" s="106" t="s">
        <v>1772</v>
      </c>
      <c r="C41" s="107" t="s">
        <v>1773</v>
      </c>
      <c r="D41" s="107" t="s">
        <v>1774</v>
      </c>
      <c r="E41" s="107" t="s">
        <v>1775</v>
      </c>
      <c r="F41" s="108" t="s">
        <v>1776</v>
      </c>
      <c r="G41" s="109">
        <f>IF(COUNTIF(H41:AU41,"&lt;&gt;")=0,"",SUMPRODUCT(((Recommendations[ImplStatus]="Implemented")+(Recommendations[ImplStatus]="Compensated"))*ISNUMBER(MATCH(Recommendations[Id],H41:AU41,0)))/COUNTIF(H41:AU41,"&lt;&gt;"))</f>
        <v>0</v>
      </c>
      <c r="H41" s="110" t="s">
        <v>76</v>
      </c>
      <c r="I41" s="110" t="s">
        <v>617</v>
      </c>
      <c r="J41" s="110" t="s">
        <v>621</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1777</v>
      </c>
      <c r="B42" s="106" t="s">
        <v>1778</v>
      </c>
      <c r="C42" s="107" t="s">
        <v>1779</v>
      </c>
      <c r="D42" s="107" t="s">
        <v>1780</v>
      </c>
      <c r="E42" s="107" t="s">
        <v>1781</v>
      </c>
      <c r="F42" s="108" t="s">
        <v>1782</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1783</v>
      </c>
      <c r="B43" s="106" t="s">
        <v>1784</v>
      </c>
      <c r="C43" s="107" t="s">
        <v>1785</v>
      </c>
      <c r="D43" s="107" t="s">
        <v>1786</v>
      </c>
      <c r="E43" s="107" t="s">
        <v>1787</v>
      </c>
      <c r="F43" s="108" t="s">
        <v>1788</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1789</v>
      </c>
      <c r="B44" s="106" t="s">
        <v>1790</v>
      </c>
      <c r="C44" s="107" t="s">
        <v>1791</v>
      </c>
      <c r="D44" s="107" t="s">
        <v>1792</v>
      </c>
      <c r="E44" s="107" t="s">
        <v>25</v>
      </c>
      <c r="F44" s="108" t="s">
        <v>1793</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1794</v>
      </c>
      <c r="B45" s="111" t="s">
        <v>1795</v>
      </c>
      <c r="C45" s="112" t="s">
        <v>1796</v>
      </c>
      <c r="D45" s="112" t="s">
        <v>1797</v>
      </c>
      <c r="E45" s="112" t="s">
        <v>1798</v>
      </c>
      <c r="F45" s="113" t="s">
        <v>1799</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673</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IFERROR(INDEX('Recommendations'!$I$2:$I$135, MATCH(H2,'Recommendations'!$B$2:$B$135,0))="Implemented", FALSE))</xm:f>
            <x14:dxf>
              <font>
                <color rgb="FF000000"/>
              </font>
              <fill>
                <patternFill>
                  <bgColor rgb="FF3C7D22"/>
                </patternFill>
              </fill>
            </x14:dxf>
          </x14:cfRule>
          <x14:cfRule type="expression" priority="2" id="{00000000-000E-0000-0500-000002000000}">
            <xm:f>AND(H2&lt;&gt;"", IFERROR(INDEX('Recommendations'!$I$2:$I$135, MATCH(H2,'Recommendations'!$B$2:$B$135,0))="Compensated", FALSE))</xm:f>
            <x14:dxf>
              <font>
                <color rgb="FF000000"/>
              </font>
              <fill>
                <patternFill>
                  <bgColor rgb="FFC6E0B4"/>
                </patternFill>
              </fill>
            </x14:dxf>
          </x14:cfRule>
          <x14:cfRule type="expression" priority="3" id="{00000000-000E-0000-0500-000003000000}">
            <xm:f>AND(H2&lt;&gt;"", IFERROR(INDEX('Recommendations'!$I$2:$I$135, MATCH(H2,'Recommendations'!$B$2:$B$135,0))="Testing", FALSE))</xm:f>
            <x14:dxf>
              <font>
                <color rgb="FF000000"/>
              </font>
              <fill>
                <patternFill>
                  <bgColor rgb="FFFFC000"/>
                </patternFill>
              </fill>
            </x14:dxf>
          </x14:cfRule>
          <x14:cfRule type="expression" priority="4" id="{00000000-000E-0000-0500-000004000000}">
            <xm:f>AND(H2&lt;&gt;"", IFERROR(INDEX('Recommendations'!$I$2:$I$135, MATCH(H2,'Recommendations'!$B$2:$B$135,0))="Failed", FALSE))</xm:f>
            <x14:dxf>
              <font>
                <color rgb="FF000000"/>
              </font>
              <fill>
                <patternFill>
                  <bgColor rgb="FFD82891"/>
                </patternFill>
              </fill>
            </x14:dxf>
          </x14:cfRule>
          <x14:cfRule type="expression" priority="5" id="{00000000-000E-0000-0500-000005000000}">
            <xm:f>AND(H2&lt;&gt;"", IFERROR(INDEX('Recommendations'!$I$2:$I$135, MATCH(H2,'Recommendations'!$B$2:$B$135,0))="Risk Accepted", FALSE))</xm:f>
            <x14:dxf>
              <font>
                <color rgb="FF000000"/>
              </font>
              <fill>
                <patternFill>
                  <bgColor rgb="FFD9D9D9"/>
                </patternFill>
              </fill>
            </x14:dxf>
          </x14:cfRule>
          <x14:cfRule type="expression" priority="6" id="{00000000-000E-0000-0500-000006000000}">
            <xm:f>AND(H2&lt;&gt;"", IFERROR(INDEX('Recommendations'!$I$2:$I$135, MATCH(H2,'Recommendations'!$B$2:$B$135,0))="N/A",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1800</v>
      </c>
      <c r="B1" s="145" t="s">
        <v>917</v>
      </c>
      <c r="C1" s="145" t="s">
        <v>1</v>
      </c>
      <c r="D1" s="145" t="s">
        <v>918</v>
      </c>
      <c r="E1" s="145" t="s">
        <v>1801</v>
      </c>
      <c r="F1" s="145" t="s">
        <v>1802</v>
      </c>
      <c r="G1" s="145" t="s">
        <v>1803</v>
      </c>
      <c r="H1" s="145" t="s">
        <v>1804</v>
      </c>
      <c r="I1" s="145" t="s">
        <v>923</v>
      </c>
      <c r="J1" s="145" t="s">
        <v>924</v>
      </c>
      <c r="K1" s="145" t="s">
        <v>925</v>
      </c>
      <c r="L1" s="145" t="s">
        <v>926</v>
      </c>
      <c r="M1" s="145" t="s">
        <v>927</v>
      </c>
      <c r="N1" s="145" t="s">
        <v>928</v>
      </c>
      <c r="O1" s="145" t="s">
        <v>929</v>
      </c>
      <c r="P1" s="145" t="s">
        <v>930</v>
      </c>
      <c r="Q1" s="145" t="s">
        <v>931</v>
      </c>
      <c r="R1" s="145" t="s">
        <v>932</v>
      </c>
      <c r="S1" s="145" t="s">
        <v>933</v>
      </c>
      <c r="T1" s="145" t="s">
        <v>934</v>
      </c>
      <c r="U1" s="145" t="s">
        <v>935</v>
      </c>
      <c r="V1" s="145" t="s">
        <v>936</v>
      </c>
      <c r="W1" s="145" t="s">
        <v>937</v>
      </c>
      <c r="X1" s="145" t="s">
        <v>938</v>
      </c>
      <c r="Y1" s="145" t="s">
        <v>939</v>
      </c>
      <c r="Z1" s="145" t="s">
        <v>940</v>
      </c>
      <c r="AA1" s="145" t="s">
        <v>941</v>
      </c>
      <c r="AB1" s="145" t="s">
        <v>942</v>
      </c>
      <c r="AC1" s="145" t="s">
        <v>943</v>
      </c>
      <c r="AD1" s="145" t="s">
        <v>944</v>
      </c>
      <c r="AE1" s="145" t="s">
        <v>945</v>
      </c>
      <c r="AF1" s="145" t="s">
        <v>946</v>
      </c>
      <c r="AG1" s="145" t="s">
        <v>947</v>
      </c>
      <c r="AH1" s="145" t="s">
        <v>948</v>
      </c>
      <c r="AI1" s="145" t="s">
        <v>949</v>
      </c>
      <c r="AJ1" s="145" t="s">
        <v>950</v>
      </c>
      <c r="AK1" s="145" t="s">
        <v>951</v>
      </c>
      <c r="AL1" s="145" t="s">
        <v>952</v>
      </c>
      <c r="AM1" s="145" t="s">
        <v>953</v>
      </c>
      <c r="AN1" s="145" t="s">
        <v>954</v>
      </c>
      <c r="AO1" s="145" t="s">
        <v>955</v>
      </c>
      <c r="AP1" s="145" t="s">
        <v>956</v>
      </c>
      <c r="AQ1" s="145" t="s">
        <v>957</v>
      </c>
      <c r="AR1" s="145" t="s">
        <v>958</v>
      </c>
      <c r="AS1" s="145" t="s">
        <v>959</v>
      </c>
      <c r="AT1" s="145" t="s">
        <v>960</v>
      </c>
      <c r="AU1" s="145" t="s">
        <v>961</v>
      </c>
      <c r="AV1" s="145" t="s">
        <v>962</v>
      </c>
      <c r="AW1" s="146" t="s">
        <v>963</v>
      </c>
    </row>
    <row r="2" spans="1:49" ht="60" customHeight="1" outlineLevel="1" x14ac:dyDescent="0.35">
      <c r="A2" s="138" t="s">
        <v>1805</v>
      </c>
      <c r="B2" s="124"/>
      <c r="C2" s="123" t="s">
        <v>1806</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1805</v>
      </c>
      <c r="B3" s="125" t="s">
        <v>1097</v>
      </c>
      <c r="C3" s="126" t="s">
        <v>1807</v>
      </c>
      <c r="D3" s="128" t="s">
        <v>1808</v>
      </c>
      <c r="E3" s="128" t="s">
        <v>1809</v>
      </c>
      <c r="F3" s="128" t="s">
        <v>1810</v>
      </c>
      <c r="G3" s="128" t="s">
        <v>1811</v>
      </c>
      <c r="H3" s="128" t="s">
        <v>1812</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1805</v>
      </c>
      <c r="B4" s="125" t="s">
        <v>1813</v>
      </c>
      <c r="C4" s="126" t="s">
        <v>1814</v>
      </c>
      <c r="D4" s="128" t="s">
        <v>1815</v>
      </c>
      <c r="E4" s="128" t="s">
        <v>1816</v>
      </c>
      <c r="F4" s="128" t="s">
        <v>1817</v>
      </c>
      <c r="G4" s="128" t="s">
        <v>1818</v>
      </c>
      <c r="H4" s="128" t="s">
        <v>1819</v>
      </c>
      <c r="I4" s="130">
        <f>IF(COUNTIF(J4:AW4,"&lt;&gt;")=0,"",SUMPRODUCT(((Recommendations[ImplStatus]="Implemented")+(Recommendations[ImplStatus]="Compensated"))*ISNUMBER(MATCH(Recommendations[Id],J4:AW4,0)))/COUNTIF(J4:AW4,"&lt;&gt;"))</f>
        <v>0</v>
      </c>
      <c r="J4" s="132" t="s">
        <v>495</v>
      </c>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1805</v>
      </c>
      <c r="B5" s="125" t="s">
        <v>1820</v>
      </c>
      <c r="C5" s="126" t="s">
        <v>1821</v>
      </c>
      <c r="D5" s="128" t="s">
        <v>1822</v>
      </c>
      <c r="E5" s="128" t="s">
        <v>1823</v>
      </c>
      <c r="F5" s="128" t="s">
        <v>1824</v>
      </c>
      <c r="G5" s="128" t="s">
        <v>1825</v>
      </c>
      <c r="H5" s="128" t="s">
        <v>1826</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1805</v>
      </c>
      <c r="B6" s="125" t="s">
        <v>1827</v>
      </c>
      <c r="C6" s="126" t="s">
        <v>1828</v>
      </c>
      <c r="D6" s="128" t="s">
        <v>1829</v>
      </c>
      <c r="E6" s="128" t="s">
        <v>1830</v>
      </c>
      <c r="F6" s="128" t="s">
        <v>1831</v>
      </c>
      <c r="G6" s="128" t="s">
        <v>1832</v>
      </c>
      <c r="H6" s="128" t="s">
        <v>1833</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1805</v>
      </c>
      <c r="B7" s="125" t="s">
        <v>1834</v>
      </c>
      <c r="C7" s="126" t="s">
        <v>1835</v>
      </c>
      <c r="D7" s="128" t="s">
        <v>1836</v>
      </c>
      <c r="E7" s="128" t="s">
        <v>1837</v>
      </c>
      <c r="F7" s="128" t="s">
        <v>1838</v>
      </c>
      <c r="G7" s="128" t="s">
        <v>1839</v>
      </c>
      <c r="H7" s="128" t="s">
        <v>1840</v>
      </c>
      <c r="I7" s="130">
        <f>IF(COUNTIF(J7:AW7,"&lt;&gt;")=0,"",SUMPRODUCT(((Recommendations[ImplStatus]="Implemented")+(Recommendations[ImplStatus]="Compensated"))*ISNUMBER(MATCH(Recommendations[Id],J7:AW7,0)))/COUNTIF(J7:AW7,"&lt;&gt;"))</f>
        <v>0</v>
      </c>
      <c r="J7" s="132" t="s">
        <v>221</v>
      </c>
      <c r="K7" s="132" t="s">
        <v>227</v>
      </c>
      <c r="L7" s="132" t="s">
        <v>233</v>
      </c>
      <c r="M7" s="132" t="s">
        <v>239</v>
      </c>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1805</v>
      </c>
      <c r="B8" s="125" t="s">
        <v>1841</v>
      </c>
      <c r="C8" s="126" t="s">
        <v>1842</v>
      </c>
      <c r="D8" s="128" t="s">
        <v>1843</v>
      </c>
      <c r="E8" s="128" t="s">
        <v>1844</v>
      </c>
      <c r="F8" s="128" t="s">
        <v>1845</v>
      </c>
      <c r="G8" s="128" t="s">
        <v>1839</v>
      </c>
      <c r="H8" s="128" t="s">
        <v>1846</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1805</v>
      </c>
      <c r="B9" s="125" t="s">
        <v>1847</v>
      </c>
      <c r="C9" s="126" t="s">
        <v>1848</v>
      </c>
      <c r="D9" s="128" t="s">
        <v>1849</v>
      </c>
      <c r="E9" s="128" t="s">
        <v>1850</v>
      </c>
      <c r="F9" s="128" t="s">
        <v>1851</v>
      </c>
      <c r="G9" s="128" t="s">
        <v>1852</v>
      </c>
      <c r="H9" s="128" t="s">
        <v>1853</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1805</v>
      </c>
      <c r="B10" s="125" t="s">
        <v>1854</v>
      </c>
      <c r="C10" s="126" t="s">
        <v>1855</v>
      </c>
      <c r="D10" s="128" t="s">
        <v>1856</v>
      </c>
      <c r="E10" s="128" t="s">
        <v>1857</v>
      </c>
      <c r="F10" s="128" t="s">
        <v>1858</v>
      </c>
      <c r="G10" s="128" t="s">
        <v>1859</v>
      </c>
      <c r="H10" s="128" t="s">
        <v>1860</v>
      </c>
      <c r="I10" s="130">
        <f>IF(COUNTIF(J10:AW10,"&lt;&gt;")=0,"",SUMPRODUCT(((Recommendations[ImplStatus]="Implemented")+(Recommendations[ImplStatus]="Compensated"))*ISNUMBER(MATCH(Recommendations[Id],J10:AW10,0)))/COUNTIF(J10:AW10,"&lt;&gt;"))</f>
        <v>0</v>
      </c>
      <c r="J10" s="132" t="s">
        <v>190</v>
      </c>
      <c r="K10" s="132" t="s">
        <v>196</v>
      </c>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1805</v>
      </c>
      <c r="B11" s="125" t="s">
        <v>1861</v>
      </c>
      <c r="C11" s="126" t="s">
        <v>1862</v>
      </c>
      <c r="D11" s="128" t="s">
        <v>1863</v>
      </c>
      <c r="E11" s="128" t="s">
        <v>1864</v>
      </c>
      <c r="F11" s="128" t="s">
        <v>1865</v>
      </c>
      <c r="G11" s="128" t="s">
        <v>1866</v>
      </c>
      <c r="H11" s="128" t="s">
        <v>1867</v>
      </c>
      <c r="I11" s="130">
        <f>IF(COUNTIF(J11:AW11,"&lt;&gt;")=0,"",SUMPRODUCT(((Recommendations[ImplStatus]="Implemented")+(Recommendations[ImplStatus]="Compensated"))*ISNUMBER(MATCH(Recommendations[Id],J11:AW11,0)))/COUNTIF(J11:AW11,"&lt;&gt;"))</f>
        <v>0</v>
      </c>
      <c r="J11" s="132" t="s">
        <v>253</v>
      </c>
      <c r="K11" s="132" t="s">
        <v>257</v>
      </c>
      <c r="L11" s="132" t="s">
        <v>437</v>
      </c>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1805</v>
      </c>
      <c r="B12" s="125" t="s">
        <v>1868</v>
      </c>
      <c r="C12" s="126" t="s">
        <v>1869</v>
      </c>
      <c r="D12" s="128" t="s">
        <v>1870</v>
      </c>
      <c r="E12" s="128" t="s">
        <v>1871</v>
      </c>
      <c r="F12" s="128" t="s">
        <v>1872</v>
      </c>
      <c r="G12" s="128" t="s">
        <v>1859</v>
      </c>
      <c r="H12" s="128" t="s">
        <v>1873</v>
      </c>
      <c r="I12" s="130">
        <f>IF(COUNTIF(J12:AW12,"&lt;&gt;")=0,"",SUMPRODUCT(((Recommendations[ImplStatus]="Implemented")+(Recommendations[ImplStatus]="Compensated"))*ISNUMBER(MATCH(Recommendations[Id],J12:AW12,0)))/COUNTIF(J12:AW12,"&lt;&gt;"))</f>
        <v>0</v>
      </c>
      <c r="J12" s="132" t="s">
        <v>162</v>
      </c>
      <c r="K12" s="132" t="s">
        <v>168</v>
      </c>
      <c r="L12" s="132" t="s">
        <v>174</v>
      </c>
      <c r="M12" s="132" t="s">
        <v>213</v>
      </c>
      <c r="N12" s="132" t="s">
        <v>217</v>
      </c>
      <c r="O12" s="132" t="s">
        <v>429</v>
      </c>
      <c r="P12" s="132" t="s">
        <v>433</v>
      </c>
      <c r="Q12" s="132" t="s">
        <v>488</v>
      </c>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1805</v>
      </c>
      <c r="B13" s="125" t="s">
        <v>1874</v>
      </c>
      <c r="C13" s="126" t="s">
        <v>1875</v>
      </c>
      <c r="D13" s="128" t="s">
        <v>1876</v>
      </c>
      <c r="E13" s="128" t="s">
        <v>1877</v>
      </c>
      <c r="F13" s="128" t="s">
        <v>1878</v>
      </c>
      <c r="G13" s="128" t="s">
        <v>1859</v>
      </c>
      <c r="H13" s="128" t="s">
        <v>1879</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1805</v>
      </c>
      <c r="B14" s="125" t="s">
        <v>1880</v>
      </c>
      <c r="C14" s="126" t="s">
        <v>1881</v>
      </c>
      <c r="D14" s="128" t="s">
        <v>1882</v>
      </c>
      <c r="E14" s="128" t="s">
        <v>1883</v>
      </c>
      <c r="F14" s="128" t="s">
        <v>1884</v>
      </c>
      <c r="G14" s="128" t="s">
        <v>1885</v>
      </c>
      <c r="H14" s="128" t="s">
        <v>1886</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1805</v>
      </c>
      <c r="B15" s="125" t="s">
        <v>1887</v>
      </c>
      <c r="C15" s="126" t="s">
        <v>1888</v>
      </c>
      <c r="D15" s="128" t="s">
        <v>1889</v>
      </c>
      <c r="E15" s="128" t="s">
        <v>1890</v>
      </c>
      <c r="F15" s="128" t="s">
        <v>1891</v>
      </c>
      <c r="G15" s="128" t="s">
        <v>1892</v>
      </c>
      <c r="H15" s="128" t="s">
        <v>1893</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1805</v>
      </c>
      <c r="B16" s="125" t="s">
        <v>1894</v>
      </c>
      <c r="C16" s="126" t="s">
        <v>1895</v>
      </c>
      <c r="D16" s="128" t="s">
        <v>1896</v>
      </c>
      <c r="E16" s="128" t="s">
        <v>1897</v>
      </c>
      <c r="F16" s="128" t="s">
        <v>1898</v>
      </c>
      <c r="G16" s="128" t="s">
        <v>1899</v>
      </c>
      <c r="H16" s="128" t="s">
        <v>1900</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1805</v>
      </c>
      <c r="B17" s="125" t="s">
        <v>1901</v>
      </c>
      <c r="C17" s="126" t="s">
        <v>1902</v>
      </c>
      <c r="D17" s="128" t="s">
        <v>1903</v>
      </c>
      <c r="E17" s="128" t="s">
        <v>1904</v>
      </c>
      <c r="F17" s="128" t="s">
        <v>1905</v>
      </c>
      <c r="G17" s="128" t="s">
        <v>1906</v>
      </c>
      <c r="H17" s="128" t="s">
        <v>1907</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1805</v>
      </c>
      <c r="B18" s="125" t="s">
        <v>1908</v>
      </c>
      <c r="C18" s="126" t="s">
        <v>1909</v>
      </c>
      <c r="D18" s="128" t="s">
        <v>1910</v>
      </c>
      <c r="E18" s="128" t="s">
        <v>1911</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1912</v>
      </c>
      <c r="B19" s="124"/>
      <c r="C19" s="123" t="s">
        <v>1913</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1912</v>
      </c>
      <c r="B20" s="125" t="s">
        <v>1914</v>
      </c>
      <c r="C20" s="126" t="s">
        <v>1915</v>
      </c>
      <c r="D20" s="128" t="s">
        <v>1916</v>
      </c>
      <c r="E20" s="128" t="s">
        <v>1917</v>
      </c>
      <c r="F20" s="128" t="s">
        <v>1918</v>
      </c>
      <c r="G20" s="128" t="s">
        <v>1919</v>
      </c>
      <c r="H20" s="128" t="s">
        <v>1920</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1912</v>
      </c>
      <c r="B21" s="125" t="s">
        <v>1921</v>
      </c>
      <c r="C21" s="126" t="s">
        <v>1922</v>
      </c>
      <c r="D21" s="128" t="s">
        <v>1923</v>
      </c>
      <c r="E21" s="128" t="s">
        <v>1924</v>
      </c>
      <c r="F21" s="128" t="s">
        <v>1925</v>
      </c>
      <c r="G21" s="128" t="s">
        <v>1926</v>
      </c>
      <c r="H21" s="128" t="s">
        <v>1927</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1928</v>
      </c>
      <c r="B22" s="124"/>
      <c r="C22" s="123" t="s">
        <v>1929</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1928</v>
      </c>
      <c r="B23" s="125" t="s">
        <v>1930</v>
      </c>
      <c r="C23" s="126" t="s">
        <v>1931</v>
      </c>
      <c r="D23" s="128" t="s">
        <v>1932</v>
      </c>
      <c r="E23" s="128" t="s">
        <v>1933</v>
      </c>
      <c r="F23" s="128" t="s">
        <v>1934</v>
      </c>
      <c r="G23" s="128" t="s">
        <v>1935</v>
      </c>
      <c r="H23" s="128" t="s">
        <v>1936</v>
      </c>
      <c r="I23" s="130">
        <f>IF(COUNTIF(J23:AW23,"&lt;&gt;")=0,"",SUMPRODUCT(((Recommendations[ImplStatus]="Implemented")+(Recommendations[ImplStatus]="Compensated"))*ISNUMBER(MATCH(Recommendations[Id],J23:AW23,0)))/COUNTIF(J23:AW23,"&lt;&gt;"))</f>
        <v>0</v>
      </c>
      <c r="J23" s="132" t="s">
        <v>47</v>
      </c>
      <c r="K23" s="132" t="s">
        <v>266</v>
      </c>
      <c r="L23" s="132" t="s">
        <v>272</v>
      </c>
      <c r="M23" s="132" t="s">
        <v>278</v>
      </c>
      <c r="N23" s="132" t="s">
        <v>282</v>
      </c>
      <c r="O23" s="132" t="s">
        <v>286</v>
      </c>
      <c r="P23" s="132" t="s">
        <v>290</v>
      </c>
      <c r="Q23" s="132" t="s">
        <v>294</v>
      </c>
      <c r="R23" s="132" t="s">
        <v>298</v>
      </c>
      <c r="S23" s="132" t="s">
        <v>302</v>
      </c>
      <c r="T23" s="132" t="s">
        <v>588</v>
      </c>
      <c r="U23" s="132" t="s">
        <v>592</v>
      </c>
      <c r="V23" s="132" t="s">
        <v>598</v>
      </c>
      <c r="W23" s="132" t="s">
        <v>604</v>
      </c>
      <c r="X23" s="132" t="s">
        <v>661</v>
      </c>
      <c r="Y23" s="132" t="s">
        <v>665</v>
      </c>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1928</v>
      </c>
      <c r="B24" s="125" t="s">
        <v>1937</v>
      </c>
      <c r="C24" s="126" t="s">
        <v>1938</v>
      </c>
      <c r="D24" s="128" t="s">
        <v>1939</v>
      </c>
      <c r="E24" s="128" t="s">
        <v>1940</v>
      </c>
      <c r="F24" s="128" t="s">
        <v>1941</v>
      </c>
      <c r="G24" s="128" t="s">
        <v>1942</v>
      </c>
      <c r="H24" s="128" t="s">
        <v>1943</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1928</v>
      </c>
      <c r="B25" s="125" t="s">
        <v>1944</v>
      </c>
      <c r="C25" s="126" t="s">
        <v>1945</v>
      </c>
      <c r="D25" s="128" t="s">
        <v>1946</v>
      </c>
      <c r="E25" s="128" t="s">
        <v>1947</v>
      </c>
      <c r="F25" s="128" t="s">
        <v>1948</v>
      </c>
      <c r="G25" s="128" t="s">
        <v>1949</v>
      </c>
      <c r="H25" s="128" t="s">
        <v>1950</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1928</v>
      </c>
      <c r="B26" s="125" t="s">
        <v>1951</v>
      </c>
      <c r="C26" s="126" t="s">
        <v>1952</v>
      </c>
      <c r="D26" s="128" t="s">
        <v>1953</v>
      </c>
      <c r="E26" s="128" t="s">
        <v>1954</v>
      </c>
      <c r="F26" s="128" t="s">
        <v>1955</v>
      </c>
      <c r="G26" s="128" t="s">
        <v>1942</v>
      </c>
      <c r="H26" s="128" t="s">
        <v>1956</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1928</v>
      </c>
      <c r="B27" s="125" t="s">
        <v>1957</v>
      </c>
      <c r="C27" s="126" t="s">
        <v>1958</v>
      </c>
      <c r="D27" s="128" t="s">
        <v>1959</v>
      </c>
      <c r="E27" s="128" t="s">
        <v>1960</v>
      </c>
      <c r="F27" s="128" t="s">
        <v>1961</v>
      </c>
      <c r="G27" s="128" t="s">
        <v>1962</v>
      </c>
      <c r="H27" s="128" t="s">
        <v>1963</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1928</v>
      </c>
      <c r="B28" s="125" t="s">
        <v>1964</v>
      </c>
      <c r="C28" s="126" t="s">
        <v>1965</v>
      </c>
      <c r="D28" s="128" t="s">
        <v>1966</v>
      </c>
      <c r="E28" s="128" t="s">
        <v>1967</v>
      </c>
      <c r="F28" s="128" t="s">
        <v>1968</v>
      </c>
      <c r="G28" s="128" t="s">
        <v>1969</v>
      </c>
      <c r="H28" s="128" t="s">
        <v>1970</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1928</v>
      </c>
      <c r="B29" s="125" t="s">
        <v>1971</v>
      </c>
      <c r="C29" s="126" t="s">
        <v>1972</v>
      </c>
      <c r="D29" s="128" t="s">
        <v>1973</v>
      </c>
      <c r="E29" s="128" t="s">
        <v>1974</v>
      </c>
      <c r="F29" s="128" t="s">
        <v>1975</v>
      </c>
      <c r="G29" s="128" t="s">
        <v>1859</v>
      </c>
      <c r="H29" s="128" t="s">
        <v>1976</v>
      </c>
      <c r="I29" s="130">
        <f>IF(COUNTIF(J29:AW29,"&lt;&gt;")=0,"",SUMPRODUCT(((Recommendations[ImplStatus]="Implemented")+(Recommendations[ImplStatus]="Compensated"))*ISNUMBER(MATCH(Recommendations[Id],J29:AW29,0)))/COUNTIF(J29:AW29,"&lt;&gt;"))</f>
        <v>0</v>
      </c>
      <c r="J29" s="132" t="s">
        <v>44</v>
      </c>
      <c r="K29" s="132" t="s">
        <v>99</v>
      </c>
      <c r="L29" s="132" t="s">
        <v>105</v>
      </c>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1928</v>
      </c>
      <c r="B30" s="125" t="s">
        <v>1977</v>
      </c>
      <c r="C30" s="126" t="s">
        <v>1978</v>
      </c>
      <c r="D30" s="128" t="s">
        <v>1979</v>
      </c>
      <c r="E30" s="128" t="s">
        <v>1980</v>
      </c>
      <c r="F30" s="128" t="s">
        <v>1981</v>
      </c>
      <c r="G30" s="128" t="s">
        <v>1942</v>
      </c>
      <c r="H30" s="128" t="s">
        <v>1982</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1983</v>
      </c>
      <c r="B31" s="124"/>
      <c r="C31" s="123" t="s">
        <v>1984</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1983</v>
      </c>
      <c r="B32" s="125" t="s">
        <v>1985</v>
      </c>
      <c r="C32" s="126" t="s">
        <v>1986</v>
      </c>
      <c r="D32" s="128" t="s">
        <v>1987</v>
      </c>
      <c r="E32" s="128" t="s">
        <v>1988</v>
      </c>
      <c r="F32" s="128" t="s">
        <v>1989</v>
      </c>
      <c r="G32" s="128" t="s">
        <v>1990</v>
      </c>
      <c r="H32" s="128" t="s">
        <v>1991</v>
      </c>
      <c r="I32" s="130">
        <f>IF(COUNTIF(J32:AW32,"&lt;&gt;")=0,"",SUMPRODUCT(((Recommendations[ImplStatus]="Implemented")+(Recommendations[ImplStatus]="Compensated"))*ISNUMBER(MATCH(Recommendations[Id],J32:AW32,0)))/COUNTIF(J32:AW32,"&lt;&gt;"))</f>
        <v>0</v>
      </c>
      <c r="J32" s="132" t="s">
        <v>388</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1983</v>
      </c>
      <c r="B33" s="125" t="s">
        <v>1992</v>
      </c>
      <c r="C33" s="126" t="s">
        <v>1993</v>
      </c>
      <c r="D33" s="128" t="s">
        <v>1994</v>
      </c>
      <c r="E33" s="128" t="s">
        <v>1995</v>
      </c>
      <c r="F33" s="128" t="s">
        <v>1996</v>
      </c>
      <c r="G33" s="128" t="s">
        <v>1997</v>
      </c>
      <c r="H33" s="128" t="s">
        <v>1998</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1983</v>
      </c>
      <c r="B34" s="125" t="s">
        <v>1999</v>
      </c>
      <c r="C34" s="126" t="s">
        <v>2000</v>
      </c>
      <c r="D34" s="128" t="s">
        <v>2001</v>
      </c>
      <c r="E34" s="128" t="s">
        <v>2002</v>
      </c>
      <c r="F34" s="128" t="s">
        <v>2003</v>
      </c>
      <c r="G34" s="128" t="s">
        <v>2004</v>
      </c>
      <c r="H34" s="128" t="s">
        <v>2005</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1983</v>
      </c>
      <c r="B35" s="125" t="s">
        <v>2006</v>
      </c>
      <c r="C35" s="126" t="s">
        <v>2007</v>
      </c>
      <c r="D35" s="128" t="s">
        <v>2008</v>
      </c>
      <c r="E35" s="128" t="s">
        <v>2009</v>
      </c>
      <c r="F35" s="128" t="s">
        <v>2010</v>
      </c>
      <c r="G35" s="128" t="s">
        <v>2011</v>
      </c>
      <c r="H35" s="128" t="s">
        <v>2012</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1983</v>
      </c>
      <c r="B36" s="125" t="s">
        <v>2013</v>
      </c>
      <c r="C36" s="126" t="s">
        <v>2014</v>
      </c>
      <c r="D36" s="128" t="s">
        <v>2015</v>
      </c>
      <c r="E36" s="128" t="s">
        <v>2016</v>
      </c>
      <c r="F36" s="128" t="s">
        <v>2017</v>
      </c>
      <c r="G36" s="128" t="s">
        <v>2018</v>
      </c>
      <c r="H36" s="128" t="s">
        <v>2019</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1983</v>
      </c>
      <c r="B37" s="125" t="s">
        <v>2020</v>
      </c>
      <c r="C37" s="126" t="s">
        <v>2021</v>
      </c>
      <c r="D37" s="128" t="s">
        <v>2022</v>
      </c>
      <c r="E37" s="128" t="s">
        <v>2023</v>
      </c>
      <c r="F37" s="128" t="s">
        <v>2024</v>
      </c>
      <c r="G37" s="128" t="s">
        <v>2025</v>
      </c>
      <c r="H37" s="128" t="s">
        <v>2026</v>
      </c>
      <c r="I37" s="130">
        <f>IF(COUNTIF(J37:AW37,"&lt;&gt;")=0,"",SUMPRODUCT(((Recommendations[ImplStatus]="Implemented")+(Recommendations[ImplStatus]="Compensated"))*ISNUMBER(MATCH(Recommendations[Id],J37:AW37,0)))/COUNTIF(J37:AW37,"&lt;&gt;"))</f>
        <v>0</v>
      </c>
      <c r="J37" s="132" t="s">
        <v>63</v>
      </c>
      <c r="K37" s="132" t="s">
        <v>132</v>
      </c>
      <c r="L37" s="132" t="s">
        <v>138</v>
      </c>
      <c r="M37" s="132" t="s">
        <v>144</v>
      </c>
      <c r="N37" s="132" t="s">
        <v>150</v>
      </c>
      <c r="O37" s="132" t="s">
        <v>154</v>
      </c>
      <c r="P37" s="132" t="s">
        <v>158</v>
      </c>
      <c r="Q37" s="132" t="s">
        <v>180</v>
      </c>
      <c r="R37" s="132" t="s">
        <v>245</v>
      </c>
      <c r="S37" s="132" t="s">
        <v>249</v>
      </c>
      <c r="T37" s="132" t="s">
        <v>325</v>
      </c>
      <c r="U37" s="132" t="s">
        <v>375</v>
      </c>
      <c r="V37" s="132" t="s">
        <v>406</v>
      </c>
      <c r="W37" s="132" t="s">
        <v>425</v>
      </c>
      <c r="X37" s="132" t="s">
        <v>441</v>
      </c>
      <c r="Y37" s="132" t="s">
        <v>453</v>
      </c>
      <c r="Z37" s="132" t="s">
        <v>457</v>
      </c>
      <c r="AA37" s="132" t="s">
        <v>482</v>
      </c>
      <c r="AB37" s="132" t="s">
        <v>500</v>
      </c>
      <c r="AC37" s="132" t="s">
        <v>506</v>
      </c>
      <c r="AD37" s="132" t="s">
        <v>511</v>
      </c>
      <c r="AE37" s="132" t="s">
        <v>516</v>
      </c>
      <c r="AF37" s="132" t="s">
        <v>520</v>
      </c>
      <c r="AG37" s="132" t="s">
        <v>522</v>
      </c>
      <c r="AH37" s="132" t="s">
        <v>526</v>
      </c>
      <c r="AI37" s="132" t="s">
        <v>530</v>
      </c>
      <c r="AJ37" s="132" t="s">
        <v>534</v>
      </c>
      <c r="AK37" s="132" t="s">
        <v>538</v>
      </c>
      <c r="AL37" s="132" t="s">
        <v>542</v>
      </c>
      <c r="AM37" s="132" t="s">
        <v>548</v>
      </c>
      <c r="AN37" s="132" t="s">
        <v>555</v>
      </c>
      <c r="AO37" s="132" t="s">
        <v>561</v>
      </c>
      <c r="AP37" s="132" t="s">
        <v>567</v>
      </c>
      <c r="AQ37" s="132" t="s">
        <v>573</v>
      </c>
      <c r="AR37" s="132" t="s">
        <v>583</v>
      </c>
      <c r="AS37" s="132" t="s">
        <v>625</v>
      </c>
      <c r="AT37" s="132" t="s">
        <v>629</v>
      </c>
      <c r="AU37" s="132" t="s">
        <v>633</v>
      </c>
      <c r="AV37" s="132" t="s">
        <v>637</v>
      </c>
      <c r="AW37" s="142" t="s">
        <v>641</v>
      </c>
    </row>
    <row r="38" spans="1:49" ht="60" customHeight="1" x14ac:dyDescent="0.35">
      <c r="A38" s="139" t="s">
        <v>1983</v>
      </c>
      <c r="B38" s="125" t="s">
        <v>2027</v>
      </c>
      <c r="C38" s="126" t="s">
        <v>2028</v>
      </c>
      <c r="D38" s="128" t="s">
        <v>2029</v>
      </c>
      <c r="E38" s="128" t="s">
        <v>2030</v>
      </c>
      <c r="F38" s="128" t="s">
        <v>2031</v>
      </c>
      <c r="G38" s="128" t="s">
        <v>2032</v>
      </c>
      <c r="H38" s="128" t="s">
        <v>2033</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1983</v>
      </c>
      <c r="B39" s="125" t="s">
        <v>2034</v>
      </c>
      <c r="C39" s="126" t="s">
        <v>2035</v>
      </c>
      <c r="D39" s="128" t="s">
        <v>2036</v>
      </c>
      <c r="E39" s="128" t="s">
        <v>2037</v>
      </c>
      <c r="F39" s="128" t="s">
        <v>2038</v>
      </c>
      <c r="G39" s="128" t="s">
        <v>2039</v>
      </c>
      <c r="H39" s="128" t="s">
        <v>2040</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1983</v>
      </c>
      <c r="B40" s="125" t="s">
        <v>2041</v>
      </c>
      <c r="C40" s="126" t="s">
        <v>2042</v>
      </c>
      <c r="D40" s="128" t="s">
        <v>2043</v>
      </c>
      <c r="E40" s="128" t="s">
        <v>2044</v>
      </c>
      <c r="F40" s="128" t="s">
        <v>2045</v>
      </c>
      <c r="G40" s="128" t="s">
        <v>2046</v>
      </c>
      <c r="H40" s="128" t="s">
        <v>2047</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1983</v>
      </c>
      <c r="B41" s="125" t="s">
        <v>2048</v>
      </c>
      <c r="C41" s="126" t="s">
        <v>2049</v>
      </c>
      <c r="D41" s="128" t="s">
        <v>2050</v>
      </c>
      <c r="E41" s="128" t="s">
        <v>2051</v>
      </c>
      <c r="F41" s="128" t="s">
        <v>2052</v>
      </c>
      <c r="G41" s="128" t="s">
        <v>1990</v>
      </c>
      <c r="H41" s="128" t="s">
        <v>2053</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2054</v>
      </c>
      <c r="B42" s="124"/>
      <c r="C42" s="123" t="s">
        <v>2055</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2054</v>
      </c>
      <c r="B43" s="125" t="s">
        <v>2056</v>
      </c>
      <c r="C43" s="126" t="s">
        <v>2057</v>
      </c>
      <c r="D43" s="128" t="s">
        <v>2058</v>
      </c>
      <c r="E43" s="128" t="s">
        <v>2059</v>
      </c>
      <c r="F43" s="128" t="s">
        <v>2060</v>
      </c>
      <c r="G43" s="128" t="s">
        <v>2061</v>
      </c>
      <c r="H43" s="128" t="s">
        <v>2062</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2054</v>
      </c>
      <c r="B44" s="125" t="s">
        <v>2063</v>
      </c>
      <c r="C44" s="126" t="s">
        <v>2064</v>
      </c>
      <c r="D44" s="128" t="s">
        <v>2065</v>
      </c>
      <c r="E44" s="128" t="s">
        <v>2066</v>
      </c>
      <c r="F44" s="128" t="s">
        <v>2067</v>
      </c>
      <c r="G44" s="128" t="s">
        <v>2068</v>
      </c>
      <c r="H44" s="128" t="s">
        <v>2069</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2054</v>
      </c>
      <c r="B45" s="125" t="s">
        <v>2070</v>
      </c>
      <c r="C45" s="126" t="s">
        <v>2071</v>
      </c>
      <c r="D45" s="128" t="s">
        <v>2072</v>
      </c>
      <c r="E45" s="128" t="s">
        <v>2073</v>
      </c>
      <c r="F45" s="128" t="s">
        <v>2074</v>
      </c>
      <c r="G45" s="128" t="s">
        <v>2075</v>
      </c>
      <c r="H45" s="128" t="s">
        <v>2076</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2054</v>
      </c>
      <c r="B46" s="125" t="s">
        <v>2077</v>
      </c>
      <c r="C46" s="126" t="s">
        <v>2078</v>
      </c>
      <c r="D46" s="128" t="s">
        <v>2079</v>
      </c>
      <c r="E46" s="128" t="s">
        <v>2080</v>
      </c>
      <c r="F46" s="128" t="s">
        <v>2081</v>
      </c>
      <c r="G46" s="128" t="s">
        <v>2075</v>
      </c>
      <c r="H46" s="128" t="s">
        <v>2082</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2054</v>
      </c>
      <c r="B47" s="125" t="s">
        <v>2083</v>
      </c>
      <c r="C47" s="126" t="s">
        <v>2084</v>
      </c>
      <c r="D47" s="128" t="s">
        <v>2085</v>
      </c>
      <c r="E47" s="128" t="s">
        <v>2086</v>
      </c>
      <c r="F47" s="128" t="s">
        <v>2087</v>
      </c>
      <c r="G47" s="128" t="s">
        <v>2088</v>
      </c>
      <c r="H47" s="128" t="s">
        <v>2089</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2054</v>
      </c>
      <c r="B48" s="125" t="s">
        <v>2090</v>
      </c>
      <c r="C48" s="126" t="s">
        <v>2091</v>
      </c>
      <c r="D48" s="128" t="s">
        <v>2092</v>
      </c>
      <c r="E48" s="128" t="s">
        <v>2093</v>
      </c>
      <c r="F48" s="128" t="s">
        <v>2094</v>
      </c>
      <c r="G48" s="128" t="s">
        <v>2095</v>
      </c>
      <c r="H48" s="128" t="s">
        <v>2096</v>
      </c>
      <c r="I48" s="130">
        <f>IF(COUNTIF(J48:AW48,"&lt;&gt;")=0,"",SUMPRODUCT(((Recommendations[ImplStatus]="Implemented")+(Recommendations[ImplStatus]="Compensated"))*ISNUMBER(MATCH(Recommendations[Id],J48:AW48,0)))/COUNTIF(J48:AW48,"&lt;&gt;"))</f>
        <v>0</v>
      </c>
      <c r="J48" s="132" t="s">
        <v>50</v>
      </c>
      <c r="K48" s="132" t="s">
        <v>184</v>
      </c>
      <c r="L48" s="132" t="s">
        <v>202</v>
      </c>
      <c r="M48" s="132" t="s">
        <v>209</v>
      </c>
      <c r="N48" s="132" t="s">
        <v>399</v>
      </c>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2054</v>
      </c>
      <c r="B49" s="125" t="s">
        <v>2097</v>
      </c>
      <c r="C49" s="126" t="s">
        <v>2098</v>
      </c>
      <c r="D49" s="128" t="s">
        <v>2099</v>
      </c>
      <c r="E49" s="128" t="s">
        <v>2100</v>
      </c>
      <c r="F49" s="128" t="s">
        <v>2101</v>
      </c>
      <c r="G49" s="128" t="s">
        <v>1859</v>
      </c>
      <c r="H49" s="128" t="s">
        <v>2102</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2054</v>
      </c>
      <c r="B50" s="125" t="s">
        <v>2103</v>
      </c>
      <c r="C50" s="126" t="s">
        <v>2104</v>
      </c>
      <c r="D50" s="128" t="s">
        <v>2105</v>
      </c>
      <c r="E50" s="128" t="s">
        <v>2106</v>
      </c>
      <c r="F50" s="128" t="s">
        <v>2107</v>
      </c>
      <c r="G50" s="128" t="s">
        <v>2108</v>
      </c>
      <c r="H50" s="128" t="s">
        <v>2109</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2110</v>
      </c>
      <c r="B51" s="124"/>
      <c r="C51" s="123" t="s">
        <v>2111</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2110</v>
      </c>
      <c r="B52" s="125" t="s">
        <v>2112</v>
      </c>
      <c r="C52" s="126" t="s">
        <v>2113</v>
      </c>
      <c r="D52" s="128" t="s">
        <v>2114</v>
      </c>
      <c r="E52" s="128" t="s">
        <v>2115</v>
      </c>
      <c r="F52" s="128" t="s">
        <v>2116</v>
      </c>
      <c r="G52" s="128" t="s">
        <v>2117</v>
      </c>
      <c r="H52" s="128" t="s">
        <v>2118</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2110</v>
      </c>
      <c r="B53" s="125" t="s">
        <v>2119</v>
      </c>
      <c r="C53" s="126" t="s">
        <v>2120</v>
      </c>
      <c r="D53" s="128" t="s">
        <v>2121</v>
      </c>
      <c r="E53" s="128" t="s">
        <v>2122</v>
      </c>
      <c r="F53" s="128" t="s">
        <v>2123</v>
      </c>
      <c r="G53" s="128" t="s">
        <v>2124</v>
      </c>
      <c r="H53" s="128" t="s">
        <v>2125</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2110</v>
      </c>
      <c r="B54" s="125" t="s">
        <v>2126</v>
      </c>
      <c r="C54" s="126" t="s">
        <v>2127</v>
      </c>
      <c r="D54" s="128" t="s">
        <v>2128</v>
      </c>
      <c r="E54" s="128" t="s">
        <v>2129</v>
      </c>
      <c r="F54" s="128" t="s">
        <v>2130</v>
      </c>
      <c r="G54" s="128" t="s">
        <v>2131</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2110</v>
      </c>
      <c r="B55" s="125" t="s">
        <v>2132</v>
      </c>
      <c r="C55" s="126" t="s">
        <v>2133</v>
      </c>
      <c r="D55" s="128" t="s">
        <v>2134</v>
      </c>
      <c r="E55" s="128" t="s">
        <v>2135</v>
      </c>
      <c r="F55" s="128" t="s">
        <v>2136</v>
      </c>
      <c r="G55" s="128" t="s">
        <v>2137</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2110</v>
      </c>
      <c r="B56" s="125" t="s">
        <v>2138</v>
      </c>
      <c r="C56" s="126" t="s">
        <v>2139</v>
      </c>
      <c r="D56" s="128" t="s">
        <v>2140</v>
      </c>
      <c r="E56" s="128" t="s">
        <v>2141</v>
      </c>
      <c r="F56" s="128" t="s">
        <v>2142</v>
      </c>
      <c r="G56" s="128" t="s">
        <v>2143</v>
      </c>
      <c r="H56" s="128" t="s">
        <v>2144</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2145</v>
      </c>
      <c r="B57" s="124"/>
      <c r="C57" s="123" t="s">
        <v>2146</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2145</v>
      </c>
      <c r="B58" s="125" t="s">
        <v>2147</v>
      </c>
      <c r="C58" s="126" t="s">
        <v>2148</v>
      </c>
      <c r="D58" s="128" t="s">
        <v>2149</v>
      </c>
      <c r="E58" s="128" t="s">
        <v>2150</v>
      </c>
      <c r="F58" s="128" t="s">
        <v>2151</v>
      </c>
      <c r="G58" s="128" t="s">
        <v>2152</v>
      </c>
      <c r="H58" s="128" t="s">
        <v>2153</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2145</v>
      </c>
      <c r="B59" s="125" t="s">
        <v>2154</v>
      </c>
      <c r="C59" s="126" t="s">
        <v>2155</v>
      </c>
      <c r="D59" s="128" t="s">
        <v>2156</v>
      </c>
      <c r="E59" s="128" t="s">
        <v>2157</v>
      </c>
      <c r="F59" s="128" t="s">
        <v>2158</v>
      </c>
      <c r="G59" s="128" t="s">
        <v>2159</v>
      </c>
      <c r="H59" s="128" t="s">
        <v>2160</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2145</v>
      </c>
      <c r="B60" s="125" t="s">
        <v>2161</v>
      </c>
      <c r="C60" s="126" t="s">
        <v>2162</v>
      </c>
      <c r="D60" s="128" t="s">
        <v>2163</v>
      </c>
      <c r="E60" s="128" t="s">
        <v>2164</v>
      </c>
      <c r="F60" s="128" t="s">
        <v>2165</v>
      </c>
      <c r="G60" s="128" t="s">
        <v>2166</v>
      </c>
      <c r="H60" s="128" t="s">
        <v>2167</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2168</v>
      </c>
      <c r="B61" s="124"/>
      <c r="C61" s="123" t="s">
        <v>2169</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2168</v>
      </c>
      <c r="B62" s="125" t="s">
        <v>2170</v>
      </c>
      <c r="C62" s="126" t="s">
        <v>2171</v>
      </c>
      <c r="D62" s="128" t="s">
        <v>2172</v>
      </c>
      <c r="E62" s="128" t="s">
        <v>2173</v>
      </c>
      <c r="F62" s="128" t="s">
        <v>2174</v>
      </c>
      <c r="G62" s="128" t="s">
        <v>2175</v>
      </c>
      <c r="H62" s="128" t="s">
        <v>2176</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2168</v>
      </c>
      <c r="B63" s="125" t="s">
        <v>2177</v>
      </c>
      <c r="C63" s="126" t="s">
        <v>2178</v>
      </c>
      <c r="D63" s="128" t="s">
        <v>2179</v>
      </c>
      <c r="E63" s="128" t="s">
        <v>2180</v>
      </c>
      <c r="F63" s="128" t="s">
        <v>2181</v>
      </c>
      <c r="G63" s="128" t="s">
        <v>2182</v>
      </c>
      <c r="H63" s="128" t="s">
        <v>2183</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2168</v>
      </c>
      <c r="B64" s="125" t="s">
        <v>2184</v>
      </c>
      <c r="C64" s="126" t="s">
        <v>2185</v>
      </c>
      <c r="D64" s="128" t="s">
        <v>2186</v>
      </c>
      <c r="E64" s="128" t="s">
        <v>2187</v>
      </c>
      <c r="F64" s="128" t="s">
        <v>2188</v>
      </c>
      <c r="G64" s="128" t="s">
        <v>2189</v>
      </c>
      <c r="H64" s="128" t="s">
        <v>2190</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2168</v>
      </c>
      <c r="B65" s="125" t="s">
        <v>2191</v>
      </c>
      <c r="C65" s="126" t="s">
        <v>2192</v>
      </c>
      <c r="D65" s="128" t="s">
        <v>2193</v>
      </c>
      <c r="E65" s="128" t="s">
        <v>2194</v>
      </c>
      <c r="F65" s="128" t="s">
        <v>2195</v>
      </c>
      <c r="G65" s="128" t="s">
        <v>2196</v>
      </c>
      <c r="H65" s="128" t="s">
        <v>2197</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2168</v>
      </c>
      <c r="B66" s="125" t="s">
        <v>2198</v>
      </c>
      <c r="C66" s="126" t="s">
        <v>2199</v>
      </c>
      <c r="D66" s="128" t="s">
        <v>2200</v>
      </c>
      <c r="E66" s="128" t="s">
        <v>2201</v>
      </c>
      <c r="F66" s="128" t="s">
        <v>2202</v>
      </c>
      <c r="G66" s="128" t="s">
        <v>2203</v>
      </c>
      <c r="H66" s="128" t="s">
        <v>2204</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2168</v>
      </c>
      <c r="B67" s="125" t="s">
        <v>2205</v>
      </c>
      <c r="C67" s="126" t="s">
        <v>2206</v>
      </c>
      <c r="D67" s="128" t="s">
        <v>2207</v>
      </c>
      <c r="E67" s="128" t="s">
        <v>2208</v>
      </c>
      <c r="F67" s="128" t="s">
        <v>2209</v>
      </c>
      <c r="G67" s="128" t="s">
        <v>2210</v>
      </c>
      <c r="H67" s="128" t="s">
        <v>2211</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2168</v>
      </c>
      <c r="B68" s="125" t="s">
        <v>2212</v>
      </c>
      <c r="C68" s="126" t="s">
        <v>2213</v>
      </c>
      <c r="D68" s="128" t="s">
        <v>2214</v>
      </c>
      <c r="E68" s="128" t="s">
        <v>2215</v>
      </c>
      <c r="F68" s="128" t="s">
        <v>2216</v>
      </c>
      <c r="G68" s="128" t="s">
        <v>2217</v>
      </c>
      <c r="H68" s="128" t="s">
        <v>2218</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2219</v>
      </c>
      <c r="B69" s="124"/>
      <c r="C69" s="123" t="s">
        <v>2220</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2219</v>
      </c>
      <c r="B70" s="125" t="s">
        <v>2221</v>
      </c>
      <c r="C70" s="126" t="s">
        <v>2222</v>
      </c>
      <c r="D70" s="128" t="s">
        <v>2223</v>
      </c>
      <c r="E70" s="128" t="s">
        <v>2224</v>
      </c>
      <c r="F70" s="128" t="s">
        <v>2225</v>
      </c>
      <c r="G70" s="128" t="s">
        <v>2226</v>
      </c>
      <c r="H70" s="128" t="s">
        <v>2227</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2219</v>
      </c>
      <c r="B71" s="125" t="s">
        <v>2228</v>
      </c>
      <c r="C71" s="126" t="s">
        <v>2229</v>
      </c>
      <c r="D71" s="128" t="s">
        <v>2230</v>
      </c>
      <c r="E71" s="128" t="s">
        <v>2231</v>
      </c>
      <c r="F71" s="128" t="s">
        <v>2232</v>
      </c>
      <c r="G71" s="128" t="s">
        <v>2233</v>
      </c>
      <c r="H71" s="128" t="s">
        <v>2234</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2235</v>
      </c>
      <c r="B72" s="124"/>
      <c r="C72" s="123" t="s">
        <v>2236</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2235</v>
      </c>
      <c r="B73" s="125" t="s">
        <v>2237</v>
      </c>
      <c r="C73" s="126" t="s">
        <v>2238</v>
      </c>
      <c r="D73" s="128" t="s">
        <v>2239</v>
      </c>
      <c r="E73" s="128" t="s">
        <v>2240</v>
      </c>
      <c r="F73" s="128" t="s">
        <v>2241</v>
      </c>
      <c r="G73" s="128" t="s">
        <v>2242</v>
      </c>
      <c r="H73" s="128" t="s">
        <v>2243</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2235</v>
      </c>
      <c r="B74" s="125" t="s">
        <v>2244</v>
      </c>
      <c r="C74" s="126" t="s">
        <v>2245</v>
      </c>
      <c r="D74" s="128" t="s">
        <v>2246</v>
      </c>
      <c r="E74" s="128" t="s">
        <v>2247</v>
      </c>
      <c r="F74" s="128" t="s">
        <v>2248</v>
      </c>
      <c r="G74" s="128" t="s">
        <v>2249</v>
      </c>
      <c r="H74" s="128" t="s">
        <v>2250</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2235</v>
      </c>
      <c r="B75" s="125" t="s">
        <v>2251</v>
      </c>
      <c r="C75" s="126" t="s">
        <v>2252</v>
      </c>
      <c r="D75" s="128" t="s">
        <v>2253</v>
      </c>
      <c r="E75" s="128" t="s">
        <v>2254</v>
      </c>
      <c r="F75" s="128" t="s">
        <v>2255</v>
      </c>
      <c r="G75" s="128" t="s">
        <v>2256</v>
      </c>
      <c r="H75" s="128" t="s">
        <v>2257</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2235</v>
      </c>
      <c r="B76" s="125" t="s">
        <v>2258</v>
      </c>
      <c r="C76" s="126" t="s">
        <v>2259</v>
      </c>
      <c r="D76" s="128" t="s">
        <v>2260</v>
      </c>
      <c r="E76" s="128" t="s">
        <v>2261</v>
      </c>
      <c r="F76" s="128" t="s">
        <v>2262</v>
      </c>
      <c r="G76" s="128" t="s">
        <v>2263</v>
      </c>
      <c r="H76" s="128" t="s">
        <v>2264</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2235</v>
      </c>
      <c r="B77" s="125" t="s">
        <v>2265</v>
      </c>
      <c r="C77" s="126" t="s">
        <v>2266</v>
      </c>
      <c r="D77" s="128" t="s">
        <v>2267</v>
      </c>
      <c r="E77" s="128" t="s">
        <v>2268</v>
      </c>
      <c r="F77" s="128" t="s">
        <v>2269</v>
      </c>
      <c r="G77" s="128" t="s">
        <v>2263</v>
      </c>
      <c r="H77" s="128" t="s">
        <v>2270</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2271</v>
      </c>
      <c r="B78" s="124"/>
      <c r="C78" s="123" t="s">
        <v>2272</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2271</v>
      </c>
      <c r="B79" s="125" t="s">
        <v>2271</v>
      </c>
      <c r="C79" s="126" t="s">
        <v>2273</v>
      </c>
      <c r="D79" s="128" t="s">
        <v>2274</v>
      </c>
      <c r="E79" s="128" t="s">
        <v>2275</v>
      </c>
      <c r="F79" s="128" t="s">
        <v>2276</v>
      </c>
      <c r="G79" s="128" t="s">
        <v>2277</v>
      </c>
      <c r="H79" s="128" t="s">
        <v>2278</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2271</v>
      </c>
      <c r="B80" s="125" t="s">
        <v>2279</v>
      </c>
      <c r="C80" s="126" t="s">
        <v>2280</v>
      </c>
      <c r="D80" s="128" t="s">
        <v>2281</v>
      </c>
      <c r="E80" s="128" t="s">
        <v>2282</v>
      </c>
      <c r="F80" s="128" t="s">
        <v>2283</v>
      </c>
      <c r="G80" s="128" t="s">
        <v>2284</v>
      </c>
      <c r="H80" s="128" t="s">
        <v>2285</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2271</v>
      </c>
      <c r="B81" s="125" t="s">
        <v>2286</v>
      </c>
      <c r="C81" s="126" t="s">
        <v>2287</v>
      </c>
      <c r="D81" s="128" t="s">
        <v>2288</v>
      </c>
      <c r="E81" s="128" t="s">
        <v>2289</v>
      </c>
      <c r="F81" s="128" t="s">
        <v>2290</v>
      </c>
      <c r="G81" s="128" t="s">
        <v>2291</v>
      </c>
      <c r="H81" s="128" t="s">
        <v>2292</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2293</v>
      </c>
      <c r="B82" s="124"/>
      <c r="C82" s="123" t="s">
        <v>2294</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2293</v>
      </c>
      <c r="B83" s="125" t="s">
        <v>2295</v>
      </c>
      <c r="C83" s="126" t="s">
        <v>2296</v>
      </c>
      <c r="D83" s="128" t="s">
        <v>2297</v>
      </c>
      <c r="E83" s="128" t="s">
        <v>2298</v>
      </c>
      <c r="F83" s="128" t="s">
        <v>2299</v>
      </c>
      <c r="G83" s="128" t="s">
        <v>2300</v>
      </c>
      <c r="H83" s="128" t="s">
        <v>2301</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2293</v>
      </c>
      <c r="B84" s="125" t="s">
        <v>2302</v>
      </c>
      <c r="C84" s="126" t="s">
        <v>2303</v>
      </c>
      <c r="D84" s="128" t="s">
        <v>2304</v>
      </c>
      <c r="E84" s="128" t="s">
        <v>2305</v>
      </c>
      <c r="F84" s="128" t="s">
        <v>2306</v>
      </c>
      <c r="G84" s="128" t="s">
        <v>2307</v>
      </c>
      <c r="H84" s="128" t="s">
        <v>2308</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2293</v>
      </c>
      <c r="B85" s="125" t="s">
        <v>2309</v>
      </c>
      <c r="C85" s="126" t="s">
        <v>2310</v>
      </c>
      <c r="D85" s="128" t="s">
        <v>2311</v>
      </c>
      <c r="E85" s="128" t="s">
        <v>2312</v>
      </c>
      <c r="F85" s="128" t="s">
        <v>2313</v>
      </c>
      <c r="G85" s="128" t="s">
        <v>2314</v>
      </c>
      <c r="H85" s="128" t="s">
        <v>2315</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2293</v>
      </c>
      <c r="B86" s="125" t="s">
        <v>2316</v>
      </c>
      <c r="C86" s="126" t="s">
        <v>2317</v>
      </c>
      <c r="D86" s="128" t="s">
        <v>2318</v>
      </c>
      <c r="E86" s="128" t="s">
        <v>2319</v>
      </c>
      <c r="F86" s="128" t="s">
        <v>2320</v>
      </c>
      <c r="G86" s="128" t="s">
        <v>2321</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2322</v>
      </c>
      <c r="B87" s="124"/>
      <c r="C87" s="123" t="s">
        <v>2323</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2322</v>
      </c>
      <c r="B88" s="125" t="s">
        <v>2324</v>
      </c>
      <c r="C88" s="126" t="s">
        <v>2325</v>
      </c>
      <c r="D88" s="128" t="s">
        <v>2326</v>
      </c>
      <c r="E88" s="128" t="s">
        <v>2327</v>
      </c>
      <c r="F88" s="128" t="s">
        <v>2328</v>
      </c>
      <c r="G88" s="128" t="s">
        <v>2329</v>
      </c>
      <c r="H88" s="128" t="s">
        <v>2330</v>
      </c>
      <c r="I88" s="130">
        <f>IF(COUNTIF(J88:AW88,"&lt;&gt;")=0,"",SUMPRODUCT(((Recommendations[ImplStatus]="Implemented")+(Recommendations[ImplStatus]="Compensated"))*ISNUMBER(MATCH(Recommendations[Id],J88:AW88,0)))/COUNTIF(J88:AW88,"&lt;&gt;"))</f>
        <v>0</v>
      </c>
      <c r="J88" s="132" t="s">
        <v>67</v>
      </c>
      <c r="K88" s="132" t="s">
        <v>315</v>
      </c>
      <c r="L88" s="132" t="s">
        <v>321</v>
      </c>
      <c r="M88" s="132" t="s">
        <v>332</v>
      </c>
      <c r="N88" s="132" t="s">
        <v>336</v>
      </c>
      <c r="O88" s="132" t="s">
        <v>340</v>
      </c>
      <c r="P88" s="132" t="s">
        <v>346</v>
      </c>
      <c r="Q88" s="132" t="s">
        <v>352</v>
      </c>
      <c r="R88" s="132" t="s">
        <v>359</v>
      </c>
      <c r="S88" s="132" t="s">
        <v>364</v>
      </c>
      <c r="T88" s="132" t="s">
        <v>370</v>
      </c>
      <c r="U88" s="132" t="s">
        <v>382</v>
      </c>
      <c r="V88" s="132" t="s">
        <v>421</v>
      </c>
      <c r="W88" s="132" t="s">
        <v>445</v>
      </c>
      <c r="X88" s="132" t="s">
        <v>449</v>
      </c>
      <c r="Y88" s="132" t="s">
        <v>453</v>
      </c>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2322</v>
      </c>
      <c r="B89" s="125" t="s">
        <v>2331</v>
      </c>
      <c r="C89" s="126" t="s">
        <v>2332</v>
      </c>
      <c r="D89" s="128" t="s">
        <v>2333</v>
      </c>
      <c r="E89" s="128" t="s">
        <v>2334</v>
      </c>
      <c r="F89" s="128" t="s">
        <v>2335</v>
      </c>
      <c r="G89" s="128" t="s">
        <v>1859</v>
      </c>
      <c r="H89" s="128" t="s">
        <v>2336</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2322</v>
      </c>
      <c r="B90" s="125" t="s">
        <v>2337</v>
      </c>
      <c r="C90" s="126" t="s">
        <v>2338</v>
      </c>
      <c r="D90" s="128" t="s">
        <v>2339</v>
      </c>
      <c r="E90" s="128" t="s">
        <v>2340</v>
      </c>
      <c r="F90" s="128" t="s">
        <v>2341</v>
      </c>
      <c r="G90" s="128" t="s">
        <v>2329</v>
      </c>
      <c r="H90" s="128" t="s">
        <v>2342</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2322</v>
      </c>
      <c r="B91" s="125" t="s">
        <v>2343</v>
      </c>
      <c r="C91" s="126" t="s">
        <v>2344</v>
      </c>
      <c r="D91" s="128" t="s">
        <v>2345</v>
      </c>
      <c r="E91" s="128" t="s">
        <v>2346</v>
      </c>
      <c r="F91" s="128" t="s">
        <v>2347</v>
      </c>
      <c r="G91" s="128" t="s">
        <v>1859</v>
      </c>
      <c r="H91" s="128" t="s">
        <v>2348</v>
      </c>
      <c r="I91" s="130">
        <f>IF(COUNTIF(J91:AW91,"&lt;&gt;")=0,"",SUMPRODUCT(((Recommendations[ImplStatus]="Implemented")+(Recommendations[ImplStatus]="Compensated"))*ISNUMBER(MATCH(Recommendations[Id],J91:AW91,0)))/COUNTIF(J91:AW91,"&lt;&gt;"))</f>
        <v>0</v>
      </c>
      <c r="J91" s="132" t="s">
        <v>55</v>
      </c>
      <c r="K91" s="132" t="s">
        <v>59</v>
      </c>
      <c r="L91" s="132" t="s">
        <v>113</v>
      </c>
      <c r="M91" s="132" t="s">
        <v>117</v>
      </c>
      <c r="N91" s="132" t="s">
        <v>123</v>
      </c>
      <c r="O91" s="132" t="s">
        <v>127</v>
      </c>
      <c r="P91" s="132" t="s">
        <v>261</v>
      </c>
      <c r="Q91" s="132" t="s">
        <v>306</v>
      </c>
      <c r="R91" s="132" t="s">
        <v>310</v>
      </c>
      <c r="S91" s="132" t="s">
        <v>393</v>
      </c>
      <c r="T91" s="132" t="s">
        <v>413</v>
      </c>
      <c r="U91" s="132" t="s">
        <v>417</v>
      </c>
      <c r="V91" s="132" t="s">
        <v>469</v>
      </c>
      <c r="W91" s="132" t="s">
        <v>475</v>
      </c>
      <c r="X91" s="132" t="s">
        <v>579</v>
      </c>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2322</v>
      </c>
      <c r="B92" s="125" t="s">
        <v>2349</v>
      </c>
      <c r="C92" s="126" t="s">
        <v>2350</v>
      </c>
      <c r="D92" s="128" t="s">
        <v>2351</v>
      </c>
      <c r="E92" s="128" t="s">
        <v>2352</v>
      </c>
      <c r="F92" s="128" t="s">
        <v>2353</v>
      </c>
      <c r="G92" s="128" t="s">
        <v>1859</v>
      </c>
      <c r="H92" s="128" t="s">
        <v>2354</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2322</v>
      </c>
      <c r="B93" s="125" t="s">
        <v>2355</v>
      </c>
      <c r="C93" s="126" t="s">
        <v>2356</v>
      </c>
      <c r="D93" s="128" t="s">
        <v>2357</v>
      </c>
      <c r="E93" s="128" t="s">
        <v>2358</v>
      </c>
      <c r="F93" s="128" t="s">
        <v>2359</v>
      </c>
      <c r="G93" s="128" t="s">
        <v>2360</v>
      </c>
      <c r="H93" s="128" t="s">
        <v>2361</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2322</v>
      </c>
      <c r="B94" s="125" t="s">
        <v>2362</v>
      </c>
      <c r="C94" s="126" t="s">
        <v>2363</v>
      </c>
      <c r="D94" s="128" t="s">
        <v>2364</v>
      </c>
      <c r="E94" s="128" t="s">
        <v>2365</v>
      </c>
      <c r="F94" s="128" t="s">
        <v>2366</v>
      </c>
      <c r="G94" s="128" t="s">
        <v>2367</v>
      </c>
      <c r="H94" s="128" t="s">
        <v>2368</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2322</v>
      </c>
      <c r="B95" s="125" t="s">
        <v>2369</v>
      </c>
      <c r="C95" s="126" t="s">
        <v>2370</v>
      </c>
      <c r="D95" s="128" t="s">
        <v>2371</v>
      </c>
      <c r="E95" s="128" t="s">
        <v>2372</v>
      </c>
      <c r="F95" s="128" t="s">
        <v>2373</v>
      </c>
      <c r="G95" s="128" t="s">
        <v>2374</v>
      </c>
      <c r="H95" s="128" t="s">
        <v>2375</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2322</v>
      </c>
      <c r="B96" s="125" t="s">
        <v>2376</v>
      </c>
      <c r="C96" s="126" t="s">
        <v>2377</v>
      </c>
      <c r="D96" s="128" t="s">
        <v>2378</v>
      </c>
      <c r="E96" s="128" t="s">
        <v>2379</v>
      </c>
      <c r="F96" s="128" t="s">
        <v>2380</v>
      </c>
      <c r="G96" s="128" t="s">
        <v>2381</v>
      </c>
      <c r="H96" s="128" t="s">
        <v>2382</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2322</v>
      </c>
      <c r="B97" s="125" t="s">
        <v>2383</v>
      </c>
      <c r="C97" s="126" t="s">
        <v>2384</v>
      </c>
      <c r="D97" s="128" t="s">
        <v>2385</v>
      </c>
      <c r="E97" s="128" t="s">
        <v>2386</v>
      </c>
      <c r="F97" s="128" t="s">
        <v>2387</v>
      </c>
      <c r="G97" s="128" t="s">
        <v>2388</v>
      </c>
      <c r="H97" s="128" t="s">
        <v>2389</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2390</v>
      </c>
      <c r="B98" s="124"/>
      <c r="C98" s="123" t="s">
        <v>2391</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2390</v>
      </c>
      <c r="B99" s="125" t="s">
        <v>2392</v>
      </c>
      <c r="C99" s="126" t="s">
        <v>2393</v>
      </c>
      <c r="D99" s="128" t="s">
        <v>2394</v>
      </c>
      <c r="E99" s="128" t="s">
        <v>2395</v>
      </c>
      <c r="F99" s="128" t="s">
        <v>2396</v>
      </c>
      <c r="G99" s="128" t="s">
        <v>2397</v>
      </c>
      <c r="H99" s="128" t="s">
        <v>2398</v>
      </c>
      <c r="I99" s="130">
        <f>IF(COUNTIF(J99:AW99,"&lt;&gt;")=0,"",SUMPRODUCT(((Recommendations[ImplStatus]="Implemented")+(Recommendations[ImplStatus]="Compensated"))*ISNUMBER(MATCH(Recommendations[Id],J99:AW99,0)))/COUNTIF(J99:AW99,"&lt;&gt;"))</f>
        <v>0</v>
      </c>
      <c r="J99" s="132" t="s">
        <v>18</v>
      </c>
      <c r="K99" s="132" t="s">
        <v>28</v>
      </c>
      <c r="L99" s="132" t="s">
        <v>32</v>
      </c>
      <c r="M99" s="132" t="s">
        <v>36</v>
      </c>
      <c r="N99" s="132" t="s">
        <v>40</v>
      </c>
      <c r="O99" s="132" t="s">
        <v>72</v>
      </c>
      <c r="P99" s="132" t="s">
        <v>76</v>
      </c>
      <c r="Q99" s="132" t="s">
        <v>83</v>
      </c>
      <c r="R99" s="132" t="s">
        <v>87</v>
      </c>
      <c r="S99" s="132" t="s">
        <v>95</v>
      </c>
      <c r="T99" s="132" t="s">
        <v>109</v>
      </c>
      <c r="U99" s="132" t="s">
        <v>462</v>
      </c>
      <c r="V99" s="132" t="s">
        <v>608</v>
      </c>
      <c r="W99" s="132" t="s">
        <v>613</v>
      </c>
      <c r="X99" s="132" t="s">
        <v>617</v>
      </c>
      <c r="Y99" s="132" t="s">
        <v>621</v>
      </c>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2390</v>
      </c>
      <c r="B100" s="125" t="s">
        <v>2399</v>
      </c>
      <c r="C100" s="126" t="s">
        <v>2400</v>
      </c>
      <c r="D100" s="128" t="s">
        <v>2401</v>
      </c>
      <c r="E100" s="128" t="s">
        <v>2402</v>
      </c>
      <c r="F100" s="128" t="s">
        <v>2403</v>
      </c>
      <c r="G100" s="128" t="s">
        <v>2404</v>
      </c>
      <c r="H100" s="128" t="s">
        <v>2405</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2390</v>
      </c>
      <c r="B101" s="125" t="s">
        <v>2406</v>
      </c>
      <c r="C101" s="126" t="s">
        <v>2407</v>
      </c>
      <c r="D101" s="128" t="s">
        <v>2408</v>
      </c>
      <c r="E101" s="128" t="s">
        <v>2409</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2390</v>
      </c>
      <c r="B102" s="125" t="s">
        <v>2410</v>
      </c>
      <c r="C102" s="126" t="s">
        <v>2411</v>
      </c>
      <c r="D102" s="128" t="s">
        <v>2412</v>
      </c>
      <c r="E102" s="128" t="s">
        <v>2413</v>
      </c>
      <c r="F102" s="128" t="s">
        <v>2414</v>
      </c>
      <c r="G102" s="128" t="s">
        <v>2415</v>
      </c>
      <c r="H102" s="128" t="s">
        <v>2416</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2390</v>
      </c>
      <c r="B103" s="125" t="s">
        <v>2417</v>
      </c>
      <c r="C103" s="126" t="s">
        <v>2418</v>
      </c>
      <c r="D103" s="128" t="s">
        <v>2419</v>
      </c>
      <c r="E103" s="128" t="s">
        <v>2420</v>
      </c>
      <c r="F103" s="128" t="s">
        <v>2421</v>
      </c>
      <c r="G103" s="128" t="s">
        <v>2422</v>
      </c>
      <c r="H103" s="128" t="s">
        <v>2423</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2424</v>
      </c>
      <c r="B104" s="124"/>
      <c r="C104" s="123" t="s">
        <v>2425</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2424</v>
      </c>
      <c r="B105" s="125" t="s">
        <v>2426</v>
      </c>
      <c r="C105" s="126" t="s">
        <v>2427</v>
      </c>
      <c r="D105" s="128" t="s">
        <v>2428</v>
      </c>
      <c r="E105" s="128" t="s">
        <v>2429</v>
      </c>
      <c r="F105" s="128" t="s">
        <v>2430</v>
      </c>
      <c r="G105" s="128" t="s">
        <v>2431</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2424</v>
      </c>
      <c r="B106" s="125" t="s">
        <v>2432</v>
      </c>
      <c r="C106" s="126" t="s">
        <v>2433</v>
      </c>
      <c r="D106" s="128" t="s">
        <v>2434</v>
      </c>
      <c r="E106" s="128" t="s">
        <v>2435</v>
      </c>
      <c r="F106" s="128" t="s">
        <v>2436</v>
      </c>
      <c r="G106" s="128" t="s">
        <v>2437</v>
      </c>
      <c r="H106" s="128" t="s">
        <v>2438</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2424</v>
      </c>
      <c r="B107" s="125" t="s">
        <v>2439</v>
      </c>
      <c r="C107" s="126" t="s">
        <v>2440</v>
      </c>
      <c r="D107" s="128" t="s">
        <v>2441</v>
      </c>
      <c r="E107" s="128" t="s">
        <v>2442</v>
      </c>
      <c r="F107" s="128" t="s">
        <v>2443</v>
      </c>
      <c r="G107" s="128" t="s">
        <v>2444</v>
      </c>
      <c r="H107" s="128" t="s">
        <v>2445</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2446</v>
      </c>
      <c r="B108" s="124"/>
      <c r="C108" s="123" t="s">
        <v>2447</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2446</v>
      </c>
      <c r="B109" s="125" t="s">
        <v>2448</v>
      </c>
      <c r="C109" s="126" t="s">
        <v>2449</v>
      </c>
      <c r="D109" s="128" t="s">
        <v>2450</v>
      </c>
      <c r="E109" s="128" t="s">
        <v>2451</v>
      </c>
      <c r="F109" s="128" t="s">
        <v>2452</v>
      </c>
      <c r="G109" s="128" t="s">
        <v>2453</v>
      </c>
      <c r="H109" s="128" t="s">
        <v>2454</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2446</v>
      </c>
      <c r="B110" s="125" t="s">
        <v>2455</v>
      </c>
      <c r="C110" s="126" t="s">
        <v>2456</v>
      </c>
      <c r="D110" s="128" t="s">
        <v>2457</v>
      </c>
      <c r="E110" s="128" t="s">
        <v>2458</v>
      </c>
      <c r="F110" s="128" t="s">
        <v>2459</v>
      </c>
      <c r="G110" s="128" t="s">
        <v>2460</v>
      </c>
      <c r="H110" s="128" t="s">
        <v>2461</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2446</v>
      </c>
      <c r="B111" s="125" t="s">
        <v>2462</v>
      </c>
      <c r="C111" s="126" t="s">
        <v>2463</v>
      </c>
      <c r="D111" s="128" t="s">
        <v>2464</v>
      </c>
      <c r="E111" s="128" t="s">
        <v>2465</v>
      </c>
      <c r="F111" s="128" t="s">
        <v>2466</v>
      </c>
      <c r="G111" s="128" t="s">
        <v>2467</v>
      </c>
      <c r="H111" s="128" t="s">
        <v>2468</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2469</v>
      </c>
      <c r="B112" s="124"/>
      <c r="C112" s="123" t="s">
        <v>2470</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2469</v>
      </c>
      <c r="B113" s="125" t="s">
        <v>2471</v>
      </c>
      <c r="C113" s="126" t="s">
        <v>2472</v>
      </c>
      <c r="D113" s="128" t="s">
        <v>2473</v>
      </c>
      <c r="E113" s="128" t="s">
        <v>2474</v>
      </c>
      <c r="F113" s="128" t="s">
        <v>2475</v>
      </c>
      <c r="G113" s="128" t="s">
        <v>2476</v>
      </c>
      <c r="H113" s="128" t="s">
        <v>2477</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2469</v>
      </c>
      <c r="B114" s="125" t="s">
        <v>2478</v>
      </c>
      <c r="C114" s="126" t="s">
        <v>2479</v>
      </c>
      <c r="D114" s="128" t="s">
        <v>2480</v>
      </c>
      <c r="E114" s="128" t="s">
        <v>2481</v>
      </c>
      <c r="F114" s="128" t="s">
        <v>2482</v>
      </c>
      <c r="G114" s="128" t="s">
        <v>2476</v>
      </c>
      <c r="H114" s="128" t="s">
        <v>2483</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2469</v>
      </c>
      <c r="B115" s="133" t="s">
        <v>2484</v>
      </c>
      <c r="C115" s="134" t="s">
        <v>2485</v>
      </c>
      <c r="D115" s="135" t="s">
        <v>2486</v>
      </c>
      <c r="E115" s="135" t="s">
        <v>2487</v>
      </c>
      <c r="F115" s="135" t="s">
        <v>2488</v>
      </c>
      <c r="G115" s="135" t="s">
        <v>2489</v>
      </c>
      <c r="H115" s="135" t="s">
        <v>2490</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673</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IFERROR(INDEX('Recommendations'!$I$2:$I$135, MATCH(J2,'Recommendations'!$B$2:$B$135,0))="Implemented", FALSE))</xm:f>
            <x14:dxf>
              <font>
                <color rgb="FF000000"/>
              </font>
              <fill>
                <patternFill>
                  <bgColor rgb="FF3C7D22"/>
                </patternFill>
              </fill>
            </x14:dxf>
          </x14:cfRule>
          <x14:cfRule type="expression" priority="2" id="{00000000-000E-0000-0600-000002000000}">
            <xm:f>AND(J2&lt;&gt;"", IFERROR(INDEX('Recommendations'!$I$2:$I$135, MATCH(J2,'Recommendations'!$B$2:$B$135,0))="Compensated", FALSE))</xm:f>
            <x14:dxf>
              <font>
                <color rgb="FF000000"/>
              </font>
              <fill>
                <patternFill>
                  <bgColor rgb="FFC6E0B4"/>
                </patternFill>
              </fill>
            </x14:dxf>
          </x14:cfRule>
          <x14:cfRule type="expression" priority="3" id="{00000000-000E-0000-0600-000003000000}">
            <xm:f>AND(J2&lt;&gt;"", IFERROR(INDEX('Recommendations'!$I$2:$I$135, MATCH(J2,'Recommendations'!$B$2:$B$135,0))="Testing", FALSE))</xm:f>
            <x14:dxf>
              <font>
                <color rgb="FF000000"/>
              </font>
              <fill>
                <patternFill>
                  <bgColor rgb="FFFFC000"/>
                </patternFill>
              </fill>
            </x14:dxf>
          </x14:cfRule>
          <x14:cfRule type="expression" priority="4" id="{00000000-000E-0000-0600-000004000000}">
            <xm:f>AND(J2&lt;&gt;"", IFERROR(INDEX('Recommendations'!$I$2:$I$135, MATCH(J2,'Recommendations'!$B$2:$B$135,0))="Failed", FALSE))</xm:f>
            <x14:dxf>
              <font>
                <color rgb="FF000000"/>
              </font>
              <fill>
                <patternFill>
                  <bgColor rgb="FFD82891"/>
                </patternFill>
              </fill>
            </x14:dxf>
          </x14:cfRule>
          <x14:cfRule type="expression" priority="5" id="{00000000-000E-0000-0600-000005000000}">
            <xm:f>AND(J2&lt;&gt;"", IFERROR(INDEX('Recommendations'!$I$2:$I$135, MATCH(J2,'Recommendations'!$B$2:$B$135,0))="Risk Accepted", FALSE))</xm:f>
            <x14:dxf>
              <font>
                <color rgb="FF000000"/>
              </font>
              <fill>
                <patternFill>
                  <bgColor rgb="FFD9D9D9"/>
                </patternFill>
              </fill>
            </x14:dxf>
          </x14:cfRule>
          <x14:cfRule type="expression" priority="6" id="{00000000-000E-0000-0600-000006000000}">
            <xm:f>AND(J2&lt;&gt;"", IFERROR(INDEX('Recommendations'!$I$2:$I$135, MATCH(J2,'Recommendations'!$B$2:$B$135,0))="N/A",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2491</v>
      </c>
      <c r="B1" s="184" t="s">
        <v>2492</v>
      </c>
      <c r="C1" s="184" t="s">
        <v>1</v>
      </c>
      <c r="D1" s="184" t="s">
        <v>2493</v>
      </c>
      <c r="E1" s="184" t="s">
        <v>2494</v>
      </c>
      <c r="F1" s="184" t="s">
        <v>2495</v>
      </c>
      <c r="G1" s="184" t="s">
        <v>923</v>
      </c>
      <c r="H1" s="184" t="s">
        <v>924</v>
      </c>
      <c r="I1" s="184" t="s">
        <v>925</v>
      </c>
      <c r="J1" s="184" t="s">
        <v>926</v>
      </c>
      <c r="K1" s="184" t="s">
        <v>927</v>
      </c>
      <c r="L1" s="184" t="s">
        <v>928</v>
      </c>
      <c r="M1" s="184" t="s">
        <v>929</v>
      </c>
      <c r="N1" s="184" t="s">
        <v>930</v>
      </c>
      <c r="O1" s="184" t="s">
        <v>931</v>
      </c>
      <c r="P1" s="184" t="s">
        <v>932</v>
      </c>
      <c r="Q1" s="184" t="s">
        <v>933</v>
      </c>
      <c r="R1" s="184" t="s">
        <v>934</v>
      </c>
      <c r="S1" s="184" t="s">
        <v>935</v>
      </c>
      <c r="T1" s="184" t="s">
        <v>936</v>
      </c>
      <c r="U1" s="184" t="s">
        <v>937</v>
      </c>
      <c r="V1" s="184" t="s">
        <v>938</v>
      </c>
      <c r="W1" s="184" t="s">
        <v>939</v>
      </c>
      <c r="X1" s="184" t="s">
        <v>940</v>
      </c>
      <c r="Y1" s="184" t="s">
        <v>941</v>
      </c>
      <c r="Z1" s="184" t="s">
        <v>942</v>
      </c>
      <c r="AA1" s="184" t="s">
        <v>943</v>
      </c>
      <c r="AB1" s="184" t="s">
        <v>944</v>
      </c>
      <c r="AC1" s="184" t="s">
        <v>945</v>
      </c>
      <c r="AD1" s="184" t="s">
        <v>946</v>
      </c>
      <c r="AE1" s="184" t="s">
        <v>947</v>
      </c>
      <c r="AF1" s="184" t="s">
        <v>948</v>
      </c>
      <c r="AG1" s="184" t="s">
        <v>949</v>
      </c>
      <c r="AH1" s="184" t="s">
        <v>950</v>
      </c>
      <c r="AI1" s="184" t="s">
        <v>951</v>
      </c>
      <c r="AJ1" s="184" t="s">
        <v>952</v>
      </c>
      <c r="AK1" s="184" t="s">
        <v>953</v>
      </c>
      <c r="AL1" s="184" t="s">
        <v>954</v>
      </c>
      <c r="AM1" s="184" t="s">
        <v>955</v>
      </c>
      <c r="AN1" s="184" t="s">
        <v>956</v>
      </c>
      <c r="AO1" s="184" t="s">
        <v>957</v>
      </c>
      <c r="AP1" s="184" t="s">
        <v>958</v>
      </c>
      <c r="AQ1" s="184" t="s">
        <v>959</v>
      </c>
      <c r="AR1" s="184" t="s">
        <v>960</v>
      </c>
      <c r="AS1" s="184" t="s">
        <v>961</v>
      </c>
      <c r="AT1" s="184" t="s">
        <v>962</v>
      </c>
      <c r="AU1" s="185" t="s">
        <v>963</v>
      </c>
    </row>
    <row r="2" spans="1:47" ht="60" customHeight="1" outlineLevel="1" x14ac:dyDescent="0.35">
      <c r="A2" s="175" t="s">
        <v>2496</v>
      </c>
      <c r="B2" s="149" t="s">
        <v>25</v>
      </c>
      <c r="C2" s="147" t="s">
        <v>2497</v>
      </c>
      <c r="D2" s="153" t="s">
        <v>2498</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2496</v>
      </c>
      <c r="B3" s="150" t="s">
        <v>2499</v>
      </c>
      <c r="C3" s="148" t="s">
        <v>2500</v>
      </c>
      <c r="D3" s="154" t="s">
        <v>2501</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2496</v>
      </c>
      <c r="B4" s="151" t="s">
        <v>2499</v>
      </c>
      <c r="C4" s="152" t="s">
        <v>2502</v>
      </c>
      <c r="D4" s="155" t="s">
        <v>2503</v>
      </c>
      <c r="E4" s="158" t="s">
        <v>2504</v>
      </c>
      <c r="F4" s="161" t="s">
        <v>2505</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2496</v>
      </c>
      <c r="B5" s="151" t="s">
        <v>2499</v>
      </c>
      <c r="C5" s="152" t="s">
        <v>2506</v>
      </c>
      <c r="D5" s="155" t="s">
        <v>2507</v>
      </c>
      <c r="E5" s="158" t="s">
        <v>2508</v>
      </c>
      <c r="F5" s="161" t="s">
        <v>2509</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2496</v>
      </c>
      <c r="B6" s="151" t="s">
        <v>2499</v>
      </c>
      <c r="C6" s="152" t="s">
        <v>2510</v>
      </c>
      <c r="D6" s="155" t="s">
        <v>2511</v>
      </c>
      <c r="E6" s="158" t="s">
        <v>2512</v>
      </c>
      <c r="F6" s="161" t="s">
        <v>2509</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2496</v>
      </c>
      <c r="B7" s="151" t="s">
        <v>2499</v>
      </c>
      <c r="C7" s="152" t="s">
        <v>2513</v>
      </c>
      <c r="D7" s="155" t="s">
        <v>2514</v>
      </c>
      <c r="E7" s="158" t="s">
        <v>2515</v>
      </c>
      <c r="F7" s="161" t="s">
        <v>2509</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2496</v>
      </c>
      <c r="B8" s="151" t="s">
        <v>2499</v>
      </c>
      <c r="C8" s="152" t="s">
        <v>2516</v>
      </c>
      <c r="D8" s="155" t="s">
        <v>2517</v>
      </c>
      <c r="E8" s="158" t="s">
        <v>2518</v>
      </c>
      <c r="F8" s="161" t="s">
        <v>2519</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2496</v>
      </c>
      <c r="B9" s="150" t="s">
        <v>2520</v>
      </c>
      <c r="C9" s="148" t="s">
        <v>2521</v>
      </c>
      <c r="D9" s="154" t="s">
        <v>2522</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2496</v>
      </c>
      <c r="B10" s="151" t="s">
        <v>2520</v>
      </c>
      <c r="C10" s="152" t="s">
        <v>2523</v>
      </c>
      <c r="D10" s="155" t="s">
        <v>2524</v>
      </c>
      <c r="E10" s="158" t="s">
        <v>2525</v>
      </c>
      <c r="F10" s="161" t="s">
        <v>2505</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2496</v>
      </c>
      <c r="B11" s="151" t="s">
        <v>2520</v>
      </c>
      <c r="C11" s="152" t="s">
        <v>2526</v>
      </c>
      <c r="D11" s="155" t="s">
        <v>2527</v>
      </c>
      <c r="E11" s="158" t="s">
        <v>2528</v>
      </c>
      <c r="F11" s="161" t="s">
        <v>2505</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2496</v>
      </c>
      <c r="B12" s="151" t="s">
        <v>2520</v>
      </c>
      <c r="C12" s="152" t="s">
        <v>2529</v>
      </c>
      <c r="D12" s="155" t="s">
        <v>2530</v>
      </c>
      <c r="E12" s="158" t="s">
        <v>2531</v>
      </c>
      <c r="F12" s="161" t="s">
        <v>2505</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2496</v>
      </c>
      <c r="B13" s="150" t="s">
        <v>2532</v>
      </c>
      <c r="C13" s="148" t="s">
        <v>2533</v>
      </c>
      <c r="D13" s="154" t="s">
        <v>2534</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2496</v>
      </c>
      <c r="B14" s="151" t="s">
        <v>2532</v>
      </c>
      <c r="C14" s="152" t="s">
        <v>2535</v>
      </c>
      <c r="D14" s="155" t="s">
        <v>2536</v>
      </c>
      <c r="E14" s="158" t="s">
        <v>2537</v>
      </c>
      <c r="F14" s="161" t="s">
        <v>2505</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2496</v>
      </c>
      <c r="B15" s="151" t="s">
        <v>2532</v>
      </c>
      <c r="C15" s="152" t="s">
        <v>2538</v>
      </c>
      <c r="D15" s="155" t="s">
        <v>2539</v>
      </c>
      <c r="E15" s="158" t="s">
        <v>2540</v>
      </c>
      <c r="F15" s="161" t="s">
        <v>2505</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2496</v>
      </c>
      <c r="B16" s="150" t="s">
        <v>2541</v>
      </c>
      <c r="C16" s="148" t="s">
        <v>2542</v>
      </c>
      <c r="D16" s="154" t="s">
        <v>2543</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2496</v>
      </c>
      <c r="B17" s="151" t="s">
        <v>2541</v>
      </c>
      <c r="C17" s="152" t="s">
        <v>2544</v>
      </c>
      <c r="D17" s="155" t="s">
        <v>2545</v>
      </c>
      <c r="E17" s="158" t="s">
        <v>2546</v>
      </c>
      <c r="F17" s="161" t="s">
        <v>2505</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2496</v>
      </c>
      <c r="B18" s="151" t="s">
        <v>2541</v>
      </c>
      <c r="C18" s="152" t="s">
        <v>2547</v>
      </c>
      <c r="D18" s="155" t="s">
        <v>2548</v>
      </c>
      <c r="E18" s="158" t="s">
        <v>2549</v>
      </c>
      <c r="F18" s="161" t="s">
        <v>2509</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2496</v>
      </c>
      <c r="B19" s="151" t="s">
        <v>2541</v>
      </c>
      <c r="C19" s="152" t="s">
        <v>2550</v>
      </c>
      <c r="D19" s="155" t="s">
        <v>2551</v>
      </c>
      <c r="E19" s="158" t="s">
        <v>2552</v>
      </c>
      <c r="F19" s="161" t="s">
        <v>2505</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2496</v>
      </c>
      <c r="B20" s="151" t="s">
        <v>2541</v>
      </c>
      <c r="C20" s="152" t="s">
        <v>2553</v>
      </c>
      <c r="D20" s="155" t="s">
        <v>2554</v>
      </c>
      <c r="E20" s="158" t="s">
        <v>2555</v>
      </c>
      <c r="F20" s="161" t="s">
        <v>2505</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2496</v>
      </c>
      <c r="B21" s="151" t="s">
        <v>2541</v>
      </c>
      <c r="C21" s="152" t="s">
        <v>2556</v>
      </c>
      <c r="D21" s="155" t="s">
        <v>2557</v>
      </c>
      <c r="E21" s="158" t="s">
        <v>2558</v>
      </c>
      <c r="F21" s="161" t="s">
        <v>2509</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2496</v>
      </c>
      <c r="B22" s="151" t="s">
        <v>2541</v>
      </c>
      <c r="C22" s="152" t="s">
        <v>2559</v>
      </c>
      <c r="D22" s="155" t="s">
        <v>2560</v>
      </c>
      <c r="E22" s="158" t="s">
        <v>2561</v>
      </c>
      <c r="F22" s="161" t="s">
        <v>2505</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2496</v>
      </c>
      <c r="B23" s="151" t="s">
        <v>2541</v>
      </c>
      <c r="C23" s="152" t="s">
        <v>2562</v>
      </c>
      <c r="D23" s="155" t="s">
        <v>2563</v>
      </c>
      <c r="E23" s="158" t="s">
        <v>2564</v>
      </c>
      <c r="F23" s="161" t="s">
        <v>2505</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2496</v>
      </c>
      <c r="B24" s="150" t="s">
        <v>2565</v>
      </c>
      <c r="C24" s="148" t="s">
        <v>2566</v>
      </c>
      <c r="D24" s="154" t="s">
        <v>2567</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2496</v>
      </c>
      <c r="B25" s="151" t="s">
        <v>2565</v>
      </c>
      <c r="C25" s="152" t="s">
        <v>2568</v>
      </c>
      <c r="D25" s="155" t="s">
        <v>2569</v>
      </c>
      <c r="E25" s="158" t="s">
        <v>2570</v>
      </c>
      <c r="F25" s="161" t="s">
        <v>2505</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2496</v>
      </c>
      <c r="B26" s="151" t="s">
        <v>2565</v>
      </c>
      <c r="C26" s="152" t="s">
        <v>2571</v>
      </c>
      <c r="D26" s="155" t="s">
        <v>2572</v>
      </c>
      <c r="E26" s="158" t="s">
        <v>2573</v>
      </c>
      <c r="F26" s="161" t="s">
        <v>2505</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2496</v>
      </c>
      <c r="B27" s="151" t="s">
        <v>2565</v>
      </c>
      <c r="C27" s="152" t="s">
        <v>2574</v>
      </c>
      <c r="D27" s="155" t="s">
        <v>2575</v>
      </c>
      <c r="E27" s="158" t="s">
        <v>2576</v>
      </c>
      <c r="F27" s="161" t="s">
        <v>2509</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2496</v>
      </c>
      <c r="B28" s="151" t="s">
        <v>2565</v>
      </c>
      <c r="C28" s="152" t="s">
        <v>2577</v>
      </c>
      <c r="D28" s="155" t="s">
        <v>2578</v>
      </c>
      <c r="E28" s="158" t="s">
        <v>2579</v>
      </c>
      <c r="F28" s="161" t="s">
        <v>2505</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2496</v>
      </c>
      <c r="B29" s="150" t="s">
        <v>2580</v>
      </c>
      <c r="C29" s="148" t="s">
        <v>2581</v>
      </c>
      <c r="D29" s="154" t="s">
        <v>2582</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2496</v>
      </c>
      <c r="B30" s="151" t="s">
        <v>2580</v>
      </c>
      <c r="C30" s="152" t="s">
        <v>2583</v>
      </c>
      <c r="D30" s="155" t="s">
        <v>2584</v>
      </c>
      <c r="E30" s="158" t="s">
        <v>2585</v>
      </c>
      <c r="F30" s="161" t="s">
        <v>2519</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2496</v>
      </c>
      <c r="B31" s="151" t="s">
        <v>2580</v>
      </c>
      <c r="C31" s="152" t="s">
        <v>2586</v>
      </c>
      <c r="D31" s="155" t="s">
        <v>2587</v>
      </c>
      <c r="E31" s="158" t="s">
        <v>2588</v>
      </c>
      <c r="F31" s="161" t="s">
        <v>2519</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2496</v>
      </c>
      <c r="B32" s="151" t="s">
        <v>2580</v>
      </c>
      <c r="C32" s="152" t="s">
        <v>2589</v>
      </c>
      <c r="D32" s="155" t="s">
        <v>2590</v>
      </c>
      <c r="E32" s="158" t="s">
        <v>2591</v>
      </c>
      <c r="F32" s="161" t="s">
        <v>2519</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2496</v>
      </c>
      <c r="B33" s="151" t="s">
        <v>2580</v>
      </c>
      <c r="C33" s="152" t="s">
        <v>2592</v>
      </c>
      <c r="D33" s="155" t="s">
        <v>2593</v>
      </c>
      <c r="E33" s="158" t="s">
        <v>2594</v>
      </c>
      <c r="F33" s="161" t="s">
        <v>2519</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2496</v>
      </c>
      <c r="B34" s="151" t="s">
        <v>2580</v>
      </c>
      <c r="C34" s="152" t="s">
        <v>2595</v>
      </c>
      <c r="D34" s="155" t="s">
        <v>2596</v>
      </c>
      <c r="E34" s="158" t="s">
        <v>2597</v>
      </c>
      <c r="F34" s="161" t="s">
        <v>2519</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2496</v>
      </c>
      <c r="B35" s="151" t="s">
        <v>2580</v>
      </c>
      <c r="C35" s="152" t="s">
        <v>2598</v>
      </c>
      <c r="D35" s="155" t="s">
        <v>2599</v>
      </c>
      <c r="E35" s="158" t="s">
        <v>2600</v>
      </c>
      <c r="F35" s="161" t="s">
        <v>2519</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2496</v>
      </c>
      <c r="B36" s="151" t="s">
        <v>2580</v>
      </c>
      <c r="C36" s="152" t="s">
        <v>2601</v>
      </c>
      <c r="D36" s="155" t="s">
        <v>2602</v>
      </c>
      <c r="E36" s="158" t="s">
        <v>2603</v>
      </c>
      <c r="F36" s="161" t="s">
        <v>2519</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2496</v>
      </c>
      <c r="B37" s="151" t="s">
        <v>2580</v>
      </c>
      <c r="C37" s="152" t="s">
        <v>2604</v>
      </c>
      <c r="D37" s="155" t="s">
        <v>2605</v>
      </c>
      <c r="E37" s="158" t="s">
        <v>2606</v>
      </c>
      <c r="F37" s="161" t="s">
        <v>2519</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2496</v>
      </c>
      <c r="B38" s="151" t="s">
        <v>2580</v>
      </c>
      <c r="C38" s="152" t="s">
        <v>2607</v>
      </c>
      <c r="D38" s="155" t="s">
        <v>2608</v>
      </c>
      <c r="E38" s="158" t="s">
        <v>2609</v>
      </c>
      <c r="F38" s="161" t="s">
        <v>2519</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2496</v>
      </c>
      <c r="B39" s="151" t="s">
        <v>2580</v>
      </c>
      <c r="C39" s="152" t="s">
        <v>2610</v>
      </c>
      <c r="D39" s="155" t="s">
        <v>2611</v>
      </c>
      <c r="E39" s="158" t="s">
        <v>2612</v>
      </c>
      <c r="F39" s="161" t="s">
        <v>2519</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2613</v>
      </c>
      <c r="B40" s="149" t="s">
        <v>25</v>
      </c>
      <c r="C40" s="147" t="s">
        <v>2614</v>
      </c>
      <c r="D40" s="153" t="s">
        <v>2615</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2613</v>
      </c>
      <c r="B41" s="150" t="s">
        <v>2616</v>
      </c>
      <c r="C41" s="148" t="s">
        <v>2617</v>
      </c>
      <c r="D41" s="154" t="s">
        <v>2618</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2613</v>
      </c>
      <c r="B42" s="151" t="s">
        <v>2616</v>
      </c>
      <c r="C42" s="152" t="s">
        <v>2619</v>
      </c>
      <c r="D42" s="155" t="s">
        <v>2620</v>
      </c>
      <c r="E42" s="158" t="s">
        <v>2621</v>
      </c>
      <c r="F42" s="161" t="s">
        <v>2505</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2613</v>
      </c>
      <c r="B43" s="151" t="s">
        <v>2616</v>
      </c>
      <c r="C43" s="152" t="s">
        <v>2622</v>
      </c>
      <c r="D43" s="155" t="s">
        <v>2623</v>
      </c>
      <c r="E43" s="158" t="s">
        <v>2624</v>
      </c>
      <c r="F43" s="161" t="s">
        <v>2505</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2613</v>
      </c>
      <c r="B44" s="151" t="s">
        <v>2616</v>
      </c>
      <c r="C44" s="152" t="s">
        <v>2625</v>
      </c>
      <c r="D44" s="155" t="s">
        <v>2626</v>
      </c>
      <c r="E44" s="158" t="s">
        <v>2627</v>
      </c>
      <c r="F44" s="161" t="s">
        <v>2509</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2613</v>
      </c>
      <c r="B45" s="151" t="s">
        <v>2616</v>
      </c>
      <c r="C45" s="152" t="s">
        <v>2628</v>
      </c>
      <c r="D45" s="155" t="s">
        <v>2629</v>
      </c>
      <c r="E45" s="158" t="s">
        <v>2630</v>
      </c>
      <c r="F45" s="161" t="s">
        <v>2519</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2613</v>
      </c>
      <c r="B46" s="151" t="s">
        <v>2616</v>
      </c>
      <c r="C46" s="152" t="s">
        <v>2631</v>
      </c>
      <c r="D46" s="155" t="s">
        <v>2632</v>
      </c>
      <c r="E46" s="158" t="s">
        <v>2633</v>
      </c>
      <c r="F46" s="161" t="s">
        <v>2505</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2613</v>
      </c>
      <c r="B47" s="151" t="s">
        <v>2616</v>
      </c>
      <c r="C47" s="152" t="s">
        <v>2634</v>
      </c>
      <c r="D47" s="155" t="s">
        <v>2635</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2613</v>
      </c>
      <c r="B48" s="151" t="s">
        <v>2616</v>
      </c>
      <c r="C48" s="152" t="s">
        <v>2636</v>
      </c>
      <c r="D48" s="155" t="s">
        <v>2637</v>
      </c>
      <c r="E48" s="158" t="s">
        <v>2638</v>
      </c>
      <c r="F48" s="161" t="s">
        <v>2505</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2613</v>
      </c>
      <c r="B49" s="151" t="s">
        <v>2616</v>
      </c>
      <c r="C49" s="152" t="s">
        <v>2639</v>
      </c>
      <c r="D49" s="155" t="s">
        <v>2640</v>
      </c>
      <c r="E49" s="158" t="s">
        <v>2641</v>
      </c>
      <c r="F49" s="161" t="s">
        <v>2509</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2613</v>
      </c>
      <c r="B50" s="150" t="s">
        <v>2642</v>
      </c>
      <c r="C50" s="148" t="s">
        <v>2643</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2613</v>
      </c>
      <c r="B51" s="151" t="s">
        <v>2642</v>
      </c>
      <c r="C51" s="152" t="s">
        <v>2644</v>
      </c>
      <c r="D51" s="155" t="s">
        <v>2645</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2613</v>
      </c>
      <c r="B52" s="151" t="s">
        <v>2642</v>
      </c>
      <c r="C52" s="152" t="s">
        <v>2646</v>
      </c>
      <c r="D52" s="155" t="s">
        <v>2647</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2613</v>
      </c>
      <c r="B53" s="151" t="s">
        <v>2642</v>
      </c>
      <c r="C53" s="152" t="s">
        <v>2648</v>
      </c>
      <c r="D53" s="155" t="s">
        <v>2649</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2613</v>
      </c>
      <c r="B54" s="151" t="s">
        <v>2642</v>
      </c>
      <c r="C54" s="152" t="s">
        <v>2650</v>
      </c>
      <c r="D54" s="155" t="s">
        <v>2651</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2613</v>
      </c>
      <c r="B55" s="151" t="s">
        <v>2642</v>
      </c>
      <c r="C55" s="152" t="s">
        <v>2652</v>
      </c>
      <c r="D55" s="155" t="s">
        <v>2653</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2613</v>
      </c>
      <c r="B56" s="150" t="s">
        <v>830</v>
      </c>
      <c r="C56" s="148" t="s">
        <v>2654</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2613</v>
      </c>
      <c r="B57" s="151" t="s">
        <v>830</v>
      </c>
      <c r="C57" s="152" t="s">
        <v>2655</v>
      </c>
      <c r="D57" s="155" t="s">
        <v>2656</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2613</v>
      </c>
      <c r="B58" s="151" t="s">
        <v>830</v>
      </c>
      <c r="C58" s="152" t="s">
        <v>2657</v>
      </c>
      <c r="D58" s="155" t="s">
        <v>2658</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2613</v>
      </c>
      <c r="B59" s="151" t="s">
        <v>830</v>
      </c>
      <c r="C59" s="152" t="s">
        <v>2659</v>
      </c>
      <c r="D59" s="155" t="s">
        <v>2660</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2613</v>
      </c>
      <c r="B60" s="151" t="s">
        <v>830</v>
      </c>
      <c r="C60" s="152" t="s">
        <v>2661</v>
      </c>
      <c r="D60" s="155" t="s">
        <v>2662</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2613</v>
      </c>
      <c r="B61" s="150" t="s">
        <v>2663</v>
      </c>
      <c r="C61" s="148" t="s">
        <v>2664</v>
      </c>
      <c r="D61" s="154" t="s">
        <v>2665</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2613</v>
      </c>
      <c r="B62" s="151" t="s">
        <v>2663</v>
      </c>
      <c r="C62" s="152" t="s">
        <v>2666</v>
      </c>
      <c r="D62" s="155" t="s">
        <v>2667</v>
      </c>
      <c r="E62" s="158" t="s">
        <v>2668</v>
      </c>
      <c r="F62" s="161" t="s">
        <v>2505</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2613</v>
      </c>
      <c r="B63" s="151" t="s">
        <v>2663</v>
      </c>
      <c r="C63" s="152" t="s">
        <v>2669</v>
      </c>
      <c r="D63" s="155" t="s">
        <v>2670</v>
      </c>
      <c r="E63" s="158" t="s">
        <v>2671</v>
      </c>
      <c r="F63" s="161" t="s">
        <v>2509</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2613</v>
      </c>
      <c r="B64" s="151" t="s">
        <v>2663</v>
      </c>
      <c r="C64" s="152" t="s">
        <v>2672</v>
      </c>
      <c r="D64" s="155" t="s">
        <v>2673</v>
      </c>
      <c r="E64" s="158" t="s">
        <v>2674</v>
      </c>
      <c r="F64" s="161" t="s">
        <v>2505</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2613</v>
      </c>
      <c r="B65" s="151" t="s">
        <v>2663</v>
      </c>
      <c r="C65" s="152" t="s">
        <v>2675</v>
      </c>
      <c r="D65" s="155" t="s">
        <v>2676</v>
      </c>
      <c r="E65" s="158" t="s">
        <v>2677</v>
      </c>
      <c r="F65" s="161" t="s">
        <v>2505</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2613</v>
      </c>
      <c r="B66" s="150" t="s">
        <v>2271</v>
      </c>
      <c r="C66" s="148" t="s">
        <v>2678</v>
      </c>
      <c r="D66" s="154" t="s">
        <v>2679</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2613</v>
      </c>
      <c r="B67" s="151" t="s">
        <v>2271</v>
      </c>
      <c r="C67" s="152" t="s">
        <v>2680</v>
      </c>
      <c r="D67" s="155" t="s">
        <v>2681</v>
      </c>
      <c r="E67" s="158" t="s">
        <v>2682</v>
      </c>
      <c r="F67" s="161" t="s">
        <v>2505</v>
      </c>
      <c r="G67" s="164">
        <f>IF(COUNTIF(H67:AU67,"&lt;&gt;")=0,"",SUMPRODUCT(((Recommendations[ImplStatus]="Implemented")+(Recommendations[ImplStatus]="Compensated"))*ISNUMBER(MATCH(Recommendations[Id],H67:AU67,0)))/COUNTIF(H67:AU67,"&lt;&gt;"))</f>
        <v>0</v>
      </c>
      <c r="H67" s="167" t="s">
        <v>18</v>
      </c>
      <c r="I67" s="167" t="s">
        <v>72</v>
      </c>
      <c r="J67" s="167" t="s">
        <v>613</v>
      </c>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2613</v>
      </c>
      <c r="B68" s="151" t="s">
        <v>2271</v>
      </c>
      <c r="C68" s="152" t="s">
        <v>2683</v>
      </c>
      <c r="D68" s="155" t="s">
        <v>2684</v>
      </c>
      <c r="E68" s="158" t="s">
        <v>2685</v>
      </c>
      <c r="F68" s="161" t="s">
        <v>2505</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2613</v>
      </c>
      <c r="B69" s="151" t="s">
        <v>2271</v>
      </c>
      <c r="C69" s="152" t="s">
        <v>2686</v>
      </c>
      <c r="D69" s="155" t="s">
        <v>2687</v>
      </c>
      <c r="E69" s="158" t="s">
        <v>2688</v>
      </c>
      <c r="F69" s="161" t="s">
        <v>2509</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2613</v>
      </c>
      <c r="B70" s="151" t="s">
        <v>2271</v>
      </c>
      <c r="C70" s="152" t="s">
        <v>2689</v>
      </c>
      <c r="D70" s="155" t="s">
        <v>2690</v>
      </c>
      <c r="E70" s="158" t="s">
        <v>2691</v>
      </c>
      <c r="F70" s="161" t="s">
        <v>2505</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2613</v>
      </c>
      <c r="B71" s="151" t="s">
        <v>2271</v>
      </c>
      <c r="C71" s="152" t="s">
        <v>2692</v>
      </c>
      <c r="D71" s="155" t="s">
        <v>2693</v>
      </c>
      <c r="E71" s="158" t="s">
        <v>2694</v>
      </c>
      <c r="F71" s="161" t="s">
        <v>2505</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2613</v>
      </c>
      <c r="B72" s="151" t="s">
        <v>2271</v>
      </c>
      <c r="C72" s="152" t="s">
        <v>2695</v>
      </c>
      <c r="D72" s="155" t="s">
        <v>2696</v>
      </c>
      <c r="E72" s="158" t="s">
        <v>2697</v>
      </c>
      <c r="F72" s="161" t="s">
        <v>2505</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2613</v>
      </c>
      <c r="B73" s="151" t="s">
        <v>2271</v>
      </c>
      <c r="C73" s="152" t="s">
        <v>2698</v>
      </c>
      <c r="D73" s="155" t="s">
        <v>2699</v>
      </c>
      <c r="E73" s="158" t="s">
        <v>2700</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2613</v>
      </c>
      <c r="B74" s="151" t="s">
        <v>2271</v>
      </c>
      <c r="C74" s="152" t="s">
        <v>2701</v>
      </c>
      <c r="D74" s="155" t="s">
        <v>2702</v>
      </c>
      <c r="E74" s="158" t="s">
        <v>2703</v>
      </c>
      <c r="F74" s="161" t="s">
        <v>2509</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2613</v>
      </c>
      <c r="B75" s="151" t="s">
        <v>2271</v>
      </c>
      <c r="C75" s="152" t="s">
        <v>2704</v>
      </c>
      <c r="D75" s="155" t="s">
        <v>2705</v>
      </c>
      <c r="E75" s="158" t="s">
        <v>2706</v>
      </c>
      <c r="F75" s="161" t="s">
        <v>2519</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2613</v>
      </c>
      <c r="B76" s="151" t="s">
        <v>2271</v>
      </c>
      <c r="C76" s="152" t="s">
        <v>2707</v>
      </c>
      <c r="D76" s="155" t="s">
        <v>2708</v>
      </c>
      <c r="E76" s="158" t="s">
        <v>2709</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2613</v>
      </c>
      <c r="B77" s="150" t="s">
        <v>2541</v>
      </c>
      <c r="C77" s="148" t="s">
        <v>2710</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2613</v>
      </c>
      <c r="B78" s="151" t="s">
        <v>2541</v>
      </c>
      <c r="C78" s="152" t="s">
        <v>2711</v>
      </c>
      <c r="D78" s="155" t="s">
        <v>2712</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2613</v>
      </c>
      <c r="B79" s="151" t="s">
        <v>2541</v>
      </c>
      <c r="C79" s="152" t="s">
        <v>2713</v>
      </c>
      <c r="D79" s="155" t="s">
        <v>2714</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2613</v>
      </c>
      <c r="B80" s="151" t="s">
        <v>2541</v>
      </c>
      <c r="C80" s="152" t="s">
        <v>2715</v>
      </c>
      <c r="D80" s="155" t="s">
        <v>2716</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2613</v>
      </c>
      <c r="B81" s="150" t="s">
        <v>2469</v>
      </c>
      <c r="C81" s="148" t="s">
        <v>2717</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2613</v>
      </c>
      <c r="B82" s="151" t="s">
        <v>2469</v>
      </c>
      <c r="C82" s="152" t="s">
        <v>2718</v>
      </c>
      <c r="D82" s="155" t="s">
        <v>2719</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2613</v>
      </c>
      <c r="B83" s="151" t="s">
        <v>2469</v>
      </c>
      <c r="C83" s="152" t="s">
        <v>2720</v>
      </c>
      <c r="D83" s="155" t="s">
        <v>2721</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2613</v>
      </c>
      <c r="B84" s="151" t="s">
        <v>2469</v>
      </c>
      <c r="C84" s="152" t="s">
        <v>2722</v>
      </c>
      <c r="D84" s="155" t="s">
        <v>2723</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2613</v>
      </c>
      <c r="B85" s="151" t="s">
        <v>2469</v>
      </c>
      <c r="C85" s="152" t="s">
        <v>2724</v>
      </c>
      <c r="D85" s="155" t="s">
        <v>2725</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2613</v>
      </c>
      <c r="B86" s="151" t="s">
        <v>2469</v>
      </c>
      <c r="C86" s="152" t="s">
        <v>2726</v>
      </c>
      <c r="D86" s="155" t="s">
        <v>2727</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2728</v>
      </c>
      <c r="B87" s="149" t="s">
        <v>25</v>
      </c>
      <c r="C87" s="147" t="s">
        <v>2729</v>
      </c>
      <c r="D87" s="153" t="s">
        <v>2730</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2728</v>
      </c>
      <c r="B88" s="150" t="s">
        <v>2731</v>
      </c>
      <c r="C88" s="148" t="s">
        <v>2732</v>
      </c>
      <c r="D88" s="154" t="s">
        <v>2733</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2728</v>
      </c>
      <c r="B89" s="151" t="s">
        <v>2731</v>
      </c>
      <c r="C89" s="152" t="s">
        <v>2734</v>
      </c>
      <c r="D89" s="155" t="s">
        <v>2735</v>
      </c>
      <c r="E89" s="158" t="s">
        <v>2736</v>
      </c>
      <c r="F89" s="161" t="s">
        <v>2505</v>
      </c>
      <c r="G89" s="164">
        <f>IF(COUNTIF(H89:AU89,"&lt;&gt;")=0,"",SUMPRODUCT(((Recommendations[ImplStatus]="Implemented")+(Recommendations[ImplStatus]="Compensated"))*ISNUMBER(MATCH(Recommendations[Id],H89:AU89,0)))/COUNTIF(H89:AU89,"&lt;&gt;"))</f>
        <v>0</v>
      </c>
      <c r="H89" s="167" t="s">
        <v>50</v>
      </c>
      <c r="I89" s="167" t="s">
        <v>184</v>
      </c>
      <c r="J89" s="167" t="s">
        <v>190</v>
      </c>
      <c r="K89" s="167" t="s">
        <v>196</v>
      </c>
      <c r="L89" s="167" t="s">
        <v>202</v>
      </c>
      <c r="M89" s="167" t="s">
        <v>209</v>
      </c>
      <c r="N89" s="167" t="s">
        <v>399</v>
      </c>
      <c r="O89" s="167" t="s">
        <v>425</v>
      </c>
      <c r="P89" s="167" t="s">
        <v>441</v>
      </c>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2728</v>
      </c>
      <c r="B90" s="151" t="s">
        <v>2731</v>
      </c>
      <c r="C90" s="152" t="s">
        <v>2737</v>
      </c>
      <c r="D90" s="155" t="s">
        <v>2738</v>
      </c>
      <c r="E90" s="158" t="s">
        <v>2739</v>
      </c>
      <c r="F90" s="161" t="s">
        <v>2509</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2728</v>
      </c>
      <c r="B91" s="151" t="s">
        <v>2731</v>
      </c>
      <c r="C91" s="152" t="s">
        <v>2740</v>
      </c>
      <c r="D91" s="155" t="s">
        <v>2741</v>
      </c>
      <c r="E91" s="158" t="s">
        <v>2742</v>
      </c>
      <c r="F91" s="161" t="s">
        <v>2505</v>
      </c>
      <c r="G91" s="164">
        <f>IF(COUNTIF(H91:AU91,"&lt;&gt;")=0,"",SUMPRODUCT(((Recommendations[ImplStatus]="Implemented")+(Recommendations[ImplStatus]="Compensated"))*ISNUMBER(MATCH(Recommendations[Id],H91:AU91,0)))/COUNTIF(H91:AU91,"&lt;&gt;"))</f>
        <v>0</v>
      </c>
      <c r="H91" s="167" t="s">
        <v>162</v>
      </c>
      <c r="I91" s="167" t="s">
        <v>168</v>
      </c>
      <c r="J91" s="167" t="s">
        <v>174</v>
      </c>
      <c r="K91" s="167" t="s">
        <v>213</v>
      </c>
      <c r="L91" s="167" t="s">
        <v>217</v>
      </c>
      <c r="M91" s="167" t="s">
        <v>429</v>
      </c>
      <c r="N91" s="167" t="s">
        <v>433</v>
      </c>
      <c r="O91" s="167" t="s">
        <v>488</v>
      </c>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2728</v>
      </c>
      <c r="B92" s="151" t="s">
        <v>2731</v>
      </c>
      <c r="C92" s="152" t="s">
        <v>2743</v>
      </c>
      <c r="D92" s="155" t="s">
        <v>2744</v>
      </c>
      <c r="E92" s="158" t="s">
        <v>2745</v>
      </c>
      <c r="F92" s="161" t="s">
        <v>2505</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2728</v>
      </c>
      <c r="B93" s="151" t="s">
        <v>2731</v>
      </c>
      <c r="C93" s="152" t="s">
        <v>2746</v>
      </c>
      <c r="D93" s="155" t="s">
        <v>2747</v>
      </c>
      <c r="E93" s="158" t="s">
        <v>2748</v>
      </c>
      <c r="F93" s="161" t="s">
        <v>2505</v>
      </c>
      <c r="G93" s="164">
        <f>IF(COUNTIF(H93:AU93,"&lt;&gt;")=0,"",SUMPRODUCT(((Recommendations[ImplStatus]="Implemented")+(Recommendations[ImplStatus]="Compensated"))*ISNUMBER(MATCH(Recommendations[Id],H93:AU93,0)))/COUNTIF(H93:AU93,"&lt;&gt;"))</f>
        <v>0</v>
      </c>
      <c r="H93" s="167" t="s">
        <v>221</v>
      </c>
      <c r="I93" s="167" t="s">
        <v>227</v>
      </c>
      <c r="J93" s="167" t="s">
        <v>233</v>
      </c>
      <c r="K93" s="167" t="s">
        <v>239</v>
      </c>
      <c r="L93" s="167" t="s">
        <v>495</v>
      </c>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2728</v>
      </c>
      <c r="B94" s="151" t="s">
        <v>2731</v>
      </c>
      <c r="C94" s="152" t="s">
        <v>2749</v>
      </c>
      <c r="D94" s="155" t="s">
        <v>2750</v>
      </c>
      <c r="E94" s="158" t="s">
        <v>2751</v>
      </c>
      <c r="F94" s="161" t="s">
        <v>2509</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2728</v>
      </c>
      <c r="B95" s="150" t="s">
        <v>2752</v>
      </c>
      <c r="C95" s="148" t="s">
        <v>2753</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2728</v>
      </c>
      <c r="B96" s="151" t="s">
        <v>2752</v>
      </c>
      <c r="C96" s="152" t="s">
        <v>2754</v>
      </c>
      <c r="D96" s="155" t="s">
        <v>2755</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2728</v>
      </c>
      <c r="B97" s="151" t="s">
        <v>2752</v>
      </c>
      <c r="C97" s="152" t="s">
        <v>2756</v>
      </c>
      <c r="D97" s="155" t="s">
        <v>2757</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2728</v>
      </c>
      <c r="B98" s="151" t="s">
        <v>2752</v>
      </c>
      <c r="C98" s="152" t="s">
        <v>2758</v>
      </c>
      <c r="D98" s="155" t="s">
        <v>2759</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2728</v>
      </c>
      <c r="B99" s="151" t="s">
        <v>2752</v>
      </c>
      <c r="C99" s="152" t="s">
        <v>2760</v>
      </c>
      <c r="D99" s="155" t="s">
        <v>2761</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2728</v>
      </c>
      <c r="B100" s="151" t="s">
        <v>2752</v>
      </c>
      <c r="C100" s="152" t="s">
        <v>2762</v>
      </c>
      <c r="D100" s="155" t="s">
        <v>2763</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2728</v>
      </c>
      <c r="B101" s="151" t="s">
        <v>2752</v>
      </c>
      <c r="C101" s="152" t="s">
        <v>2764</v>
      </c>
      <c r="D101" s="155" t="s">
        <v>2765</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2728</v>
      </c>
      <c r="B102" s="151" t="s">
        <v>2752</v>
      </c>
      <c r="C102" s="152" t="s">
        <v>2766</v>
      </c>
      <c r="D102" s="155" t="s">
        <v>2767</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2728</v>
      </c>
      <c r="B103" s="150" t="s">
        <v>1912</v>
      </c>
      <c r="C103" s="148" t="s">
        <v>2768</v>
      </c>
      <c r="D103" s="154" t="s">
        <v>2769</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2728</v>
      </c>
      <c r="B104" s="151" t="s">
        <v>1912</v>
      </c>
      <c r="C104" s="152" t="s">
        <v>2770</v>
      </c>
      <c r="D104" s="155" t="s">
        <v>2771</v>
      </c>
      <c r="E104" s="158" t="s">
        <v>2772</v>
      </c>
      <c r="F104" s="161" t="s">
        <v>2505</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2728</v>
      </c>
      <c r="B105" s="151" t="s">
        <v>1912</v>
      </c>
      <c r="C105" s="152" t="s">
        <v>2773</v>
      </c>
      <c r="D105" s="155" t="s">
        <v>2774</v>
      </c>
      <c r="E105" s="158" t="s">
        <v>2775</v>
      </c>
      <c r="F105" s="161" t="s">
        <v>2509</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2728</v>
      </c>
      <c r="B106" s="151" t="s">
        <v>1912</v>
      </c>
      <c r="C106" s="152" t="s">
        <v>2776</v>
      </c>
      <c r="D106" s="155" t="s">
        <v>2777</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2728</v>
      </c>
      <c r="B107" s="151" t="s">
        <v>1912</v>
      </c>
      <c r="C107" s="152" t="s">
        <v>2778</v>
      </c>
      <c r="D107" s="155" t="s">
        <v>2779</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2728</v>
      </c>
      <c r="B108" s="151" t="s">
        <v>1912</v>
      </c>
      <c r="C108" s="152" t="s">
        <v>2780</v>
      </c>
      <c r="D108" s="155" t="s">
        <v>2781</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2728</v>
      </c>
      <c r="B109" s="150" t="s">
        <v>2782</v>
      </c>
      <c r="C109" s="148" t="s">
        <v>2783</v>
      </c>
      <c r="D109" s="154" t="s">
        <v>2784</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2728</v>
      </c>
      <c r="B110" s="151" t="s">
        <v>2782</v>
      </c>
      <c r="C110" s="152" t="s">
        <v>2785</v>
      </c>
      <c r="D110" s="155" t="s">
        <v>2786</v>
      </c>
      <c r="E110" s="158" t="s">
        <v>2787</v>
      </c>
      <c r="F110" s="161" t="s">
        <v>2505</v>
      </c>
      <c r="G110" s="164">
        <f>IF(COUNTIF(H110:AU110,"&lt;&gt;")=0,"",SUMPRODUCT(((Recommendations[ImplStatus]="Implemented")+(Recommendations[ImplStatus]="Compensated"))*ISNUMBER(MATCH(Recommendations[Id],H110:AU110,0)))/COUNTIF(H110:AU110,"&lt;&gt;"))</f>
        <v>0</v>
      </c>
      <c r="H110" s="167" t="s">
        <v>28</v>
      </c>
      <c r="I110" s="167" t="s">
        <v>32</v>
      </c>
      <c r="J110" s="167" t="s">
        <v>55</v>
      </c>
      <c r="K110" s="167" t="s">
        <v>59</v>
      </c>
      <c r="L110" s="167" t="s">
        <v>83</v>
      </c>
      <c r="M110" s="167" t="s">
        <v>87</v>
      </c>
      <c r="N110" s="167" t="s">
        <v>95</v>
      </c>
      <c r="O110" s="167" t="s">
        <v>109</v>
      </c>
      <c r="P110" s="167" t="s">
        <v>113</v>
      </c>
      <c r="Q110" s="167" t="s">
        <v>117</v>
      </c>
      <c r="R110" s="167" t="s">
        <v>127</v>
      </c>
      <c r="S110" s="167" t="s">
        <v>462</v>
      </c>
      <c r="T110" s="167" t="s">
        <v>567</v>
      </c>
      <c r="U110" s="167" t="s">
        <v>573</v>
      </c>
      <c r="V110" s="167" t="s">
        <v>579</v>
      </c>
      <c r="W110" s="167" t="s">
        <v>604</v>
      </c>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2728</v>
      </c>
      <c r="B111" s="151" t="s">
        <v>2782</v>
      </c>
      <c r="C111" s="152" t="s">
        <v>2788</v>
      </c>
      <c r="D111" s="155" t="s">
        <v>2789</v>
      </c>
      <c r="E111" s="158" t="s">
        <v>2790</v>
      </c>
      <c r="F111" s="161" t="s">
        <v>2505</v>
      </c>
      <c r="G111" s="164">
        <f>IF(COUNTIF(H111:AU111,"&lt;&gt;")=0,"",SUMPRODUCT(((Recommendations[ImplStatus]="Implemented")+(Recommendations[ImplStatus]="Compensated"))*ISNUMBER(MATCH(Recommendations[Id],H111:AU111,0)))/COUNTIF(H111:AU111,"&lt;&gt;"))</f>
        <v>0</v>
      </c>
      <c r="H111" s="167" t="s">
        <v>123</v>
      </c>
      <c r="I111" s="167" t="s">
        <v>261</v>
      </c>
      <c r="J111" s="167" t="s">
        <v>306</v>
      </c>
      <c r="K111" s="167" t="s">
        <v>310</v>
      </c>
      <c r="L111" s="167" t="s">
        <v>393</v>
      </c>
      <c r="M111" s="167" t="s">
        <v>413</v>
      </c>
      <c r="N111" s="167" t="s">
        <v>417</v>
      </c>
      <c r="O111" s="167" t="s">
        <v>469</v>
      </c>
      <c r="P111" s="167" t="s">
        <v>475</v>
      </c>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2728</v>
      </c>
      <c r="B112" s="151" t="s">
        <v>2782</v>
      </c>
      <c r="C112" s="152" t="s">
        <v>2791</v>
      </c>
      <c r="D112" s="155" t="s">
        <v>2792</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2728</v>
      </c>
      <c r="B113" s="151" t="s">
        <v>2782</v>
      </c>
      <c r="C113" s="152" t="s">
        <v>2793</v>
      </c>
      <c r="D113" s="155" t="s">
        <v>2794</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2728</v>
      </c>
      <c r="B114" s="151" t="s">
        <v>2782</v>
      </c>
      <c r="C114" s="152" t="s">
        <v>2795</v>
      </c>
      <c r="D114" s="155" t="s">
        <v>2796</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2728</v>
      </c>
      <c r="B115" s="151" t="s">
        <v>2782</v>
      </c>
      <c r="C115" s="152" t="s">
        <v>2797</v>
      </c>
      <c r="D115" s="155" t="s">
        <v>2798</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2728</v>
      </c>
      <c r="B116" s="151" t="s">
        <v>2782</v>
      </c>
      <c r="C116" s="152" t="s">
        <v>2799</v>
      </c>
      <c r="D116" s="155" t="s">
        <v>2800</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2728</v>
      </c>
      <c r="B117" s="151" t="s">
        <v>2782</v>
      </c>
      <c r="C117" s="152" t="s">
        <v>2801</v>
      </c>
      <c r="D117" s="155" t="s">
        <v>2802</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2728</v>
      </c>
      <c r="B118" s="151" t="s">
        <v>2782</v>
      </c>
      <c r="C118" s="152" t="s">
        <v>2803</v>
      </c>
      <c r="D118" s="155" t="s">
        <v>2804</v>
      </c>
      <c r="E118" s="158" t="s">
        <v>2805</v>
      </c>
      <c r="F118" s="161" t="s">
        <v>2505</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2728</v>
      </c>
      <c r="B119" s="151" t="s">
        <v>2782</v>
      </c>
      <c r="C119" s="152" t="s">
        <v>2806</v>
      </c>
      <c r="D119" s="155" t="s">
        <v>2807</v>
      </c>
      <c r="E119" s="158" t="s">
        <v>2808</v>
      </c>
      <c r="F119" s="161" t="s">
        <v>2505</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2728</v>
      </c>
      <c r="B120" s="150" t="s">
        <v>2809</v>
      </c>
      <c r="C120" s="148" t="s">
        <v>2810</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2728</v>
      </c>
      <c r="B121" s="151" t="s">
        <v>2809</v>
      </c>
      <c r="C121" s="152" t="s">
        <v>2811</v>
      </c>
      <c r="D121" s="155" t="s">
        <v>2812</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2728</v>
      </c>
      <c r="B122" s="151" t="s">
        <v>2809</v>
      </c>
      <c r="C122" s="152" t="s">
        <v>2813</v>
      </c>
      <c r="D122" s="155" t="s">
        <v>2814</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2728</v>
      </c>
      <c r="B123" s="151" t="s">
        <v>2809</v>
      </c>
      <c r="C123" s="152" t="s">
        <v>2815</v>
      </c>
      <c r="D123" s="155" t="s">
        <v>2816</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2728</v>
      </c>
      <c r="B124" s="151" t="s">
        <v>2809</v>
      </c>
      <c r="C124" s="152" t="s">
        <v>2817</v>
      </c>
      <c r="D124" s="155" t="s">
        <v>2818</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2728</v>
      </c>
      <c r="B125" s="151" t="s">
        <v>2809</v>
      </c>
      <c r="C125" s="152" t="s">
        <v>2819</v>
      </c>
      <c r="D125" s="155" t="s">
        <v>2820</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2728</v>
      </c>
      <c r="B126" s="151" t="s">
        <v>2809</v>
      </c>
      <c r="C126" s="152" t="s">
        <v>2821</v>
      </c>
      <c r="D126" s="155" t="s">
        <v>2822</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2728</v>
      </c>
      <c r="B127" s="151" t="s">
        <v>2809</v>
      </c>
      <c r="C127" s="152" t="s">
        <v>2823</v>
      </c>
      <c r="D127" s="155" t="s">
        <v>2824</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2728</v>
      </c>
      <c r="B128" s="151" t="s">
        <v>2809</v>
      </c>
      <c r="C128" s="152" t="s">
        <v>2825</v>
      </c>
      <c r="D128" s="155" t="s">
        <v>2826</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2728</v>
      </c>
      <c r="B129" s="151" t="s">
        <v>2809</v>
      </c>
      <c r="C129" s="152" t="s">
        <v>2827</v>
      </c>
      <c r="D129" s="155" t="s">
        <v>2828</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2728</v>
      </c>
      <c r="B130" s="151" t="s">
        <v>2809</v>
      </c>
      <c r="C130" s="152" t="s">
        <v>2829</v>
      </c>
      <c r="D130" s="155" t="s">
        <v>2830</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2728</v>
      </c>
      <c r="B131" s="151" t="s">
        <v>2809</v>
      </c>
      <c r="C131" s="152" t="s">
        <v>2831</v>
      </c>
      <c r="D131" s="155" t="s">
        <v>2832</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2728</v>
      </c>
      <c r="B132" s="151" t="s">
        <v>2809</v>
      </c>
      <c r="C132" s="152" t="s">
        <v>2833</v>
      </c>
      <c r="D132" s="155" t="s">
        <v>2834</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2728</v>
      </c>
      <c r="B133" s="150" t="s">
        <v>2835</v>
      </c>
      <c r="C133" s="148" t="s">
        <v>2836</v>
      </c>
      <c r="D133" s="154" t="s">
        <v>2837</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2728</v>
      </c>
      <c r="B134" s="151" t="s">
        <v>2835</v>
      </c>
      <c r="C134" s="152" t="s">
        <v>2838</v>
      </c>
      <c r="D134" s="155" t="s">
        <v>2839</v>
      </c>
      <c r="E134" s="158" t="s">
        <v>2840</v>
      </c>
      <c r="F134" s="161" t="s">
        <v>2509</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2728</v>
      </c>
      <c r="B135" s="151" t="s">
        <v>2835</v>
      </c>
      <c r="C135" s="152" t="s">
        <v>2841</v>
      </c>
      <c r="D135" s="155" t="s">
        <v>2842</v>
      </c>
      <c r="E135" s="158" t="s">
        <v>2843</v>
      </c>
      <c r="F135" s="161" t="s">
        <v>2509</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2728</v>
      </c>
      <c r="B136" s="151" t="s">
        <v>2835</v>
      </c>
      <c r="C136" s="152" t="s">
        <v>2844</v>
      </c>
      <c r="D136" s="155" t="s">
        <v>2845</v>
      </c>
      <c r="E136" s="158" t="s">
        <v>2846</v>
      </c>
      <c r="F136" s="161" t="s">
        <v>2505</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2728</v>
      </c>
      <c r="B137" s="151" t="s">
        <v>2835</v>
      </c>
      <c r="C137" s="152" t="s">
        <v>2847</v>
      </c>
      <c r="D137" s="155" t="s">
        <v>2848</v>
      </c>
      <c r="E137" s="158" t="s">
        <v>2849</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2728</v>
      </c>
      <c r="B138" s="150" t="s">
        <v>2145</v>
      </c>
      <c r="C138" s="148" t="s">
        <v>2850</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2728</v>
      </c>
      <c r="B139" s="151" t="s">
        <v>2145</v>
      </c>
      <c r="C139" s="152" t="s">
        <v>2851</v>
      </c>
      <c r="D139" s="155" t="s">
        <v>2852</v>
      </c>
      <c r="E139" s="158"/>
      <c r="F139" s="161" t="s">
        <v>25</v>
      </c>
      <c r="G139" s="164">
        <f>IF(COUNTIF(H139:AU139,"&lt;&gt;")=0,"",SUMPRODUCT(((Recommendations[ImplStatus]="Implemented")+(Recommendations[ImplStatus]="Compensated"))*ISNUMBER(MATCH(Recommendations[Id],H139:AU139,0)))/COUNTIF(H139:AU139,"&lt;&gt;"))</f>
        <v>0</v>
      </c>
      <c r="H139" s="167" t="s">
        <v>18</v>
      </c>
      <c r="I139" s="167" t="s">
        <v>28</v>
      </c>
      <c r="J139" s="167" t="s">
        <v>32</v>
      </c>
      <c r="K139" s="167" t="s">
        <v>36</v>
      </c>
      <c r="L139" s="167" t="s">
        <v>40</v>
      </c>
      <c r="M139" s="167" t="s">
        <v>72</v>
      </c>
      <c r="N139" s="167" t="s">
        <v>76</v>
      </c>
      <c r="O139" s="167" t="s">
        <v>83</v>
      </c>
      <c r="P139" s="167" t="s">
        <v>87</v>
      </c>
      <c r="Q139" s="167" t="s">
        <v>95</v>
      </c>
      <c r="R139" s="167" t="s">
        <v>109</v>
      </c>
      <c r="S139" s="167" t="s">
        <v>462</v>
      </c>
      <c r="T139" s="167" t="s">
        <v>608</v>
      </c>
      <c r="U139" s="167" t="s">
        <v>613</v>
      </c>
      <c r="V139" s="167" t="s">
        <v>617</v>
      </c>
      <c r="W139" s="167" t="s">
        <v>621</v>
      </c>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2728</v>
      </c>
      <c r="B140" s="151" t="s">
        <v>2145</v>
      </c>
      <c r="C140" s="152" t="s">
        <v>2853</v>
      </c>
      <c r="D140" s="155" t="s">
        <v>2854</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2728</v>
      </c>
      <c r="B141" s="150" t="s">
        <v>2855</v>
      </c>
      <c r="C141" s="148" t="s">
        <v>2856</v>
      </c>
      <c r="D141" s="154" t="s">
        <v>2857</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2728</v>
      </c>
      <c r="B142" s="151" t="s">
        <v>2855</v>
      </c>
      <c r="C142" s="152" t="s">
        <v>2858</v>
      </c>
      <c r="D142" s="155" t="s">
        <v>2859</v>
      </c>
      <c r="E142" s="158" t="s">
        <v>2860</v>
      </c>
      <c r="F142" s="161" t="s">
        <v>2505</v>
      </c>
      <c r="G142" s="164">
        <f>IF(COUNTIF(H142:AU142,"&lt;&gt;")=0,"",SUMPRODUCT(((Recommendations[ImplStatus]="Implemented")+(Recommendations[ImplStatus]="Compensated"))*ISNUMBER(MATCH(Recommendations[Id],H142:AU142,0)))/COUNTIF(H142:AU142,"&lt;&gt;"))</f>
        <v>0</v>
      </c>
      <c r="H142" s="167" t="s">
        <v>253</v>
      </c>
      <c r="I142" s="167" t="s">
        <v>257</v>
      </c>
      <c r="J142" s="167" t="s">
        <v>388</v>
      </c>
      <c r="K142" s="167" t="s">
        <v>437</v>
      </c>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2728</v>
      </c>
      <c r="B143" s="151" t="s">
        <v>2855</v>
      </c>
      <c r="C143" s="152" t="s">
        <v>2861</v>
      </c>
      <c r="D143" s="155" t="s">
        <v>2862</v>
      </c>
      <c r="E143" s="158" t="s">
        <v>2863</v>
      </c>
      <c r="F143" s="161" t="s">
        <v>2505</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2728</v>
      </c>
      <c r="B144" s="151" t="s">
        <v>2855</v>
      </c>
      <c r="C144" s="152" t="s">
        <v>2864</v>
      </c>
      <c r="D144" s="155" t="s">
        <v>2865</v>
      </c>
      <c r="E144" s="158" t="s">
        <v>2866</v>
      </c>
      <c r="F144" s="161" t="s">
        <v>2509</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2728</v>
      </c>
      <c r="B145" s="151" t="s">
        <v>2855</v>
      </c>
      <c r="C145" s="152" t="s">
        <v>2867</v>
      </c>
      <c r="D145" s="155" t="s">
        <v>2868</v>
      </c>
      <c r="E145" s="158" t="s">
        <v>2869</v>
      </c>
      <c r="F145" s="161" t="s">
        <v>2505</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2728</v>
      </c>
      <c r="B146" s="151" t="s">
        <v>2855</v>
      </c>
      <c r="C146" s="152" t="s">
        <v>2870</v>
      </c>
      <c r="D146" s="155" t="s">
        <v>2871</v>
      </c>
      <c r="E146" s="158" t="s">
        <v>2872</v>
      </c>
      <c r="F146" s="161" t="s">
        <v>2505</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2728</v>
      </c>
      <c r="B147" s="151" t="s">
        <v>2855</v>
      </c>
      <c r="C147" s="152" t="s">
        <v>2873</v>
      </c>
      <c r="D147" s="155" t="s">
        <v>2874</v>
      </c>
      <c r="E147" s="158" t="s">
        <v>2875</v>
      </c>
      <c r="F147" s="161" t="s">
        <v>2505</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2728</v>
      </c>
      <c r="B148" s="150" t="s">
        <v>2876</v>
      </c>
      <c r="C148" s="148" t="s">
        <v>2877</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2728</v>
      </c>
      <c r="B149" s="151" t="s">
        <v>2876</v>
      </c>
      <c r="C149" s="152" t="s">
        <v>2878</v>
      </c>
      <c r="D149" s="155" t="s">
        <v>2879</v>
      </c>
      <c r="E149" s="158"/>
      <c r="F149" s="161" t="s">
        <v>25</v>
      </c>
      <c r="G149" s="164">
        <f>IF(COUNTIF(H149:AU149,"&lt;&gt;")=0,"",SUMPRODUCT(((Recommendations[ImplStatus]="Implemented")+(Recommendations[ImplStatus]="Compensated"))*ISNUMBER(MATCH(Recommendations[Id],H149:AU149,0)))/COUNTIF(H149:AU149,"&lt;&gt;"))</f>
        <v>0</v>
      </c>
      <c r="H149" s="167" t="s">
        <v>44</v>
      </c>
      <c r="I149" s="167" t="s">
        <v>47</v>
      </c>
      <c r="J149" s="167" t="s">
        <v>99</v>
      </c>
      <c r="K149" s="167" t="s">
        <v>105</v>
      </c>
      <c r="L149" s="167" t="s">
        <v>266</v>
      </c>
      <c r="M149" s="167" t="s">
        <v>272</v>
      </c>
      <c r="N149" s="167" t="s">
        <v>278</v>
      </c>
      <c r="O149" s="167" t="s">
        <v>282</v>
      </c>
      <c r="P149" s="167" t="s">
        <v>286</v>
      </c>
      <c r="Q149" s="167" t="s">
        <v>290</v>
      </c>
      <c r="R149" s="167" t="s">
        <v>294</v>
      </c>
      <c r="S149" s="167" t="s">
        <v>298</v>
      </c>
      <c r="T149" s="167" t="s">
        <v>302</v>
      </c>
      <c r="U149" s="167" t="s">
        <v>588</v>
      </c>
      <c r="V149" s="167" t="s">
        <v>592</v>
      </c>
      <c r="W149" s="167" t="s">
        <v>598</v>
      </c>
      <c r="X149" s="167" t="s">
        <v>604</v>
      </c>
      <c r="Y149" s="167" t="s">
        <v>661</v>
      </c>
      <c r="Z149" s="167" t="s">
        <v>665</v>
      </c>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2728</v>
      </c>
      <c r="B150" s="151" t="s">
        <v>2876</v>
      </c>
      <c r="C150" s="152" t="s">
        <v>2880</v>
      </c>
      <c r="D150" s="155" t="s">
        <v>2881</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2728</v>
      </c>
      <c r="B151" s="151" t="s">
        <v>2876</v>
      </c>
      <c r="C151" s="152" t="s">
        <v>2882</v>
      </c>
      <c r="D151" s="155" t="s">
        <v>2883</v>
      </c>
      <c r="E151" s="158"/>
      <c r="F151" s="161" t="s">
        <v>25</v>
      </c>
      <c r="G151" s="164">
        <f>IF(COUNTIF(H151:AU151,"&lt;&gt;")=0,"",SUMPRODUCT(((Recommendations[ImplStatus]="Implemented")+(Recommendations[ImplStatus]="Compensated"))*ISNUMBER(MATCH(Recommendations[Id],H151:AU151,0)))/COUNTIF(H151:AU151,"&lt;&gt;"))</f>
        <v>0</v>
      </c>
      <c r="H151" s="167" t="s">
        <v>63</v>
      </c>
      <c r="I151" s="167" t="s">
        <v>67</v>
      </c>
      <c r="J151" s="167" t="s">
        <v>132</v>
      </c>
      <c r="K151" s="167" t="s">
        <v>138</v>
      </c>
      <c r="L151" s="167" t="s">
        <v>144</v>
      </c>
      <c r="M151" s="167" t="s">
        <v>150</v>
      </c>
      <c r="N151" s="167" t="s">
        <v>154</v>
      </c>
      <c r="O151" s="167" t="s">
        <v>158</v>
      </c>
      <c r="P151" s="167" t="s">
        <v>180</v>
      </c>
      <c r="Q151" s="167" t="s">
        <v>233</v>
      </c>
      <c r="R151" s="167" t="s">
        <v>239</v>
      </c>
      <c r="S151" s="167" t="s">
        <v>245</v>
      </c>
      <c r="T151" s="167" t="s">
        <v>249</v>
      </c>
      <c r="U151" s="167" t="s">
        <v>315</v>
      </c>
      <c r="V151" s="167" t="s">
        <v>321</v>
      </c>
      <c r="W151" s="167" t="s">
        <v>325</v>
      </c>
      <c r="X151" s="167" t="s">
        <v>332</v>
      </c>
      <c r="Y151" s="167" t="s">
        <v>336</v>
      </c>
      <c r="Z151" s="167" t="s">
        <v>340</v>
      </c>
      <c r="AA151" s="167" t="s">
        <v>346</v>
      </c>
      <c r="AB151" s="167" t="s">
        <v>352</v>
      </c>
      <c r="AC151" s="167" t="s">
        <v>359</v>
      </c>
      <c r="AD151" s="167" t="s">
        <v>364</v>
      </c>
      <c r="AE151" s="167" t="s">
        <v>370</v>
      </c>
      <c r="AF151" s="167" t="s">
        <v>375</v>
      </c>
      <c r="AG151" s="167" t="s">
        <v>382</v>
      </c>
      <c r="AH151" s="167" t="s">
        <v>406</v>
      </c>
      <c r="AI151" s="167" t="s">
        <v>421</v>
      </c>
      <c r="AJ151" s="167" t="s">
        <v>425</v>
      </c>
      <c r="AK151" s="167" t="s">
        <v>441</v>
      </c>
      <c r="AL151" s="167" t="s">
        <v>445</v>
      </c>
      <c r="AM151" s="167" t="s">
        <v>449</v>
      </c>
      <c r="AN151" s="167" t="s">
        <v>453</v>
      </c>
      <c r="AO151" s="167" t="s">
        <v>457</v>
      </c>
      <c r="AP151" s="167" t="s">
        <v>482</v>
      </c>
      <c r="AQ151" s="167" t="s">
        <v>500</v>
      </c>
      <c r="AR151" s="167" t="s">
        <v>506</v>
      </c>
      <c r="AS151" s="167" t="s">
        <v>511</v>
      </c>
      <c r="AT151" s="167" t="s">
        <v>516</v>
      </c>
      <c r="AU151" s="181" t="s">
        <v>520</v>
      </c>
    </row>
    <row r="152" spans="1:47" ht="60" customHeight="1" x14ac:dyDescent="0.35">
      <c r="A152" s="177" t="s">
        <v>2728</v>
      </c>
      <c r="B152" s="151" t="s">
        <v>2876</v>
      </c>
      <c r="C152" s="152" t="s">
        <v>2884</v>
      </c>
      <c r="D152" s="155" t="s">
        <v>2885</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2728</v>
      </c>
      <c r="B153" s="151" t="s">
        <v>2876</v>
      </c>
      <c r="C153" s="152" t="s">
        <v>2886</v>
      </c>
      <c r="D153" s="155" t="s">
        <v>2887</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2888</v>
      </c>
      <c r="B154" s="149" t="s">
        <v>25</v>
      </c>
      <c r="C154" s="147" t="s">
        <v>2889</v>
      </c>
      <c r="D154" s="153" t="s">
        <v>2890</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2888</v>
      </c>
      <c r="B155" s="150" t="s">
        <v>2891</v>
      </c>
      <c r="C155" s="148" t="s">
        <v>2892</v>
      </c>
      <c r="D155" s="154" t="s">
        <v>2893</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2888</v>
      </c>
      <c r="B156" s="151" t="s">
        <v>2891</v>
      </c>
      <c r="C156" s="152" t="s">
        <v>2894</v>
      </c>
      <c r="D156" s="155" t="s">
        <v>2895</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2888</v>
      </c>
      <c r="B157" s="151" t="s">
        <v>2891</v>
      </c>
      <c r="C157" s="152" t="s">
        <v>2896</v>
      </c>
      <c r="D157" s="155" t="s">
        <v>2897</v>
      </c>
      <c r="E157" s="158" t="s">
        <v>2898</v>
      </c>
      <c r="F157" s="161" t="s">
        <v>2505</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2888</v>
      </c>
      <c r="B158" s="151" t="s">
        <v>2891</v>
      </c>
      <c r="C158" s="152" t="s">
        <v>2899</v>
      </c>
      <c r="D158" s="155" t="s">
        <v>2900</v>
      </c>
      <c r="E158" s="158" t="s">
        <v>2901</v>
      </c>
      <c r="F158" s="161" t="s">
        <v>2505</v>
      </c>
      <c r="G158" s="164">
        <f>IF(COUNTIF(H158:AU158,"&lt;&gt;")=0,"",SUMPRODUCT(((Recommendations[ImplStatus]="Implemented")+(Recommendations[ImplStatus]="Compensated"))*ISNUMBER(MATCH(Recommendations[Id],H158:AU158,0)))/COUNTIF(H158:AU158,"&lt;&gt;"))</f>
        <v>0</v>
      </c>
      <c r="H158" s="167" t="s">
        <v>47</v>
      </c>
      <c r="I158" s="167" t="s">
        <v>266</v>
      </c>
      <c r="J158" s="167" t="s">
        <v>272</v>
      </c>
      <c r="K158" s="167" t="s">
        <v>290</v>
      </c>
      <c r="L158" s="167" t="s">
        <v>302</v>
      </c>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2888</v>
      </c>
      <c r="B159" s="151" t="s">
        <v>2891</v>
      </c>
      <c r="C159" s="152" t="s">
        <v>2902</v>
      </c>
      <c r="D159" s="155" t="s">
        <v>2903</v>
      </c>
      <c r="E159" s="158" t="s">
        <v>2904</v>
      </c>
      <c r="F159" s="161" t="s">
        <v>2505</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2888</v>
      </c>
      <c r="B160" s="151" t="s">
        <v>2891</v>
      </c>
      <c r="C160" s="152" t="s">
        <v>2905</v>
      </c>
      <c r="D160" s="155" t="s">
        <v>2906</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2888</v>
      </c>
      <c r="B161" s="151" t="s">
        <v>2891</v>
      </c>
      <c r="C161" s="152" t="s">
        <v>2907</v>
      </c>
      <c r="D161" s="155" t="s">
        <v>2908</v>
      </c>
      <c r="E161" s="158" t="s">
        <v>2909</v>
      </c>
      <c r="F161" s="161" t="s">
        <v>2505</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2888</v>
      </c>
      <c r="B162" s="151" t="s">
        <v>2891</v>
      </c>
      <c r="C162" s="152" t="s">
        <v>2910</v>
      </c>
      <c r="D162" s="155" t="s">
        <v>2911</v>
      </c>
      <c r="E162" s="158" t="s">
        <v>2912</v>
      </c>
      <c r="F162" s="161" t="s">
        <v>2505</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2888</v>
      </c>
      <c r="B163" s="151" t="s">
        <v>2891</v>
      </c>
      <c r="C163" s="152" t="s">
        <v>2913</v>
      </c>
      <c r="D163" s="155" t="s">
        <v>2914</v>
      </c>
      <c r="E163" s="158" t="s">
        <v>2915</v>
      </c>
      <c r="F163" s="161" t="s">
        <v>2505</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2888</v>
      </c>
      <c r="B164" s="150" t="s">
        <v>2309</v>
      </c>
      <c r="C164" s="148" t="s">
        <v>2916</v>
      </c>
      <c r="D164" s="154" t="s">
        <v>2917</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2888</v>
      </c>
      <c r="B165" s="151" t="s">
        <v>2309</v>
      </c>
      <c r="C165" s="152" t="s">
        <v>2918</v>
      </c>
      <c r="D165" s="155" t="s">
        <v>2919</v>
      </c>
      <c r="E165" s="158" t="s">
        <v>2920</v>
      </c>
      <c r="F165" s="161" t="s">
        <v>2505</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2888</v>
      </c>
      <c r="B166" s="151" t="s">
        <v>2309</v>
      </c>
      <c r="C166" s="152" t="s">
        <v>2921</v>
      </c>
      <c r="D166" s="155" t="s">
        <v>2922</v>
      </c>
      <c r="E166" s="158" t="s">
        <v>2923</v>
      </c>
      <c r="F166" s="161" t="s">
        <v>2505</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2888</v>
      </c>
      <c r="B167" s="151" t="s">
        <v>2309</v>
      </c>
      <c r="C167" s="152" t="s">
        <v>2924</v>
      </c>
      <c r="D167" s="155" t="s">
        <v>2925</v>
      </c>
      <c r="E167" s="158" t="s">
        <v>2926</v>
      </c>
      <c r="F167" s="161" t="s">
        <v>2505</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2888</v>
      </c>
      <c r="B168" s="151" t="s">
        <v>2309</v>
      </c>
      <c r="C168" s="152" t="s">
        <v>2927</v>
      </c>
      <c r="D168" s="155" t="s">
        <v>2928</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2888</v>
      </c>
      <c r="B169" s="151" t="s">
        <v>2309</v>
      </c>
      <c r="C169" s="152" t="s">
        <v>2929</v>
      </c>
      <c r="D169" s="155" t="s">
        <v>2930</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2888</v>
      </c>
      <c r="B170" s="151" t="s">
        <v>2309</v>
      </c>
      <c r="C170" s="152" t="s">
        <v>2931</v>
      </c>
      <c r="D170" s="155" t="s">
        <v>2932</v>
      </c>
      <c r="E170" s="158" t="s">
        <v>2933</v>
      </c>
      <c r="F170" s="161" t="s">
        <v>2519</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2888</v>
      </c>
      <c r="B171" s="151" t="s">
        <v>2309</v>
      </c>
      <c r="C171" s="152" t="s">
        <v>2934</v>
      </c>
      <c r="D171" s="155" t="s">
        <v>2935</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2888</v>
      </c>
      <c r="B172" s="151" t="s">
        <v>2309</v>
      </c>
      <c r="C172" s="152" t="s">
        <v>2936</v>
      </c>
      <c r="D172" s="155" t="s">
        <v>2937</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2888</v>
      </c>
      <c r="B173" s="151" t="s">
        <v>2309</v>
      </c>
      <c r="C173" s="152" t="s">
        <v>2938</v>
      </c>
      <c r="D173" s="155" t="s">
        <v>2939</v>
      </c>
      <c r="E173" s="158" t="s">
        <v>2940</v>
      </c>
      <c r="F173" s="161" t="s">
        <v>2505</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2888</v>
      </c>
      <c r="B174" s="150" t="s">
        <v>2941</v>
      </c>
      <c r="C174" s="148" t="s">
        <v>2942</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2888</v>
      </c>
      <c r="B175" s="151" t="s">
        <v>2941</v>
      </c>
      <c r="C175" s="152" t="s">
        <v>2943</v>
      </c>
      <c r="D175" s="155" t="s">
        <v>2944</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2888</v>
      </c>
      <c r="B176" s="151" t="s">
        <v>2941</v>
      </c>
      <c r="C176" s="152" t="s">
        <v>2945</v>
      </c>
      <c r="D176" s="155" t="s">
        <v>2946</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2888</v>
      </c>
      <c r="B177" s="151" t="s">
        <v>2941</v>
      </c>
      <c r="C177" s="152" t="s">
        <v>2947</v>
      </c>
      <c r="D177" s="155" t="s">
        <v>2948</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2888</v>
      </c>
      <c r="B178" s="151" t="s">
        <v>2941</v>
      </c>
      <c r="C178" s="152" t="s">
        <v>2949</v>
      </c>
      <c r="D178" s="155" t="s">
        <v>2950</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2888</v>
      </c>
      <c r="B179" s="151" t="s">
        <v>2941</v>
      </c>
      <c r="C179" s="152" t="s">
        <v>2951</v>
      </c>
      <c r="D179" s="155" t="s">
        <v>2952</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2953</v>
      </c>
      <c r="B180" s="149" t="s">
        <v>25</v>
      </c>
      <c r="C180" s="147" t="s">
        <v>2954</v>
      </c>
      <c r="D180" s="153" t="s">
        <v>2955</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2953</v>
      </c>
      <c r="B181" s="150" t="s">
        <v>2956</v>
      </c>
      <c r="C181" s="148" t="s">
        <v>2957</v>
      </c>
      <c r="D181" s="154" t="s">
        <v>2958</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2953</v>
      </c>
      <c r="B182" s="151" t="s">
        <v>2956</v>
      </c>
      <c r="C182" s="152" t="s">
        <v>2959</v>
      </c>
      <c r="D182" s="155" t="s">
        <v>2960</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2953</v>
      </c>
      <c r="B183" s="151" t="s">
        <v>2956</v>
      </c>
      <c r="C183" s="152" t="s">
        <v>2961</v>
      </c>
      <c r="D183" s="155" t="s">
        <v>2962</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2953</v>
      </c>
      <c r="B184" s="151" t="s">
        <v>2956</v>
      </c>
      <c r="C184" s="152" t="s">
        <v>2963</v>
      </c>
      <c r="D184" s="155" t="s">
        <v>2964</v>
      </c>
      <c r="E184" s="158" t="s">
        <v>2965</v>
      </c>
      <c r="F184" s="161" t="s">
        <v>2505</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2953</v>
      </c>
      <c r="B185" s="151" t="s">
        <v>2956</v>
      </c>
      <c r="C185" s="152" t="s">
        <v>2966</v>
      </c>
      <c r="D185" s="155" t="s">
        <v>2967</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2953</v>
      </c>
      <c r="B186" s="151" t="s">
        <v>2956</v>
      </c>
      <c r="C186" s="152" t="s">
        <v>2968</v>
      </c>
      <c r="D186" s="155" t="s">
        <v>2969</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2953</v>
      </c>
      <c r="B187" s="151" t="s">
        <v>2956</v>
      </c>
      <c r="C187" s="152" t="s">
        <v>2970</v>
      </c>
      <c r="D187" s="155" t="s">
        <v>2971</v>
      </c>
      <c r="E187" s="158" t="s">
        <v>2972</v>
      </c>
      <c r="F187" s="161" t="s">
        <v>2505</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2953</v>
      </c>
      <c r="B188" s="151" t="s">
        <v>2956</v>
      </c>
      <c r="C188" s="152" t="s">
        <v>2973</v>
      </c>
      <c r="D188" s="155" t="s">
        <v>2974</v>
      </c>
      <c r="E188" s="158" t="s">
        <v>2975</v>
      </c>
      <c r="F188" s="161" t="s">
        <v>2505</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2953</v>
      </c>
      <c r="B189" s="151" t="s">
        <v>2956</v>
      </c>
      <c r="C189" s="152" t="s">
        <v>2976</v>
      </c>
      <c r="D189" s="155" t="s">
        <v>2977</v>
      </c>
      <c r="E189" s="158" t="s">
        <v>2978</v>
      </c>
      <c r="F189" s="161" t="s">
        <v>2505</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2953</v>
      </c>
      <c r="B190" s="150" t="s">
        <v>2979</v>
      </c>
      <c r="C190" s="148" t="s">
        <v>2980</v>
      </c>
      <c r="D190" s="154" t="s">
        <v>2981</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2953</v>
      </c>
      <c r="B191" s="151" t="s">
        <v>2979</v>
      </c>
      <c r="C191" s="152" t="s">
        <v>2982</v>
      </c>
      <c r="D191" s="155" t="s">
        <v>2983</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2953</v>
      </c>
      <c r="B192" s="151" t="s">
        <v>2979</v>
      </c>
      <c r="C192" s="152" t="s">
        <v>2984</v>
      </c>
      <c r="D192" s="155" t="s">
        <v>2985</v>
      </c>
      <c r="E192" s="158" t="s">
        <v>2986</v>
      </c>
      <c r="F192" s="161" t="s">
        <v>2509</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2953</v>
      </c>
      <c r="B193" s="151" t="s">
        <v>2979</v>
      </c>
      <c r="C193" s="152" t="s">
        <v>2987</v>
      </c>
      <c r="D193" s="155" t="s">
        <v>2988</v>
      </c>
      <c r="E193" s="158" t="s">
        <v>2989</v>
      </c>
      <c r="F193" s="161" t="s">
        <v>2509</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2953</v>
      </c>
      <c r="B194" s="151" t="s">
        <v>2979</v>
      </c>
      <c r="C194" s="152" t="s">
        <v>2990</v>
      </c>
      <c r="D194" s="155" t="s">
        <v>2991</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2953</v>
      </c>
      <c r="B195" s="151" t="s">
        <v>2979</v>
      </c>
      <c r="C195" s="152" t="s">
        <v>2992</v>
      </c>
      <c r="D195" s="155" t="s">
        <v>2993</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2953</v>
      </c>
      <c r="B196" s="150" t="s">
        <v>2994</v>
      </c>
      <c r="C196" s="148" t="s">
        <v>2995</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2953</v>
      </c>
      <c r="B197" s="151" t="s">
        <v>2994</v>
      </c>
      <c r="C197" s="152" t="s">
        <v>2996</v>
      </c>
      <c r="D197" s="155" t="s">
        <v>2997</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2953</v>
      </c>
      <c r="B198" s="151" t="s">
        <v>2994</v>
      </c>
      <c r="C198" s="152" t="s">
        <v>2998</v>
      </c>
      <c r="D198" s="155" t="s">
        <v>2999</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2953</v>
      </c>
      <c r="B199" s="150" t="s">
        <v>3000</v>
      </c>
      <c r="C199" s="148" t="s">
        <v>3001</v>
      </c>
      <c r="D199" s="154" t="s">
        <v>3002</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2953</v>
      </c>
      <c r="B200" s="151" t="s">
        <v>3000</v>
      </c>
      <c r="C200" s="152" t="s">
        <v>3003</v>
      </c>
      <c r="D200" s="155" t="s">
        <v>3004</v>
      </c>
      <c r="E200" s="158" t="s">
        <v>3005</v>
      </c>
      <c r="F200" s="161" t="s">
        <v>2519</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2953</v>
      </c>
      <c r="B201" s="151" t="s">
        <v>3000</v>
      </c>
      <c r="C201" s="152" t="s">
        <v>3006</v>
      </c>
      <c r="D201" s="155" t="s">
        <v>3007</v>
      </c>
      <c r="E201" s="158" t="s">
        <v>3008</v>
      </c>
      <c r="F201" s="161" t="s">
        <v>2505</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2953</v>
      </c>
      <c r="B202" s="151" t="s">
        <v>3000</v>
      </c>
      <c r="C202" s="152" t="s">
        <v>3009</v>
      </c>
      <c r="D202" s="155" t="s">
        <v>3010</v>
      </c>
      <c r="E202" s="158" t="s">
        <v>3011</v>
      </c>
      <c r="F202" s="161" t="s">
        <v>2505</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2953</v>
      </c>
      <c r="B203" s="151" t="s">
        <v>3000</v>
      </c>
      <c r="C203" s="152" t="s">
        <v>3012</v>
      </c>
      <c r="D203" s="155" t="s">
        <v>3013</v>
      </c>
      <c r="E203" s="158" t="s">
        <v>3014</v>
      </c>
      <c r="F203" s="161" t="s">
        <v>2505</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2953</v>
      </c>
      <c r="B204" s="151" t="s">
        <v>3000</v>
      </c>
      <c r="C204" s="152" t="s">
        <v>3015</v>
      </c>
      <c r="D204" s="155" t="s">
        <v>3016</v>
      </c>
      <c r="E204" s="158" t="s">
        <v>3017</v>
      </c>
      <c r="F204" s="161" t="s">
        <v>2505</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2953</v>
      </c>
      <c r="B205" s="150" t="s">
        <v>3018</v>
      </c>
      <c r="C205" s="148" t="s">
        <v>3019</v>
      </c>
      <c r="D205" s="154" t="s">
        <v>3020</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2953</v>
      </c>
      <c r="B206" s="151" t="s">
        <v>3018</v>
      </c>
      <c r="C206" s="152" t="s">
        <v>3021</v>
      </c>
      <c r="D206" s="155" t="s">
        <v>3022</v>
      </c>
      <c r="E206" s="158" t="s">
        <v>3023</v>
      </c>
      <c r="F206" s="161" t="s">
        <v>2509</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2953</v>
      </c>
      <c r="B207" s="151" t="s">
        <v>3018</v>
      </c>
      <c r="C207" s="152" t="s">
        <v>3024</v>
      </c>
      <c r="D207" s="155" t="s">
        <v>3025</v>
      </c>
      <c r="E207" s="158" t="s">
        <v>3026</v>
      </c>
      <c r="F207" s="161" t="s">
        <v>2509</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2953</v>
      </c>
      <c r="B208" s="151" t="s">
        <v>3018</v>
      </c>
      <c r="C208" s="152" t="s">
        <v>3027</v>
      </c>
      <c r="D208" s="155" t="s">
        <v>3028</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2953</v>
      </c>
      <c r="B209" s="150" t="s">
        <v>3029</v>
      </c>
      <c r="C209" s="148" t="s">
        <v>3030</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2953</v>
      </c>
      <c r="B210" s="151" t="s">
        <v>3029</v>
      </c>
      <c r="C210" s="152" t="s">
        <v>3031</v>
      </c>
      <c r="D210" s="155" t="s">
        <v>3032</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3033</v>
      </c>
      <c r="B211" s="149" t="s">
        <v>25</v>
      </c>
      <c r="C211" s="147" t="s">
        <v>3034</v>
      </c>
      <c r="D211" s="153" t="s">
        <v>3035</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3033</v>
      </c>
      <c r="B212" s="150" t="s">
        <v>3036</v>
      </c>
      <c r="C212" s="148" t="s">
        <v>3037</v>
      </c>
      <c r="D212" s="154" t="s">
        <v>3038</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3033</v>
      </c>
      <c r="B213" s="151" t="s">
        <v>3036</v>
      </c>
      <c r="C213" s="152" t="s">
        <v>3039</v>
      </c>
      <c r="D213" s="155" t="s">
        <v>3040</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3033</v>
      </c>
      <c r="B214" s="151" t="s">
        <v>3036</v>
      </c>
      <c r="C214" s="152" t="s">
        <v>3041</v>
      </c>
      <c r="D214" s="155" t="s">
        <v>3042</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3033</v>
      </c>
      <c r="B215" s="151" t="s">
        <v>3036</v>
      </c>
      <c r="C215" s="152" t="s">
        <v>3043</v>
      </c>
      <c r="D215" s="155" t="s">
        <v>3044</v>
      </c>
      <c r="E215" s="158" t="s">
        <v>3045</v>
      </c>
      <c r="F215" s="161" t="s">
        <v>2509</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3033</v>
      </c>
      <c r="B216" s="151" t="s">
        <v>3036</v>
      </c>
      <c r="C216" s="152" t="s">
        <v>3046</v>
      </c>
      <c r="D216" s="155" t="s">
        <v>3047</v>
      </c>
      <c r="E216" s="158" t="s">
        <v>3048</v>
      </c>
      <c r="F216" s="161" t="s">
        <v>2505</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3033</v>
      </c>
      <c r="B217" s="150" t="s">
        <v>2994</v>
      </c>
      <c r="C217" s="148" t="s">
        <v>3049</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3033</v>
      </c>
      <c r="B218" s="151" t="s">
        <v>2994</v>
      </c>
      <c r="C218" s="152" t="s">
        <v>3050</v>
      </c>
      <c r="D218" s="155" t="s">
        <v>3051</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3033</v>
      </c>
      <c r="B219" s="151" t="s">
        <v>2994</v>
      </c>
      <c r="C219" s="152" t="s">
        <v>3052</v>
      </c>
      <c r="D219" s="155" t="s">
        <v>3053</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3033</v>
      </c>
      <c r="B220" s="150" t="s">
        <v>3054</v>
      </c>
      <c r="C220" s="148" t="s">
        <v>3055</v>
      </c>
      <c r="D220" s="154" t="s">
        <v>3056</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3033</v>
      </c>
      <c r="B221" s="151" t="s">
        <v>3054</v>
      </c>
      <c r="C221" s="152" t="s">
        <v>3057</v>
      </c>
      <c r="D221" s="155" t="s">
        <v>3058</v>
      </c>
      <c r="E221" s="158" t="s">
        <v>3059</v>
      </c>
      <c r="F221" s="161" t="s">
        <v>2505</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3033</v>
      </c>
      <c r="B222" s="151" t="s">
        <v>3054</v>
      </c>
      <c r="C222" s="152" t="s">
        <v>3060</v>
      </c>
      <c r="D222" s="155" t="s">
        <v>3061</v>
      </c>
      <c r="E222" s="158" t="s">
        <v>3062</v>
      </c>
      <c r="F222" s="161" t="s">
        <v>2505</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3033</v>
      </c>
      <c r="B223" s="151" t="s">
        <v>3054</v>
      </c>
      <c r="C223" s="152" t="s">
        <v>3063</v>
      </c>
      <c r="D223" s="155" t="s">
        <v>3064</v>
      </c>
      <c r="E223" s="158" t="s">
        <v>3065</v>
      </c>
      <c r="F223" s="161" t="s">
        <v>2505</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3033</v>
      </c>
      <c r="B224" s="151" t="s">
        <v>3054</v>
      </c>
      <c r="C224" s="152" t="s">
        <v>3066</v>
      </c>
      <c r="D224" s="155" t="s">
        <v>3067</v>
      </c>
      <c r="E224" s="158" t="s">
        <v>3068</v>
      </c>
      <c r="F224" s="161" t="s">
        <v>2505</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3033</v>
      </c>
      <c r="B225" s="151" t="s">
        <v>3054</v>
      </c>
      <c r="C225" s="152" t="s">
        <v>3069</v>
      </c>
      <c r="D225" s="155" t="s">
        <v>3070</v>
      </c>
      <c r="E225" s="158" t="s">
        <v>3071</v>
      </c>
      <c r="F225" s="161" t="s">
        <v>2505</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3033</v>
      </c>
      <c r="B226" s="168" t="s">
        <v>3054</v>
      </c>
      <c r="C226" s="169" t="s">
        <v>3072</v>
      </c>
      <c r="D226" s="170" t="s">
        <v>3073</v>
      </c>
      <c r="E226" s="171" t="s">
        <v>3074</v>
      </c>
      <c r="F226" s="172" t="s">
        <v>2505</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673</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IFERROR(INDEX('Recommendations'!$I$2:$I$135, MATCH(H2,'Recommendations'!$B$2:$B$135,0))="Implemented", FALSE))</xm:f>
            <x14:dxf>
              <font>
                <color rgb="FF000000"/>
              </font>
              <fill>
                <patternFill>
                  <bgColor rgb="FF3C7D22"/>
                </patternFill>
              </fill>
            </x14:dxf>
          </x14:cfRule>
          <x14:cfRule type="expression" priority="2" id="{00000000-000E-0000-0700-000002000000}">
            <xm:f>AND(H2&lt;&gt;"", IFERROR(INDEX('Recommendations'!$I$2:$I$135, MATCH(H2,'Recommendations'!$B$2:$B$135,0))="Compensated", FALSE))</xm:f>
            <x14:dxf>
              <font>
                <color rgb="FF000000"/>
              </font>
              <fill>
                <patternFill>
                  <bgColor rgb="FFC6E0B4"/>
                </patternFill>
              </fill>
            </x14:dxf>
          </x14:cfRule>
          <x14:cfRule type="expression" priority="3" id="{00000000-000E-0000-0700-000003000000}">
            <xm:f>AND(H2&lt;&gt;"", IFERROR(INDEX('Recommendations'!$I$2:$I$135, MATCH(H2,'Recommendations'!$B$2:$B$135,0))="Testing", FALSE))</xm:f>
            <x14:dxf>
              <font>
                <color rgb="FF000000"/>
              </font>
              <fill>
                <patternFill>
                  <bgColor rgb="FFFFC000"/>
                </patternFill>
              </fill>
            </x14:dxf>
          </x14:cfRule>
          <x14:cfRule type="expression" priority="4" id="{00000000-000E-0000-0700-000004000000}">
            <xm:f>AND(H2&lt;&gt;"", IFERROR(INDEX('Recommendations'!$I$2:$I$135, MATCH(H2,'Recommendations'!$B$2:$B$135,0))="Failed", FALSE))</xm:f>
            <x14:dxf>
              <font>
                <color rgb="FF000000"/>
              </font>
              <fill>
                <patternFill>
                  <bgColor rgb="FFD82891"/>
                </patternFill>
              </fill>
            </x14:dxf>
          </x14:cfRule>
          <x14:cfRule type="expression" priority="5" id="{00000000-000E-0000-0700-000005000000}">
            <xm:f>AND(H2&lt;&gt;"", IFERROR(INDEX('Recommendations'!$I$2:$I$135, MATCH(H2,'Recommendations'!$B$2:$B$135,0))="Risk Accepted", FALSE))</xm:f>
            <x14:dxf>
              <font>
                <color rgb="FF000000"/>
              </font>
              <fill>
                <patternFill>
                  <bgColor rgb="FFD9D9D9"/>
                </patternFill>
              </fill>
            </x14:dxf>
          </x14:cfRule>
          <x14:cfRule type="expression" priority="6" id="{00000000-000E-0000-0700-000006000000}">
            <xm:f>AND(H2&lt;&gt;"", IFERROR(INDEX('Recommendations'!$I$2:$I$135, MATCH(H2,'Recommendations'!$B$2:$B$135,0))="N/A",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2492</v>
      </c>
      <c r="B1" s="207" t="s">
        <v>3075</v>
      </c>
      <c r="C1" s="207" t="s">
        <v>3076</v>
      </c>
      <c r="D1" s="207" t="s">
        <v>3077</v>
      </c>
      <c r="E1" s="207" t="s">
        <v>1801</v>
      </c>
      <c r="F1" s="207" t="s">
        <v>923</v>
      </c>
      <c r="G1" s="207" t="s">
        <v>924</v>
      </c>
      <c r="H1" s="207" t="s">
        <v>925</v>
      </c>
      <c r="I1" s="207" t="s">
        <v>926</v>
      </c>
      <c r="J1" s="207" t="s">
        <v>927</v>
      </c>
      <c r="K1" s="207" t="s">
        <v>928</v>
      </c>
      <c r="L1" s="207" t="s">
        <v>929</v>
      </c>
      <c r="M1" s="207" t="s">
        <v>930</v>
      </c>
      <c r="N1" s="207" t="s">
        <v>931</v>
      </c>
      <c r="O1" s="207" t="s">
        <v>932</v>
      </c>
      <c r="P1" s="207" t="s">
        <v>933</v>
      </c>
      <c r="Q1" s="207" t="s">
        <v>934</v>
      </c>
      <c r="R1" s="207" t="s">
        <v>935</v>
      </c>
      <c r="S1" s="207" t="s">
        <v>936</v>
      </c>
      <c r="T1" s="207" t="s">
        <v>937</v>
      </c>
      <c r="U1" s="207" t="s">
        <v>938</v>
      </c>
      <c r="V1" s="207" t="s">
        <v>939</v>
      </c>
      <c r="W1" s="207" t="s">
        <v>940</v>
      </c>
      <c r="X1" s="207" t="s">
        <v>941</v>
      </c>
      <c r="Y1" s="207" t="s">
        <v>942</v>
      </c>
      <c r="Z1" s="207" t="s">
        <v>943</v>
      </c>
      <c r="AA1" s="207" t="s">
        <v>944</v>
      </c>
      <c r="AB1" s="207" t="s">
        <v>945</v>
      </c>
      <c r="AC1" s="207" t="s">
        <v>946</v>
      </c>
      <c r="AD1" s="207" t="s">
        <v>947</v>
      </c>
      <c r="AE1" s="207" t="s">
        <v>948</v>
      </c>
      <c r="AF1" s="207" t="s">
        <v>949</v>
      </c>
      <c r="AG1" s="207" t="s">
        <v>950</v>
      </c>
      <c r="AH1" s="207" t="s">
        <v>951</v>
      </c>
      <c r="AI1" s="207" t="s">
        <v>952</v>
      </c>
      <c r="AJ1" s="207" t="s">
        <v>953</v>
      </c>
      <c r="AK1" s="207" t="s">
        <v>954</v>
      </c>
      <c r="AL1" s="207" t="s">
        <v>955</v>
      </c>
      <c r="AM1" s="207" t="s">
        <v>956</v>
      </c>
      <c r="AN1" s="207" t="s">
        <v>957</v>
      </c>
      <c r="AO1" s="207" t="s">
        <v>958</v>
      </c>
      <c r="AP1" s="207" t="s">
        <v>959</v>
      </c>
      <c r="AQ1" s="207" t="s">
        <v>960</v>
      </c>
      <c r="AR1" s="207" t="s">
        <v>961</v>
      </c>
      <c r="AS1" s="207" t="s">
        <v>962</v>
      </c>
      <c r="AT1" s="208" t="s">
        <v>963</v>
      </c>
    </row>
    <row r="2" spans="1:46" ht="60" customHeight="1" outlineLevel="1" x14ac:dyDescent="0.35">
      <c r="A2" s="200" t="s">
        <v>764</v>
      </c>
      <c r="B2" s="186" t="s">
        <v>3078</v>
      </c>
      <c r="C2" s="186"/>
      <c r="D2" s="189" t="s">
        <v>3079</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764</v>
      </c>
      <c r="B3" s="187" t="s">
        <v>3078</v>
      </c>
      <c r="C3" s="188" t="s">
        <v>3080</v>
      </c>
      <c r="D3" s="190" t="s">
        <v>3081</v>
      </c>
      <c r="E3" s="190" t="s">
        <v>3082</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764</v>
      </c>
      <c r="B4" s="187" t="s">
        <v>3078</v>
      </c>
      <c r="C4" s="188" t="s">
        <v>3083</v>
      </c>
      <c r="D4" s="190" t="s">
        <v>3084</v>
      </c>
      <c r="E4" s="190" t="s">
        <v>3085</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764</v>
      </c>
      <c r="B5" s="187" t="s">
        <v>3078</v>
      </c>
      <c r="C5" s="188" t="s">
        <v>3086</v>
      </c>
      <c r="D5" s="190" t="s">
        <v>3087</v>
      </c>
      <c r="E5" s="190" t="s">
        <v>3088</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764</v>
      </c>
      <c r="B6" s="187" t="s">
        <v>3078</v>
      </c>
      <c r="C6" s="188" t="s">
        <v>3089</v>
      </c>
      <c r="D6" s="190" t="s">
        <v>3090</v>
      </c>
      <c r="E6" s="190" t="s">
        <v>3091</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764</v>
      </c>
      <c r="B7" s="187" t="s">
        <v>3078</v>
      </c>
      <c r="C7" s="188" t="s">
        <v>3092</v>
      </c>
      <c r="D7" s="190" t="s">
        <v>3093</v>
      </c>
      <c r="E7" s="190" t="s">
        <v>3094</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764</v>
      </c>
      <c r="B8" s="187" t="s">
        <v>3078</v>
      </c>
      <c r="C8" s="188" t="s">
        <v>3095</v>
      </c>
      <c r="D8" s="190" t="s">
        <v>3096</v>
      </c>
      <c r="E8" s="190" t="s">
        <v>3097</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764</v>
      </c>
      <c r="B9" s="187" t="s">
        <v>3078</v>
      </c>
      <c r="C9" s="188" t="s">
        <v>3098</v>
      </c>
      <c r="D9" s="190" t="s">
        <v>3099</v>
      </c>
      <c r="E9" s="190" t="s">
        <v>3100</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764</v>
      </c>
      <c r="B10" s="187" t="s">
        <v>3078</v>
      </c>
      <c r="C10" s="188" t="s">
        <v>3101</v>
      </c>
      <c r="D10" s="190" t="s">
        <v>3102</v>
      </c>
      <c r="E10" s="190" t="s">
        <v>3103</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764</v>
      </c>
      <c r="B11" s="187" t="s">
        <v>3078</v>
      </c>
      <c r="C11" s="188" t="s">
        <v>3104</v>
      </c>
      <c r="D11" s="190" t="s">
        <v>3105</v>
      </c>
      <c r="E11" s="190" t="s">
        <v>3106</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764</v>
      </c>
      <c r="B12" s="187" t="s">
        <v>3078</v>
      </c>
      <c r="C12" s="188" t="s">
        <v>3107</v>
      </c>
      <c r="D12" s="190" t="s">
        <v>3108</v>
      </c>
      <c r="E12" s="190" t="s">
        <v>3109</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764</v>
      </c>
      <c r="B13" s="187" t="s">
        <v>3078</v>
      </c>
      <c r="C13" s="188" t="s">
        <v>3110</v>
      </c>
      <c r="D13" s="190" t="s">
        <v>3111</v>
      </c>
      <c r="E13" s="190" t="s">
        <v>3112</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764</v>
      </c>
      <c r="B14" s="187" t="s">
        <v>3078</v>
      </c>
      <c r="C14" s="188" t="s">
        <v>3113</v>
      </c>
      <c r="D14" s="190" t="s">
        <v>3114</v>
      </c>
      <c r="E14" s="190" t="s">
        <v>3115</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764</v>
      </c>
      <c r="B15" s="187" t="s">
        <v>3078</v>
      </c>
      <c r="C15" s="188" t="s">
        <v>3116</v>
      </c>
      <c r="D15" s="190" t="s">
        <v>3117</v>
      </c>
      <c r="E15" s="190" t="s">
        <v>3118</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764</v>
      </c>
      <c r="B16" s="187" t="s">
        <v>3078</v>
      </c>
      <c r="C16" s="188" t="s">
        <v>3119</v>
      </c>
      <c r="D16" s="190" t="s">
        <v>3120</v>
      </c>
      <c r="E16" s="190" t="s">
        <v>3121</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764</v>
      </c>
      <c r="B17" s="187" t="s">
        <v>3078</v>
      </c>
      <c r="C17" s="188" t="s">
        <v>3122</v>
      </c>
      <c r="D17" s="190" t="s">
        <v>3123</v>
      </c>
      <c r="E17" s="190" t="s">
        <v>3124</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764</v>
      </c>
      <c r="B18" s="187" t="s">
        <v>3078</v>
      </c>
      <c r="C18" s="188" t="s">
        <v>3125</v>
      </c>
      <c r="D18" s="190" t="s">
        <v>3126</v>
      </c>
      <c r="E18" s="190" t="s">
        <v>3127</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764</v>
      </c>
      <c r="B19" s="186" t="s">
        <v>3128</v>
      </c>
      <c r="C19" s="186"/>
      <c r="D19" s="189" t="s">
        <v>3129</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764</v>
      </c>
      <c r="B20" s="187" t="s">
        <v>3128</v>
      </c>
      <c r="C20" s="188" t="s">
        <v>3130</v>
      </c>
      <c r="D20" s="190" t="s">
        <v>3131</v>
      </c>
      <c r="E20" s="190" t="s">
        <v>3132</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764</v>
      </c>
      <c r="B21" s="187" t="s">
        <v>3128</v>
      </c>
      <c r="C21" s="188" t="s">
        <v>3133</v>
      </c>
      <c r="D21" s="190" t="s">
        <v>3134</v>
      </c>
      <c r="E21" s="190" t="s">
        <v>3135</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764</v>
      </c>
      <c r="B22" s="187" t="s">
        <v>3128</v>
      </c>
      <c r="C22" s="188" t="s">
        <v>3136</v>
      </c>
      <c r="D22" s="190" t="s">
        <v>3137</v>
      </c>
      <c r="E22" s="190" t="s">
        <v>3138</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764</v>
      </c>
      <c r="B23" s="187" t="s">
        <v>3128</v>
      </c>
      <c r="C23" s="188" t="s">
        <v>3139</v>
      </c>
      <c r="D23" s="190" t="s">
        <v>3140</v>
      </c>
      <c r="E23" s="190" t="s">
        <v>3141</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764</v>
      </c>
      <c r="B24" s="187" t="s">
        <v>3128</v>
      </c>
      <c r="C24" s="188" t="s">
        <v>3142</v>
      </c>
      <c r="D24" s="190" t="s">
        <v>3143</v>
      </c>
      <c r="E24" s="190" t="s">
        <v>3144</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764</v>
      </c>
      <c r="B25" s="187" t="s">
        <v>3128</v>
      </c>
      <c r="C25" s="188" t="s">
        <v>3145</v>
      </c>
      <c r="D25" s="190" t="s">
        <v>3146</v>
      </c>
      <c r="E25" s="190" t="s">
        <v>3147</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764</v>
      </c>
      <c r="B26" s="187" t="s">
        <v>3128</v>
      </c>
      <c r="C26" s="188" t="s">
        <v>3148</v>
      </c>
      <c r="D26" s="190" t="s">
        <v>3149</v>
      </c>
      <c r="E26" s="190" t="s">
        <v>3150</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764</v>
      </c>
      <c r="B27" s="187" t="s">
        <v>3128</v>
      </c>
      <c r="C27" s="188" t="s">
        <v>3151</v>
      </c>
      <c r="D27" s="190" t="s">
        <v>3152</v>
      </c>
      <c r="E27" s="190" t="s">
        <v>3153</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764</v>
      </c>
      <c r="B28" s="187" t="s">
        <v>3128</v>
      </c>
      <c r="C28" s="188" t="s">
        <v>3154</v>
      </c>
      <c r="D28" s="190" t="s">
        <v>3155</v>
      </c>
      <c r="E28" s="190" t="s">
        <v>3156</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764</v>
      </c>
      <c r="B29" s="187" t="s">
        <v>3128</v>
      </c>
      <c r="C29" s="188" t="s">
        <v>3157</v>
      </c>
      <c r="D29" s="190" t="s">
        <v>3158</v>
      </c>
      <c r="E29" s="190" t="s">
        <v>3159</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764</v>
      </c>
      <c r="B30" s="187" t="s">
        <v>3128</v>
      </c>
      <c r="C30" s="188" t="s">
        <v>3160</v>
      </c>
      <c r="D30" s="190" t="s">
        <v>3161</v>
      </c>
      <c r="E30" s="190" t="s">
        <v>3162</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764</v>
      </c>
      <c r="B31" s="187" t="s">
        <v>3128</v>
      </c>
      <c r="C31" s="188" t="s">
        <v>3163</v>
      </c>
      <c r="D31" s="190" t="s">
        <v>3164</v>
      </c>
      <c r="E31" s="190" t="s">
        <v>3165</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3166</v>
      </c>
      <c r="B32" s="186"/>
      <c r="C32" s="186"/>
      <c r="D32" s="189" t="s">
        <v>3167</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3166</v>
      </c>
      <c r="B33" s="187"/>
      <c r="C33" s="188" t="s">
        <v>3168</v>
      </c>
      <c r="D33" s="190" t="s">
        <v>3169</v>
      </c>
      <c r="E33" s="190" t="s">
        <v>3170</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3166</v>
      </c>
      <c r="B34" s="187"/>
      <c r="C34" s="188" t="s">
        <v>3171</v>
      </c>
      <c r="D34" s="190" t="s">
        <v>3172</v>
      </c>
      <c r="E34" s="190" t="s">
        <v>3173</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3166</v>
      </c>
      <c r="B35" s="187"/>
      <c r="C35" s="188" t="s">
        <v>3174</v>
      </c>
      <c r="D35" s="190" t="s">
        <v>3175</v>
      </c>
      <c r="E35" s="190" t="s">
        <v>3176</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3166</v>
      </c>
      <c r="B36" s="186" t="s">
        <v>3177</v>
      </c>
      <c r="C36" s="186"/>
      <c r="D36" s="189" t="s">
        <v>3178</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3166</v>
      </c>
      <c r="B37" s="187" t="s">
        <v>3177</v>
      </c>
      <c r="C37" s="188" t="s">
        <v>3179</v>
      </c>
      <c r="D37" s="190" t="s">
        <v>3180</v>
      </c>
      <c r="E37" s="190" t="s">
        <v>3181</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3166</v>
      </c>
      <c r="B38" s="187" t="s">
        <v>3177</v>
      </c>
      <c r="C38" s="188" t="s">
        <v>3182</v>
      </c>
      <c r="D38" s="190" t="s">
        <v>3183</v>
      </c>
      <c r="E38" s="190" t="s">
        <v>3184</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3166</v>
      </c>
      <c r="B39" s="187" t="s">
        <v>3177</v>
      </c>
      <c r="C39" s="188" t="s">
        <v>3185</v>
      </c>
      <c r="D39" s="190" t="s">
        <v>3186</v>
      </c>
      <c r="E39" s="190" t="s">
        <v>3187</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3166</v>
      </c>
      <c r="B40" s="187" t="s">
        <v>3177</v>
      </c>
      <c r="C40" s="188" t="s">
        <v>3188</v>
      </c>
      <c r="D40" s="190" t="s">
        <v>3189</v>
      </c>
      <c r="E40" s="190" t="s">
        <v>3190</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3166</v>
      </c>
      <c r="B41" s="187" t="s">
        <v>3177</v>
      </c>
      <c r="C41" s="188" t="s">
        <v>3191</v>
      </c>
      <c r="D41" s="190" t="s">
        <v>3192</v>
      </c>
      <c r="E41" s="190" t="s">
        <v>3193</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3166</v>
      </c>
      <c r="B42" s="187" t="s">
        <v>3177</v>
      </c>
      <c r="C42" s="188" t="s">
        <v>3194</v>
      </c>
      <c r="D42" s="190" t="s">
        <v>3195</v>
      </c>
      <c r="E42" s="190" t="s">
        <v>3196</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3166</v>
      </c>
      <c r="B43" s="187" t="s">
        <v>3177</v>
      </c>
      <c r="C43" s="188" t="s">
        <v>3197</v>
      </c>
      <c r="D43" s="190" t="s">
        <v>3198</v>
      </c>
      <c r="E43" s="190" t="s">
        <v>3199</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3166</v>
      </c>
      <c r="B44" s="187" t="s">
        <v>3177</v>
      </c>
      <c r="C44" s="188" t="s">
        <v>3200</v>
      </c>
      <c r="D44" s="190" t="s">
        <v>3201</v>
      </c>
      <c r="E44" s="190" t="s">
        <v>3202</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3166</v>
      </c>
      <c r="B45" s="187" t="s">
        <v>3177</v>
      </c>
      <c r="C45" s="188" t="s">
        <v>3203</v>
      </c>
      <c r="D45" s="190" t="s">
        <v>3204</v>
      </c>
      <c r="E45" s="190" t="s">
        <v>3205</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3166</v>
      </c>
      <c r="B46" s="187" t="s">
        <v>3177</v>
      </c>
      <c r="C46" s="188" t="s">
        <v>3206</v>
      </c>
      <c r="D46" s="190" t="s">
        <v>3207</v>
      </c>
      <c r="E46" s="190" t="s">
        <v>3208</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3166</v>
      </c>
      <c r="B47" s="187" t="s">
        <v>3177</v>
      </c>
      <c r="C47" s="188" t="s">
        <v>3209</v>
      </c>
      <c r="D47" s="190" t="s">
        <v>3210</v>
      </c>
      <c r="E47" s="190" t="s">
        <v>3211</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3166</v>
      </c>
      <c r="B48" s="187" t="s">
        <v>3177</v>
      </c>
      <c r="C48" s="188" t="s">
        <v>3212</v>
      </c>
      <c r="D48" s="190" t="s">
        <v>3213</v>
      </c>
      <c r="E48" s="190" t="s">
        <v>3214</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3166</v>
      </c>
      <c r="B49" s="187" t="s">
        <v>3177</v>
      </c>
      <c r="C49" s="188" t="s">
        <v>3215</v>
      </c>
      <c r="D49" s="190" t="s">
        <v>3216</v>
      </c>
      <c r="E49" s="190" t="s">
        <v>3217</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3166</v>
      </c>
      <c r="B50" s="187" t="s">
        <v>3177</v>
      </c>
      <c r="C50" s="188" t="s">
        <v>3218</v>
      </c>
      <c r="D50" s="190" t="s">
        <v>3219</v>
      </c>
      <c r="E50" s="190" t="s">
        <v>3220</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3166</v>
      </c>
      <c r="B51" s="186" t="s">
        <v>3221</v>
      </c>
      <c r="C51" s="186"/>
      <c r="D51" s="189" t="s">
        <v>3222</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3166</v>
      </c>
      <c r="B52" s="187" t="s">
        <v>3221</v>
      </c>
      <c r="C52" s="188" t="s">
        <v>3223</v>
      </c>
      <c r="D52" s="190" t="s">
        <v>3224</v>
      </c>
      <c r="E52" s="190" t="s">
        <v>3225</v>
      </c>
      <c r="F52" s="192">
        <f>IF(COUNTIF(G52:AT52,"&lt;&gt;")=0,"",SUMPRODUCT(((Recommendations[ImplStatus]="Implemented")+(Recommendations[ImplStatus]="Compensated"))*ISNUMBER(MATCH(Recommendations[Id],G52:AT52,0)))/COUNTIF(G52:AT52,"&lt;&gt;"))</f>
        <v>0</v>
      </c>
      <c r="G52" s="194" t="s">
        <v>132</v>
      </c>
      <c r="H52" s="194" t="s">
        <v>162</v>
      </c>
      <c r="I52" s="194" t="s">
        <v>168</v>
      </c>
      <c r="J52" s="194" t="s">
        <v>174</v>
      </c>
      <c r="K52" s="194" t="s">
        <v>315</v>
      </c>
      <c r="L52" s="194" t="s">
        <v>340</v>
      </c>
      <c r="M52" s="194" t="s">
        <v>352</v>
      </c>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3166</v>
      </c>
      <c r="B53" s="187" t="s">
        <v>3221</v>
      </c>
      <c r="C53" s="188" t="s">
        <v>3226</v>
      </c>
      <c r="D53" s="190" t="s">
        <v>3227</v>
      </c>
      <c r="E53" s="190" t="s">
        <v>3228</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3166</v>
      </c>
      <c r="B54" s="187" t="s">
        <v>3221</v>
      </c>
      <c r="C54" s="188" t="s">
        <v>3229</v>
      </c>
      <c r="D54" s="190" t="s">
        <v>3230</v>
      </c>
      <c r="E54" s="190" t="s">
        <v>3231</v>
      </c>
      <c r="F54" s="192">
        <f>IF(COUNTIF(G54:AT54,"&lt;&gt;")=0,"",SUMPRODUCT(((Recommendations[ImplStatus]="Implemented")+(Recommendations[ImplStatus]="Compensated"))*ISNUMBER(MATCH(Recommendations[Id],G54:AT54,0)))/COUNTIF(G54:AT54,"&lt;&gt;"))</f>
        <v>0</v>
      </c>
      <c r="G54" s="194" t="s">
        <v>184</v>
      </c>
      <c r="H54" s="194" t="s">
        <v>190</v>
      </c>
      <c r="I54" s="194" t="s">
        <v>233</v>
      </c>
      <c r="J54" s="194" t="s">
        <v>239</v>
      </c>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3166</v>
      </c>
      <c r="B55" s="187" t="s">
        <v>3221</v>
      </c>
      <c r="C55" s="188" t="s">
        <v>3232</v>
      </c>
      <c r="D55" s="190" t="s">
        <v>3233</v>
      </c>
      <c r="E55" s="190" t="s">
        <v>3234</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3166</v>
      </c>
      <c r="B56" s="187" t="s">
        <v>3221</v>
      </c>
      <c r="C56" s="188" t="s">
        <v>3235</v>
      </c>
      <c r="D56" s="190" t="s">
        <v>3236</v>
      </c>
      <c r="E56" s="190" t="s">
        <v>3237</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3166</v>
      </c>
      <c r="B57" s="187" t="s">
        <v>3221</v>
      </c>
      <c r="C57" s="188" t="s">
        <v>3238</v>
      </c>
      <c r="D57" s="190" t="s">
        <v>3239</v>
      </c>
      <c r="E57" s="190" t="s">
        <v>3240</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3166</v>
      </c>
      <c r="B58" s="187" t="s">
        <v>3221</v>
      </c>
      <c r="C58" s="188" t="s">
        <v>3241</v>
      </c>
      <c r="D58" s="190" t="s">
        <v>3242</v>
      </c>
      <c r="E58" s="190" t="s">
        <v>3243</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3166</v>
      </c>
      <c r="B59" s="187" t="s">
        <v>3221</v>
      </c>
      <c r="C59" s="188" t="s">
        <v>3244</v>
      </c>
      <c r="D59" s="190" t="s">
        <v>3245</v>
      </c>
      <c r="E59" s="190" t="s">
        <v>3246</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3166</v>
      </c>
      <c r="B60" s="187" t="s">
        <v>3247</v>
      </c>
      <c r="C60" s="188" t="s">
        <v>3248</v>
      </c>
      <c r="D60" s="190" t="s">
        <v>3249</v>
      </c>
      <c r="E60" s="190" t="s">
        <v>3250</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3166</v>
      </c>
      <c r="B61" s="187" t="s">
        <v>3247</v>
      </c>
      <c r="C61" s="188" t="s">
        <v>3251</v>
      </c>
      <c r="D61" s="190" t="s">
        <v>3252</v>
      </c>
      <c r="E61" s="190" t="s">
        <v>3253</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3166</v>
      </c>
      <c r="B62" s="186" t="s">
        <v>3254</v>
      </c>
      <c r="C62" s="186"/>
      <c r="D62" s="189" t="s">
        <v>3255</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3166</v>
      </c>
      <c r="B63" s="187" t="s">
        <v>3254</v>
      </c>
      <c r="C63" s="188" t="s">
        <v>3256</v>
      </c>
      <c r="D63" s="190" t="s">
        <v>3257</v>
      </c>
      <c r="E63" s="190" t="s">
        <v>3258</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3166</v>
      </c>
      <c r="B64" s="187" t="s">
        <v>3254</v>
      </c>
      <c r="C64" s="188" t="s">
        <v>3259</v>
      </c>
      <c r="D64" s="190" t="s">
        <v>3260</v>
      </c>
      <c r="E64" s="190" t="s">
        <v>3261</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3166</v>
      </c>
      <c r="B65" s="187" t="s">
        <v>3254</v>
      </c>
      <c r="C65" s="188" t="s">
        <v>3262</v>
      </c>
      <c r="D65" s="190" t="s">
        <v>3263</v>
      </c>
      <c r="E65" s="190" t="s">
        <v>3264</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3166</v>
      </c>
      <c r="B66" s="187" t="s">
        <v>3254</v>
      </c>
      <c r="C66" s="188" t="s">
        <v>3265</v>
      </c>
      <c r="D66" s="190" t="s">
        <v>3266</v>
      </c>
      <c r="E66" s="190" t="s">
        <v>3267</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3166</v>
      </c>
      <c r="B67" s="187" t="s">
        <v>3254</v>
      </c>
      <c r="C67" s="188" t="s">
        <v>3268</v>
      </c>
      <c r="D67" s="190" t="s">
        <v>3269</v>
      </c>
      <c r="E67" s="190" t="s">
        <v>3270</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3166</v>
      </c>
      <c r="B68" s="187" t="s">
        <v>3254</v>
      </c>
      <c r="C68" s="188" t="s">
        <v>3271</v>
      </c>
      <c r="D68" s="190" t="s">
        <v>3272</v>
      </c>
      <c r="E68" s="190" t="s">
        <v>3273</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3166</v>
      </c>
      <c r="B69" s="187" t="s">
        <v>3254</v>
      </c>
      <c r="C69" s="188" t="s">
        <v>3274</v>
      </c>
      <c r="D69" s="190" t="s">
        <v>3275</v>
      </c>
      <c r="E69" s="190" t="s">
        <v>3276</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3166</v>
      </c>
      <c r="B70" s="187" t="s">
        <v>3254</v>
      </c>
      <c r="C70" s="188" t="s">
        <v>3277</v>
      </c>
      <c r="D70" s="190" t="s">
        <v>3278</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3166</v>
      </c>
      <c r="B71" s="187" t="s">
        <v>3254</v>
      </c>
      <c r="C71" s="188" t="s">
        <v>3279</v>
      </c>
      <c r="D71" s="190" t="s">
        <v>3280</v>
      </c>
      <c r="E71" s="190" t="s">
        <v>3281</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3166</v>
      </c>
      <c r="B72" s="187" t="s">
        <v>3254</v>
      </c>
      <c r="C72" s="188" t="s">
        <v>3282</v>
      </c>
      <c r="D72" s="190" t="s">
        <v>3283</v>
      </c>
      <c r="E72" s="190" t="s">
        <v>3284</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3166</v>
      </c>
      <c r="B73" s="187" t="s">
        <v>3254</v>
      </c>
      <c r="C73" s="188" t="s">
        <v>3285</v>
      </c>
      <c r="D73" s="190" t="s">
        <v>3286</v>
      </c>
      <c r="E73" s="190" t="s">
        <v>3287</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3166</v>
      </c>
      <c r="B74" s="187" t="s">
        <v>3254</v>
      </c>
      <c r="C74" s="188" t="s">
        <v>3288</v>
      </c>
      <c r="D74" s="190" t="s">
        <v>3289</v>
      </c>
      <c r="E74" s="190" t="s">
        <v>3290</v>
      </c>
      <c r="F74" s="192">
        <f>IF(COUNTIF(G74:AT74,"&lt;&gt;")=0,"",SUMPRODUCT(((Recommendations[ImplStatus]="Implemented")+(Recommendations[ImplStatus]="Compensated"))*ISNUMBER(MATCH(Recommendations[Id],G74:AT74,0)))/COUNTIF(G74:AT74,"&lt;&gt;"))</f>
        <v>0</v>
      </c>
      <c r="G74" s="194" t="s">
        <v>266</v>
      </c>
      <c r="H74" s="194" t="s">
        <v>272</v>
      </c>
      <c r="I74" s="194" t="s">
        <v>290</v>
      </c>
      <c r="J74" s="194" t="s">
        <v>298</v>
      </c>
      <c r="K74" s="194" t="s">
        <v>302</v>
      </c>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3166</v>
      </c>
      <c r="B75" s="187" t="s">
        <v>3254</v>
      </c>
      <c r="C75" s="188" t="s">
        <v>3291</v>
      </c>
      <c r="D75" s="190" t="s">
        <v>3292</v>
      </c>
      <c r="E75" s="190" t="s">
        <v>3293</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3166</v>
      </c>
      <c r="B76" s="187" t="s">
        <v>3254</v>
      </c>
      <c r="C76" s="188" t="s">
        <v>3294</v>
      </c>
      <c r="D76" s="190" t="s">
        <v>3295</v>
      </c>
      <c r="E76" s="190" t="s">
        <v>3296</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3166</v>
      </c>
      <c r="B77" s="187" t="s">
        <v>3254</v>
      </c>
      <c r="C77" s="188" t="s">
        <v>3297</v>
      </c>
      <c r="D77" s="190" t="s">
        <v>3298</v>
      </c>
      <c r="E77" s="190" t="s">
        <v>3299</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3166</v>
      </c>
      <c r="B78" s="187" t="s">
        <v>3254</v>
      </c>
      <c r="C78" s="188" t="s">
        <v>3300</v>
      </c>
      <c r="D78" s="190" t="s">
        <v>3301</v>
      </c>
      <c r="E78" s="190" t="s">
        <v>3302</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3166</v>
      </c>
      <c r="B79" s="186" t="s">
        <v>3254</v>
      </c>
      <c r="C79" s="186"/>
      <c r="D79" s="189" t="s">
        <v>3303</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3304</v>
      </c>
      <c r="B80" s="187"/>
      <c r="C80" s="188" t="s">
        <v>3305</v>
      </c>
      <c r="D80" s="190" t="s">
        <v>3306</v>
      </c>
      <c r="E80" s="190" t="s">
        <v>3307</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3304</v>
      </c>
      <c r="B81" s="187"/>
      <c r="C81" s="188" t="s">
        <v>3308</v>
      </c>
      <c r="D81" s="190" t="s">
        <v>3309</v>
      </c>
      <c r="E81" s="190" t="s">
        <v>3310</v>
      </c>
      <c r="F81" s="192">
        <f>IF(COUNTIF(G81:AT81,"&lt;&gt;")=0,"",SUMPRODUCT(((Recommendations[ImplStatus]="Implemented")+(Recommendations[ImplStatus]="Compensated"))*ISNUMBER(MATCH(Recommendations[Id],G81:AT81,0)))/COUNTIF(G81:AT81,"&lt;&gt;"))</f>
        <v>0</v>
      </c>
      <c r="G81" s="194" t="s">
        <v>18</v>
      </c>
      <c r="H81" s="194" t="s">
        <v>28</v>
      </c>
      <c r="I81" s="194" t="s">
        <v>76</v>
      </c>
      <c r="J81" s="194" t="s">
        <v>87</v>
      </c>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3304</v>
      </c>
      <c r="B82" s="187"/>
      <c r="C82" s="188" t="s">
        <v>3311</v>
      </c>
      <c r="D82" s="190" t="s">
        <v>3312</v>
      </c>
      <c r="E82" s="190" t="s">
        <v>3313</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3304</v>
      </c>
      <c r="B83" s="187"/>
      <c r="C83" s="188" t="s">
        <v>3314</v>
      </c>
      <c r="D83" s="190" t="s">
        <v>3315</v>
      </c>
      <c r="E83" s="190" t="s">
        <v>3316</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3304</v>
      </c>
      <c r="B84" s="186"/>
      <c r="C84" s="186"/>
      <c r="D84" s="189" t="s">
        <v>3317</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3318</v>
      </c>
      <c r="B85" s="187"/>
      <c r="C85" s="188" t="s">
        <v>3319</v>
      </c>
      <c r="D85" s="190" t="s">
        <v>3320</v>
      </c>
      <c r="E85" s="190" t="s">
        <v>3321</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3318</v>
      </c>
      <c r="B86" s="187"/>
      <c r="C86" s="188" t="s">
        <v>3322</v>
      </c>
      <c r="D86" s="190" t="s">
        <v>3323</v>
      </c>
      <c r="E86" s="190" t="s">
        <v>3324</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3318</v>
      </c>
      <c r="B87" s="187"/>
      <c r="C87" s="188" t="s">
        <v>3325</v>
      </c>
      <c r="D87" s="190" t="s">
        <v>3326</v>
      </c>
      <c r="E87" s="190" t="s">
        <v>3327</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3318</v>
      </c>
      <c r="B88" s="187"/>
      <c r="C88" s="188" t="s">
        <v>3328</v>
      </c>
      <c r="D88" s="190" t="s">
        <v>3329</v>
      </c>
      <c r="E88" s="190" t="s">
        <v>3330</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3318</v>
      </c>
      <c r="B89" s="187"/>
      <c r="C89" s="188" t="s">
        <v>3331</v>
      </c>
      <c r="D89" s="190" t="s">
        <v>3332</v>
      </c>
      <c r="E89" s="190" t="s">
        <v>3333</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3318</v>
      </c>
      <c r="B90" s="186" t="s">
        <v>3334</v>
      </c>
      <c r="C90" s="186"/>
      <c r="D90" s="189" t="s">
        <v>3335</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3318</v>
      </c>
      <c r="B91" s="187" t="s">
        <v>3334</v>
      </c>
      <c r="C91" s="188" t="s">
        <v>3336</v>
      </c>
      <c r="D91" s="190" t="s">
        <v>3337</v>
      </c>
      <c r="E91" s="190" t="s">
        <v>3338</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3318</v>
      </c>
      <c r="B92" s="187" t="s">
        <v>3334</v>
      </c>
      <c r="C92" s="188" t="s">
        <v>3339</v>
      </c>
      <c r="D92" s="190" t="s">
        <v>3340</v>
      </c>
      <c r="E92" s="190" t="s">
        <v>3341</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3334</v>
      </c>
      <c r="C93" s="188" t="s">
        <v>3342</v>
      </c>
      <c r="D93" s="190" t="s">
        <v>3343</v>
      </c>
      <c r="E93" s="190" t="s">
        <v>3344</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3334</v>
      </c>
      <c r="C94" s="188" t="s">
        <v>3345</v>
      </c>
      <c r="D94" s="190" t="s">
        <v>3346</v>
      </c>
      <c r="E94" s="190" t="s">
        <v>3347</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3334</v>
      </c>
      <c r="C95" s="188" t="s">
        <v>3348</v>
      </c>
      <c r="D95" s="190" t="s">
        <v>3349</v>
      </c>
      <c r="E95" s="190" t="s">
        <v>3350</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3334</v>
      </c>
      <c r="C96" s="188" t="s">
        <v>3351</v>
      </c>
      <c r="D96" s="190" t="s">
        <v>3352</v>
      </c>
      <c r="E96" s="190" t="s">
        <v>3353</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3334</v>
      </c>
      <c r="C97" s="188" t="s">
        <v>3354</v>
      </c>
      <c r="D97" s="190" t="s">
        <v>3355</v>
      </c>
      <c r="E97" s="190" t="s">
        <v>3356</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3334</v>
      </c>
      <c r="C98" s="188" t="s">
        <v>3357</v>
      </c>
      <c r="D98" s="190" t="s">
        <v>3358</v>
      </c>
      <c r="E98" s="190" t="s">
        <v>3359</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3360</v>
      </c>
      <c r="C99" s="186"/>
      <c r="D99" s="189" t="s">
        <v>3361</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3360</v>
      </c>
      <c r="C100" s="188" t="s">
        <v>3362</v>
      </c>
      <c r="D100" s="190" t="s">
        <v>3363</v>
      </c>
      <c r="E100" s="190" t="s">
        <v>3364</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3360</v>
      </c>
      <c r="C101" s="188" t="s">
        <v>3365</v>
      </c>
      <c r="D101" s="190" t="s">
        <v>3366</v>
      </c>
      <c r="E101" s="190" t="s">
        <v>3367</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3360</v>
      </c>
      <c r="C102" s="188" t="s">
        <v>3368</v>
      </c>
      <c r="D102" s="190" t="s">
        <v>3369</v>
      </c>
      <c r="E102" s="190" t="s">
        <v>3370</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3360</v>
      </c>
      <c r="C103" s="188" t="s">
        <v>3371</v>
      </c>
      <c r="D103" s="190" t="s">
        <v>3372</v>
      </c>
      <c r="E103" s="190" t="s">
        <v>3373</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3360</v>
      </c>
      <c r="C104" s="196" t="s">
        <v>3374</v>
      </c>
      <c r="D104" s="197" t="s">
        <v>3375</v>
      </c>
      <c r="E104" s="197" t="s">
        <v>3376</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673</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IFERROR(INDEX('Recommendations'!$I$2:$I$135, MATCH(G2,'Recommendations'!$B$2:$B$135,0))="Implemented", FALSE))</xm:f>
            <x14:dxf>
              <font>
                <color rgb="FF000000"/>
              </font>
              <fill>
                <patternFill>
                  <bgColor rgb="FF3C7D22"/>
                </patternFill>
              </fill>
            </x14:dxf>
          </x14:cfRule>
          <x14:cfRule type="expression" priority="2" id="{00000000-000E-0000-0800-000002000000}">
            <xm:f>AND(G2&lt;&gt;"", IFERROR(INDEX('Recommendations'!$I$2:$I$135, MATCH(G2,'Recommendations'!$B$2:$B$135,0))="Compensated", FALSE))</xm:f>
            <x14:dxf>
              <font>
                <color rgb="FF000000"/>
              </font>
              <fill>
                <patternFill>
                  <bgColor rgb="FFC6E0B4"/>
                </patternFill>
              </fill>
            </x14:dxf>
          </x14:cfRule>
          <x14:cfRule type="expression" priority="3" id="{00000000-000E-0000-0800-000003000000}">
            <xm:f>AND(G2&lt;&gt;"", IFERROR(INDEX('Recommendations'!$I$2:$I$135, MATCH(G2,'Recommendations'!$B$2:$B$135,0))="Testing", FALSE))</xm:f>
            <x14:dxf>
              <font>
                <color rgb="FF000000"/>
              </font>
              <fill>
                <patternFill>
                  <bgColor rgb="FFFFC000"/>
                </patternFill>
              </fill>
            </x14:dxf>
          </x14:cfRule>
          <x14:cfRule type="expression" priority="4" id="{00000000-000E-0000-0800-000004000000}">
            <xm:f>AND(G2&lt;&gt;"", IFERROR(INDEX('Recommendations'!$I$2:$I$135, MATCH(G2,'Recommendations'!$B$2:$B$135,0))="Failed", FALSE))</xm:f>
            <x14:dxf>
              <font>
                <color rgb="FF000000"/>
              </font>
              <fill>
                <patternFill>
                  <bgColor rgb="FFD82891"/>
                </patternFill>
              </fill>
            </x14:dxf>
          </x14:cfRule>
          <x14:cfRule type="expression" priority="5" id="{00000000-000E-0000-0800-000005000000}">
            <xm:f>AND(G2&lt;&gt;"", IFERROR(INDEX('Recommendations'!$I$2:$I$135, MATCH(G2,'Recommendations'!$B$2:$B$135,0))="Risk Accepted", FALSE))</xm:f>
            <x14:dxf>
              <font>
                <color rgb="FF000000"/>
              </font>
              <fill>
                <patternFill>
                  <bgColor rgb="FFD9D9D9"/>
                </patternFill>
              </fill>
            </x14:dxf>
          </x14:cfRule>
          <x14:cfRule type="expression" priority="6" id="{00000000-000E-0000-0800-000006000000}">
            <xm:f>AND(G2&lt;&gt;"", IFERROR(INDEX('Recommendations'!$I$2:$I$135, MATCH(G2,'Recommendations'!$B$2:$B$135,0))="N/A",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VMware ESXi 8.0 Benchmark - SHGIR</dc:title>
  <dc:subject>Generated on: 2026-06-08 20:30:34</dc:subject>
  <dc:creator>Anicet Fopa Tchoffo</dc:creator>
  <cp:keywords>Baseline;Hardening;CIS;Benchmark</cp:keywords>
  <dc:description>Baseline Developed By: Center for Internet Security (CIS)</dc:description>
  <cp:lastModifiedBy>Anicet Fopa Tchoffo</cp:lastModifiedBy>
  <dcterms:modified xsi:type="dcterms:W3CDTF">2026-06-08T19:30:46Z</dcterms:modified>
  <cp:category>CIS</cp:category>
  <cp:contentStatus>Draft</cp:contentStatus>
</cp:coreProperties>
</file>