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CA4E797DC319DCF269234859D48A8C6E545F1F4" xr6:coauthVersionLast="47" xr6:coauthVersionMax="47" xr10:uidLastSave="{FFEFA953-117B-4881-8FDC-0BFC54B31A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D85" i="3"/>
  <c r="C85" i="3"/>
  <c r="F85" i="3" s="1"/>
  <c r="E84" i="3"/>
  <c r="D84" i="3"/>
  <c r="C84" i="3"/>
  <c r="W136" i="3" s="1"/>
  <c r="F83" i="3"/>
  <c r="V164" i="3" s="1"/>
  <c r="E83" i="3"/>
  <c r="D83" i="3"/>
  <c r="C83" i="3"/>
  <c r="U136" i="3" s="1"/>
  <c r="F82" i="3"/>
  <c r="D90" i="3" s="1"/>
  <c r="E82" i="3"/>
  <c r="D82" i="3"/>
  <c r="C82" i="3"/>
  <c r="S136" i="3" s="1"/>
  <c r="E68" i="3"/>
  <c r="D68" i="3"/>
  <c r="C68" i="3"/>
  <c r="F68" i="3" s="1"/>
  <c r="E67" i="3"/>
  <c r="D67" i="3"/>
  <c r="C67" i="3"/>
  <c r="F67" i="3" s="1"/>
  <c r="E49" i="3"/>
  <c r="D49" i="3"/>
  <c r="C49" i="3"/>
  <c r="F49" i="3" s="1"/>
  <c r="F48" i="3"/>
  <c r="D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72" i="3" l="1"/>
  <c r="D72" i="3"/>
  <c r="C72" i="3"/>
  <c r="E94" i="3"/>
  <c r="D94" i="3"/>
  <c r="C94" i="3"/>
  <c r="E73" i="3"/>
  <c r="D73" i="3"/>
  <c r="C73" i="3"/>
  <c r="E110" i="3"/>
  <c r="D110" i="3"/>
  <c r="C110" i="3"/>
  <c r="E55" i="3"/>
  <c r="D55" i="3"/>
  <c r="C55" i="3"/>
  <c r="D111" i="3"/>
  <c r="E111" i="3"/>
  <c r="C111" i="3"/>
  <c r="E112" i="3"/>
  <c r="D112" i="3"/>
  <c r="C112" i="3"/>
  <c r="G125" i="3"/>
  <c r="R164" i="3"/>
  <c r="R159" i="3"/>
  <c r="R154" i="3"/>
  <c r="R149" i="3"/>
  <c r="R144" i="3"/>
  <c r="R139" i="3"/>
  <c r="R168" i="3"/>
  <c r="R163" i="3"/>
  <c r="R158" i="3"/>
  <c r="R153" i="3"/>
  <c r="R148" i="3"/>
  <c r="R143" i="3"/>
  <c r="R138" i="3"/>
  <c r="R167" i="3"/>
  <c r="R162" i="3"/>
  <c r="R157" i="3"/>
  <c r="R152" i="3"/>
  <c r="R147" i="3"/>
  <c r="R142" i="3"/>
  <c r="D20" i="3"/>
  <c r="C20" i="3"/>
  <c r="E20" i="3"/>
  <c r="R166" i="3"/>
  <c r="R161" i="3"/>
  <c r="R156" i="3"/>
  <c r="R151" i="3"/>
  <c r="R146" i="3"/>
  <c r="R141" i="3"/>
  <c r="R165" i="3"/>
  <c r="R160" i="3"/>
  <c r="R155" i="3"/>
  <c r="R150" i="3"/>
  <c r="R145" i="3"/>
  <c r="R140" i="3"/>
  <c r="E56" i="3"/>
  <c r="D56" i="3"/>
  <c r="C56" i="3"/>
  <c r="D113" i="3"/>
  <c r="C113" i="3"/>
  <c r="E113" i="3"/>
  <c r="D34" i="3"/>
  <c r="C34" i="3"/>
  <c r="E34" i="3"/>
  <c r="C53" i="3"/>
  <c r="E53" i="3"/>
  <c r="D53" i="3"/>
  <c r="E58" i="3"/>
  <c r="D58" i="3"/>
  <c r="C58" i="3"/>
  <c r="E93" i="3"/>
  <c r="D93" i="3"/>
  <c r="C93" i="3"/>
  <c r="E35" i="3"/>
  <c r="D35" i="3"/>
  <c r="C35" i="3"/>
  <c r="D54" i="3"/>
  <c r="E54" i="3"/>
  <c r="C54" i="3"/>
  <c r="E57"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57" i="3"/>
  <c r="C90" i="3"/>
  <c r="T139" i="3"/>
  <c r="T144" i="3"/>
  <c r="T149" i="3"/>
  <c r="T154" i="3"/>
  <c r="T159" i="3"/>
  <c r="T164" i="3"/>
  <c r="V139" i="3"/>
  <c r="V144" i="3"/>
  <c r="V149" i="3"/>
  <c r="V154" i="3"/>
  <c r="V159" i="3"/>
  <c r="X168" i="3" l="1"/>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Image Profile VIB acceptance level is configured properly</t>
        </r>
      </text>
    </comment>
    <comment ref="K10" authorId="0" shapeId="0" xr:uid="{00000000-0006-0000-0400-000002000000}">
      <text>
        <r>
          <rPr>
            <sz val="11"/>
            <rFont val="Calibri"/>
          </rPr>
          <t>Ensure no unauthorized kernel modules are loaded on the host</t>
        </r>
      </text>
    </comment>
    <comment ref="J19" authorId="0" shapeId="0" xr:uid="{00000000-0006-0000-0400-000003000000}">
      <text>
        <r>
          <rPr>
            <sz val="11"/>
            <rFont val="Calibri"/>
          </rPr>
          <t>Ensure Managed Object Browser (MOB) is disabled</t>
        </r>
      </text>
    </comment>
    <comment ref="K19" authorId="0" shapeId="0" xr:uid="{00000000-0006-0000-0400-000004000000}">
      <text>
        <r>
          <rPr>
            <sz val="11"/>
            <rFont val="Calibri"/>
          </rPr>
          <t>Ensure nonpersistent disks are limited</t>
        </r>
      </text>
    </comment>
    <comment ref="J26" authorId="0" shapeId="0" xr:uid="{00000000-0006-0000-0400-000005000000}">
      <text>
        <r>
          <rPr>
            <sz val="11"/>
            <rFont val="Calibri"/>
          </rPr>
          <t>Ensure bidirectional CHAP authentication for iSCSI traffic is enabled</t>
        </r>
      </text>
    </comment>
    <comment ref="J27" authorId="0" shapeId="0" xr:uid="{00000000-0006-0000-0400-000006000000}">
      <text>
        <r>
          <rPr>
            <sz val="11"/>
            <rFont val="Calibri"/>
          </rPr>
          <t>Ensure the default value of individual salt per vm is configured</t>
        </r>
      </text>
    </comment>
    <comment ref="J28" authorId="0" shapeId="0" xr:uid="{00000000-0006-0000-0400-000007000000}">
      <text>
        <r>
          <rPr>
            <sz val="11"/>
            <rFont val="Calibri"/>
          </rPr>
          <t>Ensure storage area network (SAN) resources are segregated properly</t>
        </r>
      </text>
    </comment>
    <comment ref="J30" authorId="0" shapeId="0" xr:uid="{00000000-0006-0000-0400-000008000000}">
      <text>
        <r>
          <rPr>
            <sz val="11"/>
            <rFont val="Calibri"/>
          </rPr>
          <t>Ensure VDS health check is disabled</t>
        </r>
      </text>
    </comment>
    <comment ref="J32" authorId="0" shapeId="0" xr:uid="{00000000-0006-0000-0400-000009000000}">
      <text>
        <r>
          <rPr>
            <sz val="11"/>
            <rFont val="Calibri"/>
          </rPr>
          <t>Ensure the default value of individual salt per vm is configured</t>
        </r>
      </text>
    </comment>
    <comment ref="K32" authorId="0" shapeId="0" xr:uid="{00000000-0006-0000-0400-000015000000}">
      <text>
        <r>
          <rPr>
            <sz val="11"/>
            <rFont val="Calibri"/>
          </rPr>
          <t>Ensure default self-signed certificate for ESXi communication is not used</t>
        </r>
      </text>
    </comment>
    <comment ref="L32" authorId="0" shapeId="0" xr:uid="{00000000-0006-0000-0400-00000A000000}">
      <text>
        <r>
          <rPr>
            <sz val="11"/>
            <rFont val="Calibri"/>
          </rPr>
          <t>Ensure contents of exposed configuration files have not been modified</t>
        </r>
      </text>
    </comment>
    <comment ref="M32" authorId="0" shapeId="0" xr:uid="{00000000-0006-0000-0400-00000B000000}">
      <text>
        <r>
          <rPr>
            <sz val="11"/>
            <rFont val="Calibri"/>
          </rPr>
          <t>Ensure only one remote console connection is permitted to a VM at any time</t>
        </r>
      </text>
    </comment>
    <comment ref="N32" authorId="0" shapeId="0" xr:uid="{00000000-0006-0000-0400-00000C000000}">
      <text>
        <r>
          <rPr>
            <sz val="11"/>
            <rFont val="Calibri"/>
          </rPr>
          <t>Ensure use of the VM console is limited</t>
        </r>
      </text>
    </comment>
    <comment ref="O32" authorId="0" shapeId="0" xr:uid="{00000000-0006-0000-0400-00000D000000}">
      <text>
        <r>
          <rPr>
            <sz val="11"/>
            <rFont val="Calibri"/>
          </rPr>
          <t>Ensure standard processes are used for VM deployment</t>
        </r>
      </text>
    </comment>
    <comment ref="P32" authorId="0" shapeId="0" xr:uid="{00000000-0006-0000-0400-00000E000000}">
      <text>
        <r>
          <rPr>
            <sz val="11"/>
            <rFont val="Calibri"/>
          </rPr>
          <t>Ensure access to VMs through the dvfilter network APIs is configured correctly</t>
        </r>
      </text>
    </comment>
    <comment ref="Q32" authorId="0" shapeId="0" xr:uid="{00000000-0006-0000-0400-00000F000000}">
      <text>
        <r>
          <rPr>
            <sz val="11"/>
            <rFont val="Calibri"/>
          </rPr>
          <t>Ensure Autologon is disabled</t>
        </r>
      </text>
    </comment>
    <comment ref="R32" authorId="0" shapeId="0" xr:uid="{00000000-0006-0000-0400-000010000000}">
      <text>
        <r>
          <rPr>
            <sz val="11"/>
            <rFont val="Calibri"/>
          </rPr>
          <t>Ensure VM limits are configured correctly</t>
        </r>
      </text>
    </comment>
    <comment ref="S32" authorId="0" shapeId="0" xr:uid="{00000000-0006-0000-0400-000011000000}">
      <text>
        <r>
          <rPr>
            <sz val="11"/>
            <rFont val="Calibri"/>
          </rPr>
          <t>Ensure virtual disk shrinking is disabled</t>
        </r>
      </text>
    </comment>
    <comment ref="T32" authorId="0" shapeId="0" xr:uid="{00000000-0006-0000-0400-000012000000}">
      <text>
        <r>
          <rPr>
            <sz val="11"/>
            <rFont val="Calibri"/>
          </rPr>
          <t>Ensure virtual disk wiping is disabled</t>
        </r>
      </text>
    </comment>
    <comment ref="U32" authorId="0" shapeId="0" xr:uid="{00000000-0006-0000-0400-000013000000}">
      <text>
        <r>
          <rPr>
            <sz val="11"/>
            <rFont val="Calibri"/>
          </rPr>
          <t>Ensure VIX messages from the VM are disabled</t>
        </r>
      </text>
    </comment>
    <comment ref="V32" authorId="0" shapeId="0" xr:uid="{00000000-0006-0000-0400-000014000000}">
      <text>
        <r>
          <rPr>
            <sz val="11"/>
            <rFont val="Calibri"/>
          </rPr>
          <t>Ensure host information is not sent to guests</t>
        </r>
      </text>
    </comment>
    <comment ref="J34" authorId="0" shapeId="0" xr:uid="{00000000-0006-0000-0400-000016000000}">
      <text>
        <r>
          <rPr>
            <sz val="11"/>
            <rFont val="Calibri"/>
          </rPr>
          <t>Ensure account lockout is set to 15 minutes</t>
        </r>
      </text>
    </comment>
    <comment ref="K34" authorId="0" shapeId="0" xr:uid="{00000000-0006-0000-0400-000017000000}">
      <text>
        <r>
          <rPr>
            <sz val="11"/>
            <rFont val="Calibri"/>
          </rPr>
          <t>Ensure the DCUI timeout is set to 600 seconds or less</t>
        </r>
      </text>
    </comment>
    <comment ref="L34" authorId="0" shapeId="0" xr:uid="{00000000-0006-0000-0400-000018000000}">
      <text>
        <r>
          <rPr>
            <sz val="11"/>
            <rFont val="Calibri"/>
          </rPr>
          <t>Ensure idle ESXi shell and SSH sessions time out after 300 seconds or less</t>
        </r>
      </text>
    </comment>
    <comment ref="M34" authorId="0" shapeId="0" xr:uid="{00000000-0006-0000-0400-000019000000}">
      <text>
        <r>
          <rPr>
            <sz val="11"/>
            <rFont val="Calibri"/>
          </rPr>
          <t>Ensure the shell services timeout is set to 1 hour or less</t>
        </r>
      </text>
    </comment>
    <comment ref="J35" authorId="0" shapeId="0" xr:uid="{00000000-0006-0000-0400-00001A000000}">
      <text>
        <r>
          <rPr>
            <sz val="11"/>
            <rFont val="Calibri"/>
          </rPr>
          <t>Ensure the ESXi host firewall is configured to restrict access to services running on the host</t>
        </r>
      </text>
    </comment>
    <comment ref="K35" authorId="0" shapeId="0" xr:uid="{00000000-0006-0000-0400-00001B000000}">
      <text>
        <r>
          <rPr>
            <sz val="11"/>
            <rFont val="Calibri"/>
          </rPr>
          <t>Ensure the vSwitch Forged Transmits policy is set to reject</t>
        </r>
      </text>
    </comment>
    <comment ref="L35" authorId="0" shapeId="0" xr:uid="{00000000-0006-0000-0400-00001C000000}">
      <text>
        <r>
          <rPr>
            <sz val="11"/>
            <rFont val="Calibri"/>
          </rPr>
          <t>Ensure the vSwitch MAC Address Change policy is set to reject</t>
        </r>
      </text>
    </comment>
    <comment ref="M35" authorId="0" shapeId="0" xr:uid="{00000000-0006-0000-0400-00001D000000}">
      <text>
        <r>
          <rPr>
            <sz val="11"/>
            <rFont val="Calibri"/>
          </rPr>
          <t>Ensure the vSwitch Promiscuous Mode policy is set to reject</t>
        </r>
      </text>
    </comment>
    <comment ref="N35" authorId="0" shapeId="0" xr:uid="{00000000-0006-0000-0400-00001E000000}">
      <text>
        <r>
          <rPr>
            <sz val="11"/>
            <rFont val="Calibri"/>
          </rPr>
          <t>Ensure port groups are not configured to the value of the native VLAN</t>
        </r>
      </text>
    </comment>
    <comment ref="O35" authorId="0" shapeId="0" xr:uid="{00000000-0006-0000-0400-00001F000000}">
      <text>
        <r>
          <rPr>
            <sz val="11"/>
            <rFont val="Calibri"/>
          </rPr>
          <t>Ensure port groups are not configured to VLAN values reserved by upstream physical switches</t>
        </r>
      </text>
    </comment>
    <comment ref="P35" authorId="0" shapeId="0" xr:uid="{00000000-0006-0000-0400-000020000000}">
      <text>
        <r>
          <rPr>
            <sz val="11"/>
            <rFont val="Calibri"/>
          </rPr>
          <t>Ensure port-level configuration overrides are disabled.</t>
        </r>
      </text>
    </comment>
    <comment ref="J37" authorId="0" shapeId="0" xr:uid="{00000000-0006-0000-0400-000021000000}">
      <text>
        <r>
          <rPr>
            <sz val="11"/>
            <rFont val="Calibri"/>
          </rPr>
          <t>Ensure secure protocols are used for virtual serial port access</t>
        </r>
      </text>
    </comment>
    <comment ref="J39" authorId="0" shapeId="0" xr:uid="{00000000-0006-0000-0400-000022000000}">
      <text>
        <r>
          <rPr>
            <sz val="11"/>
            <rFont val="Calibri"/>
          </rPr>
          <t>Ensure Managed Object Browser (MOB) is disabled</t>
        </r>
      </text>
    </comment>
    <comment ref="K39" authorId="0" shapeId="0" xr:uid="{00000000-0006-0000-0400-00003E000000}">
      <text>
        <r>
          <rPr>
            <sz val="11"/>
            <rFont val="Calibri"/>
          </rPr>
          <t>Ensure SNMP is configured properly</t>
        </r>
      </text>
    </comment>
    <comment ref="L39" authorId="0" shapeId="0" xr:uid="{00000000-0006-0000-0400-00003F000000}">
      <text>
        <r>
          <rPr>
            <sz val="11"/>
            <rFont val="Calibri"/>
          </rPr>
          <t>Ensure dvfilter API is not configured if not used</t>
        </r>
      </text>
    </comment>
    <comment ref="M39" authorId="0" shapeId="0" xr:uid="{00000000-0006-0000-0400-000040000000}">
      <text>
        <r>
          <rPr>
            <sz val="11"/>
            <rFont val="Calibri"/>
          </rPr>
          <t>Ensure VDS health check is disabled</t>
        </r>
      </text>
    </comment>
    <comment ref="N39" authorId="0" shapeId="0" xr:uid="{00000000-0006-0000-0400-000041000000}">
      <text>
        <r>
          <rPr>
            <sz val="11"/>
            <rFont val="Calibri"/>
          </rPr>
          <t>Ensure DCUI is disabled</t>
        </r>
      </text>
    </comment>
    <comment ref="O39" authorId="0" shapeId="0" xr:uid="{00000000-0006-0000-0400-000042000000}">
      <text>
        <r>
          <rPr>
            <sz val="11"/>
            <rFont val="Calibri"/>
          </rPr>
          <t>Ensure the ESXi shell is disabled</t>
        </r>
      </text>
    </comment>
    <comment ref="P39" authorId="0" shapeId="0" xr:uid="{00000000-0006-0000-0400-000043000000}">
      <text>
        <r>
          <rPr>
            <sz val="11"/>
            <rFont val="Calibri"/>
          </rPr>
          <t>Ensure SSH is disabled</t>
        </r>
      </text>
    </comment>
    <comment ref="Q39" authorId="0" shapeId="0" xr:uid="{00000000-0006-0000-0400-000044000000}">
      <text>
        <r>
          <rPr>
            <sz val="11"/>
            <rFont val="Calibri"/>
          </rPr>
          <t>Ensure CIM access is limited</t>
        </r>
      </text>
    </comment>
    <comment ref="R39" authorId="0" shapeId="0" xr:uid="{00000000-0006-0000-0400-000045000000}">
      <text>
        <r>
          <rPr>
            <sz val="11"/>
            <rFont val="Calibri"/>
          </rPr>
          <t>Ensure unnecessary floppy devices are disconnected</t>
        </r>
      </text>
    </comment>
    <comment ref="S39" authorId="0" shapeId="0" xr:uid="{00000000-0006-0000-0400-000046000000}">
      <text>
        <r>
          <rPr>
            <sz val="11"/>
            <rFont val="Calibri"/>
          </rPr>
          <t>Ensure unnecessary CD/DVD devices are disconnected</t>
        </r>
      </text>
    </comment>
    <comment ref="T39" authorId="0" shapeId="0" xr:uid="{00000000-0006-0000-0400-000047000000}">
      <text>
        <r>
          <rPr>
            <sz val="11"/>
            <rFont val="Calibri"/>
          </rPr>
          <t>Ensure unnecessary parallel ports are disconnected</t>
        </r>
      </text>
    </comment>
    <comment ref="U39" authorId="0" shapeId="0" xr:uid="{00000000-0006-0000-0400-000048000000}">
      <text>
        <r>
          <rPr>
            <sz val="11"/>
            <rFont val="Calibri"/>
          </rPr>
          <t>Ensure unnecessary serial ports are disconnected</t>
        </r>
      </text>
    </comment>
    <comment ref="V39" authorId="0" shapeId="0" xr:uid="{00000000-0006-0000-0400-000049000000}">
      <text>
        <r>
          <rPr>
            <sz val="11"/>
            <rFont val="Calibri"/>
          </rPr>
          <t>Ensure unnecessary USB devices are disconnected</t>
        </r>
      </text>
    </comment>
    <comment ref="W39" authorId="0" shapeId="0" xr:uid="{00000000-0006-0000-0400-000023000000}">
      <text>
        <r>
          <rPr>
            <sz val="11"/>
            <rFont val="Calibri"/>
          </rPr>
          <t>Ensure unauthorized modification and disconnection of devices is disabled</t>
        </r>
      </text>
    </comment>
    <comment ref="X39" authorId="0" shapeId="0" xr:uid="{00000000-0006-0000-0400-000024000000}">
      <text>
        <r>
          <rPr>
            <sz val="11"/>
            <rFont val="Calibri"/>
          </rPr>
          <t>Ensure unauthorized connection of devices is disabled</t>
        </r>
      </text>
    </comment>
    <comment ref="Y39" authorId="0" shapeId="0" xr:uid="{00000000-0006-0000-0400-000025000000}">
      <text>
        <r>
          <rPr>
            <sz val="11"/>
            <rFont val="Calibri"/>
          </rPr>
          <t>Ensure PCI and PCIe device passthrough is disabled</t>
        </r>
      </text>
    </comment>
    <comment ref="Z39" authorId="0" shapeId="0" xr:uid="{00000000-0006-0000-0400-000026000000}">
      <text>
        <r>
          <rPr>
            <sz val="11"/>
            <rFont val="Calibri"/>
          </rPr>
          <t>Ensure unnecessary or superfluous functions inside VMs are disabled</t>
        </r>
      </text>
    </comment>
    <comment ref="AA39" authorId="0" shapeId="0" xr:uid="{00000000-0006-0000-0400-000027000000}">
      <text>
        <r>
          <rPr>
            <sz val="11"/>
            <rFont val="Calibri"/>
          </rPr>
          <t>Ensure access to VMs through the dvfilter network APIs is configured correctly</t>
        </r>
      </text>
    </comment>
    <comment ref="AB39" authorId="0" shapeId="0" xr:uid="{00000000-0006-0000-0400-000028000000}">
      <text>
        <r>
          <rPr>
            <sz val="11"/>
            <rFont val="Calibri"/>
          </rPr>
          <t>Ensure Autologon is disabled</t>
        </r>
      </text>
    </comment>
    <comment ref="AC39" authorId="0" shapeId="0" xr:uid="{00000000-0006-0000-0400-000029000000}">
      <text>
        <r>
          <rPr>
            <sz val="11"/>
            <rFont val="Calibri"/>
          </rPr>
          <t>Ensure BIOS BBS is disabled</t>
        </r>
      </text>
    </comment>
    <comment ref="AD39" authorId="0" shapeId="0" xr:uid="{00000000-0006-0000-0400-00002A000000}">
      <text>
        <r>
          <rPr>
            <sz val="11"/>
            <rFont val="Calibri"/>
          </rPr>
          <t>Ensure Guest Host Interaction Protocol Handler is set to disabled</t>
        </r>
      </text>
    </comment>
    <comment ref="AE39" authorId="0" shapeId="0" xr:uid="{00000000-0006-0000-0400-00002B000000}">
      <text>
        <r>
          <rPr>
            <sz val="11"/>
            <rFont val="Calibri"/>
          </rPr>
          <t>Ensure Unity Taskbar is disabled</t>
        </r>
      </text>
    </comment>
    <comment ref="AF39" authorId="0" shapeId="0" xr:uid="{00000000-0006-0000-0400-00002C000000}">
      <text>
        <r>
          <rPr>
            <sz val="11"/>
            <rFont val="Calibri"/>
          </rPr>
          <t>Ensure Unity Active is disabled</t>
        </r>
      </text>
    </comment>
    <comment ref="AG39" authorId="0" shapeId="0" xr:uid="{00000000-0006-0000-0400-00002D000000}">
      <text>
        <r>
          <rPr>
            <sz val="11"/>
            <rFont val="Calibri"/>
          </rPr>
          <t>Ensure Unity Window Contents is disabled</t>
        </r>
      </text>
    </comment>
    <comment ref="AH39" authorId="0" shapeId="0" xr:uid="{00000000-0006-0000-0400-00002E000000}">
      <text>
        <r>
          <rPr>
            <sz val="11"/>
            <rFont val="Calibri"/>
          </rPr>
          <t>Ensure Unity Push Update is disabled</t>
        </r>
      </text>
    </comment>
    <comment ref="AI39" authorId="0" shapeId="0" xr:uid="{00000000-0006-0000-0400-00002F000000}">
      <text>
        <r>
          <rPr>
            <sz val="11"/>
            <rFont val="Calibri"/>
          </rPr>
          <t>Ensure Drag and Drop Version Get is disabled</t>
        </r>
      </text>
    </comment>
    <comment ref="AJ39" authorId="0" shapeId="0" xr:uid="{00000000-0006-0000-0400-000030000000}">
      <text>
        <r>
          <rPr>
            <sz val="11"/>
            <rFont val="Calibri"/>
          </rPr>
          <t>Ensure Drag and Drop Version Set is disabled</t>
        </r>
      </text>
    </comment>
    <comment ref="AK39" authorId="0" shapeId="0" xr:uid="{00000000-0006-0000-0400-000031000000}">
      <text>
        <r>
          <rPr>
            <sz val="11"/>
            <rFont val="Calibri"/>
          </rPr>
          <t>Ensure Shell Action is disabled</t>
        </r>
      </text>
    </comment>
    <comment ref="AL39" authorId="0" shapeId="0" xr:uid="{00000000-0006-0000-0400-000032000000}">
      <text>
        <r>
          <rPr>
            <sz val="11"/>
            <rFont val="Calibri"/>
          </rPr>
          <t>Ensure Request Disk Topology is disabled</t>
        </r>
      </text>
    </comment>
    <comment ref="AM39" authorId="0" shapeId="0" xr:uid="{00000000-0006-0000-0400-000033000000}">
      <text>
        <r>
          <rPr>
            <sz val="11"/>
            <rFont val="Calibri"/>
          </rPr>
          <t>Ensure Trash Folder State is disabled</t>
        </r>
      </text>
    </comment>
    <comment ref="AN39" authorId="0" shapeId="0" xr:uid="{00000000-0006-0000-0400-000034000000}">
      <text>
        <r>
          <rPr>
            <sz val="11"/>
            <rFont val="Calibri"/>
          </rPr>
          <t>Ensure Guest Host Interaction Tray Icon is disabled</t>
        </r>
      </text>
    </comment>
    <comment ref="AO39" authorId="0" shapeId="0" xr:uid="{00000000-0006-0000-0400-000035000000}">
      <text>
        <r>
          <rPr>
            <sz val="11"/>
            <rFont val="Calibri"/>
          </rPr>
          <t>Ensure Unity is disabled</t>
        </r>
      </text>
    </comment>
    <comment ref="AP39" authorId="0" shapeId="0" xr:uid="{00000000-0006-0000-0400-000036000000}">
      <text>
        <r>
          <rPr>
            <sz val="11"/>
            <rFont val="Calibri"/>
          </rPr>
          <t>Ensure Unity Interlock is disabled</t>
        </r>
      </text>
    </comment>
    <comment ref="AQ39" authorId="0" shapeId="0" xr:uid="{00000000-0006-0000-0400-000037000000}">
      <text>
        <r>
          <rPr>
            <sz val="11"/>
            <rFont val="Calibri"/>
          </rPr>
          <t>Ensure GetCreds is disabled</t>
        </r>
      </text>
    </comment>
    <comment ref="AR39" authorId="0" shapeId="0" xr:uid="{00000000-0006-0000-0400-000038000000}">
      <text>
        <r>
          <rPr>
            <sz val="11"/>
            <rFont val="Calibri"/>
          </rPr>
          <t>Ensure Host Guest File System Server is disabled</t>
        </r>
      </text>
    </comment>
    <comment ref="AS39" authorId="0" shapeId="0" xr:uid="{00000000-0006-0000-0400-000039000000}">
      <text>
        <r>
          <rPr>
            <sz val="11"/>
            <rFont val="Calibri"/>
          </rPr>
          <t>Ensure Guest Host Interaction Launch Menu is disabled</t>
        </r>
      </text>
    </comment>
    <comment ref="AT39" authorId="0" shapeId="0" xr:uid="{00000000-0006-0000-0400-00003A000000}">
      <text>
        <r>
          <rPr>
            <sz val="11"/>
            <rFont val="Calibri"/>
          </rPr>
          <t>Ensure memSchedFakeSampleStats is disabled</t>
        </r>
      </text>
    </comment>
    <comment ref="AU39" authorId="0" shapeId="0" xr:uid="{00000000-0006-0000-0400-00003B000000}">
      <text>
        <r>
          <rPr>
            <sz val="11"/>
            <rFont val="Calibri"/>
          </rPr>
          <t>Ensure VM Console Copy operations are disabled</t>
        </r>
      </text>
    </comment>
    <comment ref="AV39" authorId="0" shapeId="0" xr:uid="{00000000-0006-0000-0400-00003C000000}">
      <text>
        <r>
          <rPr>
            <sz val="11"/>
            <rFont val="Calibri"/>
          </rPr>
          <t>Ensure VM Console Drag and Drop operations is disabled</t>
        </r>
      </text>
    </comment>
    <comment ref="AW39" authorId="0" shapeId="0" xr:uid="{00000000-0006-0000-0400-00003D000000}">
      <text>
        <r>
          <rPr>
            <sz val="11"/>
            <rFont val="Calibri"/>
          </rPr>
          <t>Ensure VM Console GUI Options is disabled</t>
        </r>
      </text>
    </comment>
    <comment ref="J45" authorId="0" shapeId="0" xr:uid="{00000000-0006-0000-0400-00004A000000}">
      <text>
        <r>
          <rPr>
            <sz val="11"/>
            <rFont val="Calibri"/>
          </rPr>
          <t>Ensure DCUI has a trusted users list for lockdown mode</t>
        </r>
      </text>
    </comment>
    <comment ref="J46" authorId="0" shapeId="0" xr:uid="{00000000-0006-0000-0400-00004B000000}">
      <text>
        <r>
          <rPr>
            <sz val="11"/>
            <rFont val="Calibri"/>
          </rPr>
          <t>Ensure passwords are required to be complex</t>
        </r>
      </text>
    </comment>
    <comment ref="K46" authorId="0" shapeId="0" xr:uid="{00000000-0006-0000-0400-00004C000000}">
      <text>
        <r>
          <rPr>
            <sz val="11"/>
            <rFont val="Calibri"/>
          </rPr>
          <t>Ensure the uniqueness of CHAP authentication secrets for iSCSI traffic</t>
        </r>
      </text>
    </comment>
    <comment ref="J47" authorId="0" shapeId="0" xr:uid="{00000000-0006-0000-0400-00004D000000}">
      <text>
        <r>
          <rPr>
            <sz val="11"/>
            <rFont val="Calibri"/>
          </rPr>
          <t>Ensure expired and revoked SSL certificates are removed from the ESXi server</t>
        </r>
      </text>
    </comment>
    <comment ref="K47" authorId="0" shapeId="0" xr:uid="{00000000-0006-0000-0400-00004E000000}">
      <text>
        <r>
          <rPr>
            <sz val="11"/>
            <rFont val="Calibri"/>
          </rPr>
          <t>Ensure the SSH authorized_keys file is empty</t>
        </r>
      </text>
    </comment>
    <comment ref="J48" authorId="0" shapeId="0" xr:uid="{00000000-0006-0000-0400-00004F000000}">
      <text>
        <r>
          <rPr>
            <sz val="11"/>
            <rFont val="Calibri"/>
          </rPr>
          <t>Ensure vSphere Authentication Proxy is used when adding hosts to Active Directory</t>
        </r>
      </text>
    </comment>
    <comment ref="K48" authorId="0" shapeId="0" xr:uid="{00000000-0006-0000-0400-000050000000}">
      <text>
        <r>
          <rPr>
            <sz val="11"/>
            <rFont val="Calibri"/>
          </rPr>
          <t>Ensure a non-root user account exists for local admin access</t>
        </r>
      </text>
    </comment>
    <comment ref="L48" authorId="0" shapeId="0" xr:uid="{00000000-0006-0000-0400-000051000000}">
      <text>
        <r>
          <rPr>
            <sz val="11"/>
            <rFont val="Calibri"/>
          </rPr>
          <t>Ensure Active Directory is used for local user authentication</t>
        </r>
      </text>
    </comment>
    <comment ref="J50" authorId="0" shapeId="0" xr:uid="{00000000-0006-0000-0400-000052000000}">
      <text>
        <r>
          <rPr>
            <sz val="11"/>
            <rFont val="Calibri"/>
          </rPr>
          <t>Ensure vSphere Authentication Proxy is used when adding hosts to Active Directory</t>
        </r>
      </text>
    </comment>
    <comment ref="K50" authorId="0" shapeId="0" xr:uid="{00000000-0006-0000-0400-000053000000}">
      <text>
        <r>
          <rPr>
            <sz val="11"/>
            <rFont val="Calibri"/>
          </rPr>
          <t>Ensure Active Directory is used for local user authentication</t>
        </r>
      </text>
    </comment>
    <comment ref="L50" authorId="0" shapeId="0" xr:uid="{00000000-0006-0000-0400-000054000000}">
      <text>
        <r>
          <rPr>
            <sz val="11"/>
            <rFont val="Calibri"/>
          </rPr>
          <t>Ensure Lockdown mode is enabled</t>
        </r>
      </text>
    </comment>
    <comment ref="J53" authorId="0" shapeId="0" xr:uid="{00000000-0006-0000-0400-000055000000}">
      <text>
        <r>
          <rPr>
            <sz val="11"/>
            <rFont val="Calibri"/>
          </rPr>
          <t>Ensure the maximum failed login attempts is set to 5</t>
        </r>
      </text>
    </comment>
    <comment ref="K53" authorId="0" shapeId="0" xr:uid="{00000000-0006-0000-0400-000056000000}">
      <text>
        <r>
          <rPr>
            <sz val="11"/>
            <rFont val="Calibri"/>
          </rPr>
          <t>Ensure account lockout is set to 15 minutes</t>
        </r>
      </text>
    </comment>
    <comment ref="J59" authorId="0" shapeId="0" xr:uid="{00000000-0006-0000-0400-000057000000}">
      <text>
        <r>
          <rPr>
            <sz val="11"/>
            <rFont val="Calibri"/>
          </rPr>
          <t>Ensure the SSH authorized_keys file is empty</t>
        </r>
      </text>
    </comment>
    <comment ref="J63" authorId="0" shapeId="0" xr:uid="{00000000-0006-0000-0400-000058000000}">
      <text>
        <r>
          <rPr>
            <sz val="11"/>
            <rFont val="Calibri"/>
          </rPr>
          <t>Ensure ESXi is properly patched</t>
        </r>
      </text>
    </comment>
    <comment ref="J70" authorId="0" shapeId="0" xr:uid="{00000000-0006-0000-0400-000059000000}">
      <text>
        <r>
          <rPr>
            <sz val="11"/>
            <rFont val="Calibri"/>
          </rPr>
          <t>Ensure a centralized location is configured to collect ESXi host core dumps</t>
        </r>
      </text>
    </comment>
    <comment ref="K70" authorId="0" shapeId="0" xr:uid="{00000000-0006-0000-0400-00005A000000}">
      <text>
        <r>
          <rPr>
            <sz val="11"/>
            <rFont val="Calibri"/>
          </rPr>
          <t>Ensure persistent logging is configured for all ESXi hosts</t>
        </r>
      </text>
    </comment>
    <comment ref="L70" authorId="0" shapeId="0" xr:uid="{00000000-0006-0000-0400-00005B000000}">
      <text>
        <r>
          <rPr>
            <sz val="11"/>
            <rFont val="Calibri"/>
          </rPr>
          <t>Ensure remote logging is configured for ESXi hosts</t>
        </r>
      </text>
    </comment>
    <comment ref="M70" authorId="0" shapeId="0" xr:uid="{00000000-0006-0000-0400-00005C000000}">
      <text>
        <r>
          <rPr>
            <sz val="11"/>
            <rFont val="Calibri"/>
          </rPr>
          <t>Ensure informational messages from the VM to the VMX file are limited</t>
        </r>
      </text>
    </comment>
    <comment ref="N70" authorId="0" shapeId="0" xr:uid="{00000000-0006-0000-0400-00005D000000}">
      <text>
        <r>
          <rPr>
            <sz val="11"/>
            <rFont val="Calibri"/>
          </rPr>
          <t>Ensure VIX messages from the VM are disabled</t>
        </r>
      </text>
    </comment>
    <comment ref="O70" authorId="0" shapeId="0" xr:uid="{00000000-0006-0000-0400-00005E000000}">
      <text>
        <r>
          <rPr>
            <sz val="11"/>
            <rFont val="Calibri"/>
          </rPr>
          <t>Ensure the number of VM log files is configured properly</t>
        </r>
      </text>
    </comment>
    <comment ref="P70" authorId="0" shapeId="0" xr:uid="{00000000-0006-0000-0400-00005F000000}">
      <text>
        <r>
          <rPr>
            <sz val="11"/>
            <rFont val="Calibri"/>
          </rPr>
          <t>Ensure VM log file size is limited</t>
        </r>
      </text>
    </comment>
    <comment ref="J71" authorId="0" shapeId="0" xr:uid="{00000000-0006-0000-0400-000060000000}">
      <text>
        <r>
          <rPr>
            <sz val="11"/>
            <rFont val="Calibri"/>
          </rPr>
          <t>Ensure informational messages from the VM to the VMX file are limited</t>
        </r>
      </text>
    </comment>
    <comment ref="K71" authorId="0" shapeId="0" xr:uid="{00000000-0006-0000-0400-000061000000}">
      <text>
        <r>
          <rPr>
            <sz val="11"/>
            <rFont val="Calibri"/>
          </rPr>
          <t>Ensure the number of VM log files is configured properly</t>
        </r>
      </text>
    </comment>
    <comment ref="L71" authorId="0" shapeId="0" xr:uid="{00000000-0006-0000-0400-000062000000}">
      <text>
        <r>
          <rPr>
            <sz val="11"/>
            <rFont val="Calibri"/>
          </rPr>
          <t>Ensure VM log file size is limited</t>
        </r>
      </text>
    </comment>
    <comment ref="J72" authorId="0" shapeId="0" xr:uid="{00000000-0006-0000-0400-000063000000}">
      <text>
        <r>
          <rPr>
            <sz val="11"/>
            <rFont val="Calibri"/>
          </rPr>
          <t>Ensure NTP time synchronization is configured properly</t>
        </r>
      </text>
    </comment>
    <comment ref="J77" authorId="0" shapeId="0" xr:uid="{00000000-0006-0000-0400-000064000000}">
      <text>
        <r>
          <rPr>
            <sz val="11"/>
            <rFont val="Calibri"/>
          </rPr>
          <t>Ensure a centralized location is configured to collect ESXi host core dumps</t>
        </r>
      </text>
    </comment>
    <comment ref="J90" authorId="0" shapeId="0" xr:uid="{00000000-0006-0000-0400-000065000000}">
      <text>
        <r>
          <rPr>
            <sz val="11"/>
            <rFont val="Calibri"/>
          </rPr>
          <t>Ensure contents of exposed configuration files have not been modified</t>
        </r>
      </text>
    </comment>
    <comment ref="J105" authorId="0" shapeId="0" xr:uid="{00000000-0006-0000-0400-000066000000}">
      <text>
        <r>
          <rPr>
            <sz val="11"/>
            <rFont val="Calibri"/>
          </rPr>
          <t>Ensure storage area network (SAN) resources are segregated properly</t>
        </r>
      </text>
    </comment>
    <comment ref="K105" authorId="0" shapeId="0" xr:uid="{00000000-0006-0000-0400-000067000000}">
      <text>
        <r>
          <rPr>
            <sz val="11"/>
            <rFont val="Calibri"/>
          </rPr>
          <t>Ensure the vSwitch Forged Transmits policy is set to reject</t>
        </r>
      </text>
    </comment>
    <comment ref="L105" authorId="0" shapeId="0" xr:uid="{00000000-0006-0000-0400-000068000000}">
      <text>
        <r>
          <rPr>
            <sz val="11"/>
            <rFont val="Calibri"/>
          </rPr>
          <t>Ensure the vSwitch MAC Address Change policy is set to reject</t>
        </r>
      </text>
    </comment>
    <comment ref="M105" authorId="0" shapeId="0" xr:uid="{00000000-0006-0000-0400-000069000000}">
      <text>
        <r>
          <rPr>
            <sz val="11"/>
            <rFont val="Calibri"/>
          </rPr>
          <t>Ensure the vSwitch Promiscuous Mode policy is set to reject</t>
        </r>
      </text>
    </comment>
    <comment ref="N105" authorId="0" shapeId="0" xr:uid="{00000000-0006-0000-0400-00006A000000}">
      <text>
        <r>
          <rPr>
            <sz val="11"/>
            <rFont val="Calibri"/>
          </rPr>
          <t>Ensure port groups are not configured to the value of the native VLAN</t>
        </r>
      </text>
    </comment>
    <comment ref="O105" authorId="0" shapeId="0" xr:uid="{00000000-0006-0000-0400-00006B000000}">
      <text>
        <r>
          <rPr>
            <sz val="11"/>
            <rFont val="Calibri"/>
          </rPr>
          <t>Ensure port groups are not configured to VLAN values reserved by upstream physical switches</t>
        </r>
      </text>
    </comment>
    <comment ref="P105" authorId="0" shapeId="0" xr:uid="{00000000-0006-0000-0400-00006C000000}">
      <text>
        <r>
          <rPr>
            <sz val="11"/>
            <rFont val="Calibri"/>
          </rPr>
          <t>Ensure port groups are not configured to VLAN 4095 except for Virtual Guest Tagging (VGT)</t>
        </r>
      </text>
    </comment>
    <comment ref="Q105" authorId="0" shapeId="0" xr:uid="{00000000-0006-0000-0400-00006D000000}">
      <text>
        <r>
          <rPr>
            <sz val="11"/>
            <rFont val="Calibri"/>
          </rPr>
          <t>Ensure port-level configuration overrides are disabled.</t>
        </r>
      </text>
    </comment>
    <comment ref="J106" authorId="0" shapeId="0" xr:uid="{00000000-0006-0000-0400-00006E000000}">
      <text>
        <r>
          <rPr>
            <sz val="11"/>
            <rFont val="Calibri"/>
          </rPr>
          <t>Ensure SNMP is configured properly</t>
        </r>
      </text>
    </comment>
    <comment ref="K106" authorId="0" shapeId="0" xr:uid="{00000000-0006-0000-0400-00006F000000}">
      <text>
        <r>
          <rPr>
            <sz val="11"/>
            <rFont val="Calibri"/>
          </rPr>
          <t>Ensure dvfilter API is not configured if not used</t>
        </r>
      </text>
    </comment>
    <comment ref="J109" authorId="0" shapeId="0" xr:uid="{00000000-0006-0000-0400-000070000000}">
      <text>
        <r>
          <rPr>
            <sz val="11"/>
            <rFont val="Calibri"/>
          </rPr>
          <t>Ensure secure protocols are used for virtual serial port access</t>
        </r>
      </text>
    </comment>
    <comment ref="J118" authorId="0" shapeId="0" xr:uid="{00000000-0006-0000-0400-000071000000}">
      <text>
        <r>
          <rPr>
            <sz val="11"/>
            <rFont val="Calibri"/>
          </rPr>
          <t>Ensure port groups are not configured to VLAN 4095 except for Virtual Guest Tagging (VGT)</t>
        </r>
      </text>
    </comment>
    <comment ref="K118" authorId="0" shapeId="0" xr:uid="{00000000-0006-0000-0400-000072000000}">
      <text>
        <r>
          <rPr>
            <sz val="11"/>
            <rFont val="Calibri"/>
          </rPr>
          <t>Ensure Virtual Disributed Switch Netflow traffic is sent to an authorized collector</t>
        </r>
      </text>
    </comment>
    <comment ref="J138" authorId="0" shapeId="0" xr:uid="{00000000-0006-0000-0400-000073000000}">
      <text>
        <r>
          <rPr>
            <sz val="11"/>
            <rFont val="Calibri"/>
          </rPr>
          <t>Ensure default self-signed certificate for ESXi communication is not used</t>
        </r>
      </text>
    </comment>
    <comment ref="K138" authorId="0" shapeId="0" xr:uid="{00000000-0006-0000-0400-000074000000}">
      <text>
        <r>
          <rPr>
            <sz val="11"/>
            <rFont val="Calibri"/>
          </rPr>
          <t>Ensure expired and revoked SSL certificates are removed from the ESXi server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the maximum failed login attempts is set to 5</t>
        </r>
      </text>
    </comment>
    <comment ref="I2" authorId="0" shapeId="0" xr:uid="{00000000-0006-0000-0500-000002000000}">
      <text>
        <r>
          <rPr>
            <sz val="11"/>
            <rFont val="Calibri"/>
          </rPr>
          <t>Ensure account lockout is set to 15 minutes</t>
        </r>
      </text>
    </comment>
    <comment ref="H9" authorId="0" shapeId="0" xr:uid="{00000000-0006-0000-0500-000003000000}">
      <text>
        <r>
          <rPr>
            <sz val="11"/>
            <rFont val="Calibri"/>
          </rPr>
          <t>Ensure no unauthorized kernel modules are loaded on the host</t>
        </r>
      </text>
    </comment>
    <comment ref="H10" authorId="0" shapeId="0" xr:uid="{00000000-0006-0000-0500-000004000000}">
      <text>
        <r>
          <rPr>
            <sz val="11"/>
            <rFont val="Calibri"/>
          </rPr>
          <t>Ensure the Image Profile VIB acceptance level is configured properly</t>
        </r>
      </text>
    </comment>
    <comment ref="I10" authorId="0" shapeId="0" xr:uid="{00000000-0006-0000-0500-000005000000}">
      <text>
        <r>
          <rPr>
            <sz val="11"/>
            <rFont val="Calibri"/>
          </rPr>
          <t>Ensure no unauthorized kernel modules are loaded on the host</t>
        </r>
      </text>
    </comment>
    <comment ref="H14" authorId="0" shapeId="0" xr:uid="{00000000-0006-0000-0500-000006000000}">
      <text>
        <r>
          <rPr>
            <sz val="11"/>
            <rFont val="Calibri"/>
          </rPr>
          <t>Ensure Managed Object Browser (MOB) is disabled</t>
        </r>
      </text>
    </comment>
    <comment ref="I14" authorId="0" shapeId="0" xr:uid="{00000000-0006-0000-0500-00002D000000}">
      <text>
        <r>
          <rPr>
            <sz val="11"/>
            <rFont val="Calibri"/>
          </rPr>
          <t>Ensure SNMP is configured properly</t>
        </r>
      </text>
    </comment>
    <comment ref="J14" authorId="0" shapeId="0" xr:uid="{00000000-0006-0000-0500-000007000000}">
      <text>
        <r>
          <rPr>
            <sz val="11"/>
            <rFont val="Calibri"/>
          </rPr>
          <t>Ensure dvfilter API is not configured if not used</t>
        </r>
      </text>
    </comment>
    <comment ref="K14" authorId="0" shapeId="0" xr:uid="{00000000-0006-0000-0500-000008000000}">
      <text>
        <r>
          <rPr>
            <sz val="11"/>
            <rFont val="Calibri"/>
          </rPr>
          <t>Ensure VDS health check is disabled</t>
        </r>
      </text>
    </comment>
    <comment ref="L14" authorId="0" shapeId="0" xr:uid="{00000000-0006-0000-0500-000009000000}">
      <text>
        <r>
          <rPr>
            <sz val="11"/>
            <rFont val="Calibri"/>
          </rPr>
          <t>Ensure DCUI is disabled</t>
        </r>
      </text>
    </comment>
    <comment ref="M14" authorId="0" shapeId="0" xr:uid="{00000000-0006-0000-0500-00000A000000}">
      <text>
        <r>
          <rPr>
            <sz val="11"/>
            <rFont val="Calibri"/>
          </rPr>
          <t>Ensure the ESXi shell is disabled</t>
        </r>
      </text>
    </comment>
    <comment ref="N14" authorId="0" shapeId="0" xr:uid="{00000000-0006-0000-0500-00000B000000}">
      <text>
        <r>
          <rPr>
            <sz val="11"/>
            <rFont val="Calibri"/>
          </rPr>
          <t>Ensure SSH is disabled</t>
        </r>
      </text>
    </comment>
    <comment ref="O14" authorId="0" shapeId="0" xr:uid="{00000000-0006-0000-0500-00000C000000}">
      <text>
        <r>
          <rPr>
            <sz val="11"/>
            <rFont val="Calibri"/>
          </rPr>
          <t>Ensure CIM access is limited</t>
        </r>
      </text>
    </comment>
    <comment ref="P14" authorId="0" shapeId="0" xr:uid="{00000000-0006-0000-0500-00000D000000}">
      <text>
        <r>
          <rPr>
            <sz val="11"/>
            <rFont val="Calibri"/>
          </rPr>
          <t>Ensure Lockdown mode is enabled</t>
        </r>
      </text>
    </comment>
    <comment ref="Q14" authorId="0" shapeId="0" xr:uid="{00000000-0006-0000-0500-00000E000000}">
      <text>
        <r>
          <rPr>
            <sz val="11"/>
            <rFont val="Calibri"/>
          </rPr>
          <t>Ensure unnecessary floppy devices are disconnected</t>
        </r>
      </text>
    </comment>
    <comment ref="R14" authorId="0" shapeId="0" xr:uid="{00000000-0006-0000-0500-00000F000000}">
      <text>
        <r>
          <rPr>
            <sz val="11"/>
            <rFont val="Calibri"/>
          </rPr>
          <t>Ensure unnecessary CD/DVD devices are disconnected</t>
        </r>
      </text>
    </comment>
    <comment ref="S14" authorId="0" shapeId="0" xr:uid="{00000000-0006-0000-0500-000010000000}">
      <text>
        <r>
          <rPr>
            <sz val="11"/>
            <rFont val="Calibri"/>
          </rPr>
          <t>Ensure unnecessary parallel ports are disconnected</t>
        </r>
      </text>
    </comment>
    <comment ref="T14" authorId="0" shapeId="0" xr:uid="{00000000-0006-0000-0500-000011000000}">
      <text>
        <r>
          <rPr>
            <sz val="11"/>
            <rFont val="Calibri"/>
          </rPr>
          <t>Ensure unnecessary serial ports are disconnected</t>
        </r>
      </text>
    </comment>
    <comment ref="U14" authorId="0" shapeId="0" xr:uid="{00000000-0006-0000-0500-000012000000}">
      <text>
        <r>
          <rPr>
            <sz val="11"/>
            <rFont val="Calibri"/>
          </rPr>
          <t>Ensure unnecessary USB devices are disconnected</t>
        </r>
      </text>
    </comment>
    <comment ref="V14" authorId="0" shapeId="0" xr:uid="{00000000-0006-0000-0500-000013000000}">
      <text>
        <r>
          <rPr>
            <sz val="11"/>
            <rFont val="Calibri"/>
          </rPr>
          <t>Ensure unauthorized modification and disconnection of devices is disabled</t>
        </r>
      </text>
    </comment>
    <comment ref="W14" authorId="0" shapeId="0" xr:uid="{00000000-0006-0000-0500-000014000000}">
      <text>
        <r>
          <rPr>
            <sz val="11"/>
            <rFont val="Calibri"/>
          </rPr>
          <t>Ensure unauthorized connection of devices is disabled</t>
        </r>
      </text>
    </comment>
    <comment ref="X14" authorId="0" shapeId="0" xr:uid="{00000000-0006-0000-0500-000015000000}">
      <text>
        <r>
          <rPr>
            <sz val="11"/>
            <rFont val="Calibri"/>
          </rPr>
          <t>Ensure PCI and PCIe device passthrough is disabled</t>
        </r>
      </text>
    </comment>
    <comment ref="Y14" authorId="0" shapeId="0" xr:uid="{00000000-0006-0000-0500-000016000000}">
      <text>
        <r>
          <rPr>
            <sz val="11"/>
            <rFont val="Calibri"/>
          </rPr>
          <t>Ensure unnecessary or superfluous functions inside VMs are disabled</t>
        </r>
      </text>
    </comment>
    <comment ref="Z14" authorId="0" shapeId="0" xr:uid="{00000000-0006-0000-0500-000017000000}">
      <text>
        <r>
          <rPr>
            <sz val="11"/>
            <rFont val="Calibri"/>
          </rPr>
          <t>Ensure access to VMs through the dvfilter network APIs is configured correctly</t>
        </r>
      </text>
    </comment>
    <comment ref="AA14" authorId="0" shapeId="0" xr:uid="{00000000-0006-0000-0500-000018000000}">
      <text>
        <r>
          <rPr>
            <sz val="11"/>
            <rFont val="Calibri"/>
          </rPr>
          <t>Ensure Autologon is disabled</t>
        </r>
      </text>
    </comment>
    <comment ref="AB14" authorId="0" shapeId="0" xr:uid="{00000000-0006-0000-0500-000019000000}">
      <text>
        <r>
          <rPr>
            <sz val="11"/>
            <rFont val="Calibri"/>
          </rPr>
          <t>Ensure BIOS BBS is disabled</t>
        </r>
      </text>
    </comment>
    <comment ref="AC14" authorId="0" shapeId="0" xr:uid="{00000000-0006-0000-0500-00001A000000}">
      <text>
        <r>
          <rPr>
            <sz val="11"/>
            <rFont val="Calibri"/>
          </rPr>
          <t>Ensure Guest Host Interaction Protocol Handler is set to disabled</t>
        </r>
      </text>
    </comment>
    <comment ref="AD14" authorId="0" shapeId="0" xr:uid="{00000000-0006-0000-0500-00001B000000}">
      <text>
        <r>
          <rPr>
            <sz val="11"/>
            <rFont val="Calibri"/>
          </rPr>
          <t>Ensure Unity Taskbar is disabled</t>
        </r>
      </text>
    </comment>
    <comment ref="AE14" authorId="0" shapeId="0" xr:uid="{00000000-0006-0000-0500-00001C000000}">
      <text>
        <r>
          <rPr>
            <sz val="11"/>
            <rFont val="Calibri"/>
          </rPr>
          <t>Ensure Unity Active is disabled</t>
        </r>
      </text>
    </comment>
    <comment ref="AF14" authorId="0" shapeId="0" xr:uid="{00000000-0006-0000-0500-00001D000000}">
      <text>
        <r>
          <rPr>
            <sz val="11"/>
            <rFont val="Calibri"/>
          </rPr>
          <t>Ensure Unity Window Contents is disabled</t>
        </r>
      </text>
    </comment>
    <comment ref="AG14" authorId="0" shapeId="0" xr:uid="{00000000-0006-0000-0500-00001E000000}">
      <text>
        <r>
          <rPr>
            <sz val="11"/>
            <rFont val="Calibri"/>
          </rPr>
          <t>Ensure Unity Push Update is disabled</t>
        </r>
      </text>
    </comment>
    <comment ref="AH14" authorId="0" shapeId="0" xr:uid="{00000000-0006-0000-0500-00001F000000}">
      <text>
        <r>
          <rPr>
            <sz val="11"/>
            <rFont val="Calibri"/>
          </rPr>
          <t>Ensure Drag and Drop Version Get is disabled</t>
        </r>
      </text>
    </comment>
    <comment ref="AI14" authorId="0" shapeId="0" xr:uid="{00000000-0006-0000-0500-000020000000}">
      <text>
        <r>
          <rPr>
            <sz val="11"/>
            <rFont val="Calibri"/>
          </rPr>
          <t>Ensure Drag and Drop Version Set is disabled</t>
        </r>
      </text>
    </comment>
    <comment ref="AJ14" authorId="0" shapeId="0" xr:uid="{00000000-0006-0000-0500-000021000000}">
      <text>
        <r>
          <rPr>
            <sz val="11"/>
            <rFont val="Calibri"/>
          </rPr>
          <t>Ensure Shell Action is disabled</t>
        </r>
      </text>
    </comment>
    <comment ref="AK14" authorId="0" shapeId="0" xr:uid="{00000000-0006-0000-0500-000022000000}">
      <text>
        <r>
          <rPr>
            <sz val="11"/>
            <rFont val="Calibri"/>
          </rPr>
          <t>Ensure Request Disk Topology is disabled</t>
        </r>
      </text>
    </comment>
    <comment ref="AL14" authorId="0" shapeId="0" xr:uid="{00000000-0006-0000-0500-000023000000}">
      <text>
        <r>
          <rPr>
            <sz val="11"/>
            <rFont val="Calibri"/>
          </rPr>
          <t>Ensure Trash Folder State is disabled</t>
        </r>
      </text>
    </comment>
    <comment ref="AM14" authorId="0" shapeId="0" xr:uid="{00000000-0006-0000-0500-000024000000}">
      <text>
        <r>
          <rPr>
            <sz val="11"/>
            <rFont val="Calibri"/>
          </rPr>
          <t>Ensure Guest Host Interaction Tray Icon is disabled</t>
        </r>
      </text>
    </comment>
    <comment ref="AN14" authorId="0" shapeId="0" xr:uid="{00000000-0006-0000-0500-000025000000}">
      <text>
        <r>
          <rPr>
            <sz val="11"/>
            <rFont val="Calibri"/>
          </rPr>
          <t>Ensure Unity is disabled</t>
        </r>
      </text>
    </comment>
    <comment ref="AO14" authorId="0" shapeId="0" xr:uid="{00000000-0006-0000-0500-000026000000}">
      <text>
        <r>
          <rPr>
            <sz val="11"/>
            <rFont val="Calibri"/>
          </rPr>
          <t>Ensure Unity Interlock is disabled</t>
        </r>
      </text>
    </comment>
    <comment ref="AP14" authorId="0" shapeId="0" xr:uid="{00000000-0006-0000-0500-000027000000}">
      <text>
        <r>
          <rPr>
            <sz val="11"/>
            <rFont val="Calibri"/>
          </rPr>
          <t>Ensure GetCreds is disabled</t>
        </r>
      </text>
    </comment>
    <comment ref="AQ14" authorId="0" shapeId="0" xr:uid="{00000000-0006-0000-0500-000028000000}">
      <text>
        <r>
          <rPr>
            <sz val="11"/>
            <rFont val="Calibri"/>
          </rPr>
          <t>Ensure Host Guest File System Server is disabled</t>
        </r>
      </text>
    </comment>
    <comment ref="AR14" authorId="0" shapeId="0" xr:uid="{00000000-0006-0000-0500-000029000000}">
      <text>
        <r>
          <rPr>
            <sz val="11"/>
            <rFont val="Calibri"/>
          </rPr>
          <t>Ensure Guest Host Interaction Launch Menu is disabled</t>
        </r>
      </text>
    </comment>
    <comment ref="AS14" authorId="0" shapeId="0" xr:uid="{00000000-0006-0000-0500-00002A000000}">
      <text>
        <r>
          <rPr>
            <sz val="11"/>
            <rFont val="Calibri"/>
          </rPr>
          <t>Ensure memSchedFakeSampleStats is disabled</t>
        </r>
      </text>
    </comment>
    <comment ref="AT14" authorId="0" shapeId="0" xr:uid="{00000000-0006-0000-0500-00002B000000}">
      <text>
        <r>
          <rPr>
            <sz val="11"/>
            <rFont val="Calibri"/>
          </rPr>
          <t>Ensure VM Console Copy operations are disabled</t>
        </r>
      </text>
    </comment>
    <comment ref="AU14" authorId="0" shapeId="0" xr:uid="{00000000-0006-0000-0500-00002C000000}">
      <text>
        <r>
          <rPr>
            <sz val="11"/>
            <rFont val="Calibri"/>
          </rPr>
          <t>Ensure VM Console Drag and Drop operations is disabled</t>
        </r>
      </text>
    </comment>
    <comment ref="H16" authorId="0" shapeId="0" xr:uid="{00000000-0006-0000-0500-00002E000000}">
      <text>
        <r>
          <rPr>
            <sz val="11"/>
            <rFont val="Calibri"/>
          </rPr>
          <t>Ensure bidirectional CHAP authentication for iSCSI traffic is enabled</t>
        </r>
      </text>
    </comment>
    <comment ref="I16" authorId="0" shapeId="0" xr:uid="{00000000-0006-0000-0500-00002F000000}">
      <text>
        <r>
          <rPr>
            <sz val="11"/>
            <rFont val="Calibri"/>
          </rPr>
          <t>Ensure nonpersistent disks are limited</t>
        </r>
      </text>
    </comment>
    <comment ref="H22" authorId="0" shapeId="0" xr:uid="{00000000-0006-0000-0500-000030000000}">
      <text>
        <r>
          <rPr>
            <sz val="11"/>
            <rFont val="Calibri"/>
          </rPr>
          <t>Ensure unauthorized modification and disconnection of devices is disabled</t>
        </r>
      </text>
    </comment>
    <comment ref="I22" authorId="0" shapeId="0" xr:uid="{00000000-0006-0000-0500-000031000000}">
      <text>
        <r>
          <rPr>
            <sz val="11"/>
            <rFont val="Calibri"/>
          </rPr>
          <t>Ensure unauthorized connection of devices is disabled</t>
        </r>
      </text>
    </comment>
    <comment ref="H24" authorId="0" shapeId="0" xr:uid="{00000000-0006-0000-0500-000032000000}">
      <text>
        <r>
          <rPr>
            <sz val="11"/>
            <rFont val="Calibri"/>
          </rPr>
          <t>Ensure the default value of individual salt per vm is configured</t>
        </r>
      </text>
    </comment>
    <comment ref="I24" authorId="0" shapeId="0" xr:uid="{00000000-0006-0000-0500-000033000000}">
      <text>
        <r>
          <rPr>
            <sz val="11"/>
            <rFont val="Calibri"/>
          </rPr>
          <t>Ensure vSphere Authentication Proxy is used when adding hosts to Active Directory</t>
        </r>
      </text>
    </comment>
    <comment ref="J24" authorId="0" shapeId="0" xr:uid="{00000000-0006-0000-0500-000034000000}">
      <text>
        <r>
          <rPr>
            <sz val="11"/>
            <rFont val="Calibri"/>
          </rPr>
          <t>Ensure Active Directory is used for local user authentication</t>
        </r>
      </text>
    </comment>
    <comment ref="H25" authorId="0" shapeId="0" xr:uid="{00000000-0006-0000-0500-000035000000}">
      <text>
        <r>
          <rPr>
            <sz val="11"/>
            <rFont val="Calibri"/>
          </rPr>
          <t>Ensure secure protocols are used for virtual serial port access</t>
        </r>
      </text>
    </comment>
    <comment ref="H26" authorId="0" shapeId="0" xr:uid="{00000000-0006-0000-0500-000036000000}">
      <text>
        <r>
          <rPr>
            <sz val="11"/>
            <rFont val="Calibri"/>
          </rPr>
          <t>Ensure the ESXi host firewall is configured to restrict access to services running on the host</t>
        </r>
      </text>
    </comment>
    <comment ref="I26" authorId="0" shapeId="0" xr:uid="{00000000-0006-0000-0500-000037000000}">
      <text>
        <r>
          <rPr>
            <sz val="11"/>
            <rFont val="Calibri"/>
          </rPr>
          <t>Ensure storage area network (SAN) resources are segregated properly</t>
        </r>
      </text>
    </comment>
    <comment ref="J26" authorId="0" shapeId="0" xr:uid="{00000000-0006-0000-0500-000038000000}">
      <text>
        <r>
          <rPr>
            <sz val="11"/>
            <rFont val="Calibri"/>
          </rPr>
          <t>Ensure the vSwitch Forged Transmits policy is set to reject</t>
        </r>
      </text>
    </comment>
    <comment ref="K26" authorId="0" shapeId="0" xr:uid="{00000000-0006-0000-0500-000039000000}">
      <text>
        <r>
          <rPr>
            <sz val="11"/>
            <rFont val="Calibri"/>
          </rPr>
          <t>Ensure the vSwitch MAC Address Change policy is set to reject</t>
        </r>
      </text>
    </comment>
    <comment ref="L26" authorId="0" shapeId="0" xr:uid="{00000000-0006-0000-0500-00003A000000}">
      <text>
        <r>
          <rPr>
            <sz val="11"/>
            <rFont val="Calibri"/>
          </rPr>
          <t>Ensure the vSwitch Promiscuous Mode policy is set to reject</t>
        </r>
      </text>
    </comment>
    <comment ref="M26" authorId="0" shapeId="0" xr:uid="{00000000-0006-0000-0500-00003B000000}">
      <text>
        <r>
          <rPr>
            <sz val="11"/>
            <rFont val="Calibri"/>
          </rPr>
          <t>Ensure port groups are not configured to the value of the native VLAN</t>
        </r>
      </text>
    </comment>
    <comment ref="N26" authorId="0" shapeId="0" xr:uid="{00000000-0006-0000-0500-00003C000000}">
      <text>
        <r>
          <rPr>
            <sz val="11"/>
            <rFont val="Calibri"/>
          </rPr>
          <t>Ensure port groups are not configured to VLAN values reserved by upstream physical switches</t>
        </r>
      </text>
    </comment>
    <comment ref="O26" authorId="0" shapeId="0" xr:uid="{00000000-0006-0000-0500-00003D000000}">
      <text>
        <r>
          <rPr>
            <sz val="11"/>
            <rFont val="Calibri"/>
          </rPr>
          <t>Ensure port groups are not configured to VLAN 4095 except for Virtual Guest Tagging (VGT)</t>
        </r>
      </text>
    </comment>
    <comment ref="P26" authorId="0" shapeId="0" xr:uid="{00000000-0006-0000-0500-00003E000000}">
      <text>
        <r>
          <rPr>
            <sz val="11"/>
            <rFont val="Calibri"/>
          </rPr>
          <t>Ensure Virtual Disributed Switch Netflow traffic is sent to an authorized collector</t>
        </r>
      </text>
    </comment>
    <comment ref="Q26" authorId="0" shapeId="0" xr:uid="{00000000-0006-0000-0500-00003F000000}">
      <text>
        <r>
          <rPr>
            <sz val="11"/>
            <rFont val="Calibri"/>
          </rPr>
          <t>Ensure port-level configuration overrides are disabled.</t>
        </r>
      </text>
    </comment>
    <comment ref="R26" authorId="0" shapeId="0" xr:uid="{00000000-0006-0000-0500-000040000000}">
      <text>
        <r>
          <rPr>
            <sz val="11"/>
            <rFont val="Calibri"/>
          </rPr>
          <t>Ensure access to VM console via VNC protocol is limited</t>
        </r>
      </text>
    </comment>
    <comment ref="H29" authorId="0" shapeId="0" xr:uid="{00000000-0006-0000-0500-000041000000}">
      <text>
        <r>
          <rPr>
            <sz val="11"/>
            <rFont val="Calibri"/>
          </rPr>
          <t>Ensure passwords are required to be complex</t>
        </r>
      </text>
    </comment>
    <comment ref="I29" authorId="0" shapeId="0" xr:uid="{00000000-0006-0000-0500-000042000000}">
      <text>
        <r>
          <rPr>
            <sz val="11"/>
            <rFont val="Calibri"/>
          </rPr>
          <t>Ensure the uniqueness of CHAP authentication secrets for iSCSI traffic</t>
        </r>
      </text>
    </comment>
    <comment ref="H31" authorId="0" shapeId="0" xr:uid="{00000000-0006-0000-0500-000043000000}">
      <text>
        <r>
          <rPr>
            <sz val="11"/>
            <rFont val="Calibri"/>
          </rPr>
          <t>Ensure a non-root user account exists for local admin access</t>
        </r>
      </text>
    </comment>
    <comment ref="I31" authorId="0" shapeId="0" xr:uid="{00000000-0006-0000-0500-000044000000}">
      <text>
        <r>
          <rPr>
            <sz val="11"/>
            <rFont val="Calibri"/>
          </rPr>
          <t>Ensure only authorized users and groups belong to the esxAdminsGroup group</t>
        </r>
      </text>
    </comment>
    <comment ref="J31" authorId="0" shapeId="0" xr:uid="{00000000-0006-0000-0500-000045000000}">
      <text>
        <r>
          <rPr>
            <sz val="11"/>
            <rFont val="Calibri"/>
          </rPr>
          <t>Ensure the DCUI timeout is set to 600 seconds or less</t>
        </r>
      </text>
    </comment>
    <comment ref="K31" authorId="0" shapeId="0" xr:uid="{00000000-0006-0000-0500-000046000000}">
      <text>
        <r>
          <rPr>
            <sz val="11"/>
            <rFont val="Calibri"/>
          </rPr>
          <t>Ensure Lockdown mode is enabled</t>
        </r>
      </text>
    </comment>
    <comment ref="L31" authorId="0" shapeId="0" xr:uid="{00000000-0006-0000-0500-000047000000}">
      <text>
        <r>
          <rPr>
            <sz val="11"/>
            <rFont val="Calibri"/>
          </rPr>
          <t>Ensure the SSH authorized_keys file is empty</t>
        </r>
      </text>
    </comment>
    <comment ref="M31" authorId="0" shapeId="0" xr:uid="{00000000-0006-0000-0500-000048000000}">
      <text>
        <r>
          <rPr>
            <sz val="11"/>
            <rFont val="Calibri"/>
          </rPr>
          <t>Ensure idle ESXi shell and SSH sessions time out after 300 seconds or less</t>
        </r>
      </text>
    </comment>
    <comment ref="N31" authorId="0" shapeId="0" xr:uid="{00000000-0006-0000-0500-000049000000}">
      <text>
        <r>
          <rPr>
            <sz val="11"/>
            <rFont val="Calibri"/>
          </rPr>
          <t>Ensure the shell services timeout is set to 1 hour or less</t>
        </r>
      </text>
    </comment>
    <comment ref="O31" authorId="0" shapeId="0" xr:uid="{00000000-0006-0000-0500-00004A000000}">
      <text>
        <r>
          <rPr>
            <sz val="11"/>
            <rFont val="Calibri"/>
          </rPr>
          <t>Ensure only one remote console connection is permitted to a VM at any time</t>
        </r>
      </text>
    </comment>
    <comment ref="P31" authorId="0" shapeId="0" xr:uid="{00000000-0006-0000-0500-00004B000000}">
      <text>
        <r>
          <rPr>
            <sz val="11"/>
            <rFont val="Calibri"/>
          </rPr>
          <t>Ensure use of the VM console is limited</t>
        </r>
      </text>
    </comment>
    <comment ref="H38" authorId="0" shapeId="0" xr:uid="{00000000-0006-0000-0500-00004C000000}">
      <text>
        <r>
          <rPr>
            <sz val="11"/>
            <rFont val="Calibri"/>
          </rPr>
          <t>Ensure default self-signed certificate for ESXi communication is not used</t>
        </r>
      </text>
    </comment>
    <comment ref="H41" authorId="0" shapeId="0" xr:uid="{00000000-0006-0000-0500-00004D000000}">
      <text>
        <r>
          <rPr>
            <sz val="11"/>
            <rFont val="Calibri"/>
          </rPr>
          <t>Ensure ESXi is properly patched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vSphere Authentication Proxy is used when adding hosts to Active Directory</t>
        </r>
      </text>
    </comment>
    <comment ref="K3" authorId="0" shapeId="0" xr:uid="{00000000-0006-0000-0600-000003000000}">
      <text>
        <r>
          <rPr>
            <sz val="11"/>
            <rFont val="Calibri"/>
          </rPr>
          <t>Ensure Active Directory is used for local user authentication</t>
        </r>
      </text>
    </comment>
    <comment ref="L3" authorId="0" shapeId="0" xr:uid="{00000000-0006-0000-0600-000002000000}">
      <text>
        <r>
          <rPr>
            <sz val="11"/>
            <rFont val="Calibri"/>
          </rPr>
          <t>Ensure the SSH authorized_keys file is empty</t>
        </r>
      </text>
    </comment>
    <comment ref="J4" authorId="0" shapeId="0" xr:uid="{00000000-0006-0000-0600-000004000000}">
      <text>
        <r>
          <rPr>
            <sz val="11"/>
            <rFont val="Calibri"/>
          </rPr>
          <t>Ensure only one remote console connection is permitted to a VM at any time</t>
        </r>
      </text>
    </comment>
    <comment ref="K4" authorId="0" shapeId="0" xr:uid="{00000000-0006-0000-0600-000005000000}">
      <text>
        <r>
          <rPr>
            <sz val="11"/>
            <rFont val="Calibri"/>
          </rPr>
          <t>Ensure use of the VM console is limited</t>
        </r>
      </text>
    </comment>
    <comment ref="J7" authorId="0" shapeId="0" xr:uid="{00000000-0006-0000-0600-000006000000}">
      <text>
        <r>
          <rPr>
            <sz val="11"/>
            <rFont val="Calibri"/>
          </rPr>
          <t>Ensure a non-root user account exists for local admin access</t>
        </r>
      </text>
    </comment>
    <comment ref="K7" authorId="0" shapeId="0" xr:uid="{00000000-0006-0000-0600-000009000000}">
      <text>
        <r>
          <rPr>
            <sz val="11"/>
            <rFont val="Calibri"/>
          </rPr>
          <t>Ensure only authorized users and groups belong to the esxAdminsGroup group</t>
        </r>
      </text>
    </comment>
    <comment ref="L7" authorId="0" shapeId="0" xr:uid="{00000000-0006-0000-0600-00000A000000}">
      <text>
        <r>
          <rPr>
            <sz val="11"/>
            <rFont val="Calibri"/>
          </rPr>
          <t>Ensure the Exception Users list is properly configured</t>
        </r>
      </text>
    </comment>
    <comment ref="M7" authorId="0" shapeId="0" xr:uid="{00000000-0006-0000-0600-000007000000}">
      <text>
        <r>
          <rPr>
            <sz val="11"/>
            <rFont val="Calibri"/>
          </rPr>
          <t>Ensure Lockdown mode is enabled</t>
        </r>
      </text>
    </comment>
    <comment ref="N7" authorId="0" shapeId="0" xr:uid="{00000000-0006-0000-0600-000008000000}">
      <text>
        <r>
          <rPr>
            <sz val="11"/>
            <rFont val="Calibri"/>
          </rPr>
          <t>Ensure DCUI has a trusted users list for lockdown mode</t>
        </r>
      </text>
    </comment>
    <comment ref="J10" authorId="0" shapeId="0" xr:uid="{00000000-0006-0000-0600-00000B000000}">
      <text>
        <r>
          <rPr>
            <sz val="11"/>
            <rFont val="Calibri"/>
          </rPr>
          <t>Ensure the maximum failed login attempts is set to 5</t>
        </r>
      </text>
    </comment>
    <comment ref="K10" authorId="0" shapeId="0" xr:uid="{00000000-0006-0000-0600-00000C000000}">
      <text>
        <r>
          <rPr>
            <sz val="11"/>
            <rFont val="Calibri"/>
          </rPr>
          <t>Ensure account lockout is set to 15 minutes</t>
        </r>
      </text>
    </comment>
    <comment ref="J12" authorId="0" shapeId="0" xr:uid="{00000000-0006-0000-0600-00000D000000}">
      <text>
        <r>
          <rPr>
            <sz val="11"/>
            <rFont val="Calibri"/>
          </rPr>
          <t>Ensure the DCUI timeout is set to 600 seconds or less</t>
        </r>
      </text>
    </comment>
    <comment ref="K12" authorId="0" shapeId="0" xr:uid="{00000000-0006-0000-0600-00000E000000}">
      <text>
        <r>
          <rPr>
            <sz val="11"/>
            <rFont val="Calibri"/>
          </rPr>
          <t>Ensure idle ESXi shell and SSH sessions time out after 300 seconds or less</t>
        </r>
      </text>
    </comment>
    <comment ref="L12" authorId="0" shapeId="0" xr:uid="{00000000-0006-0000-0600-00000F000000}">
      <text>
        <r>
          <rPr>
            <sz val="11"/>
            <rFont val="Calibri"/>
          </rPr>
          <t>Ensure the shell services timeout is set to 1 hour or less</t>
        </r>
      </text>
    </comment>
    <comment ref="J23" authorId="0" shapeId="0" xr:uid="{00000000-0006-0000-0600-000010000000}">
      <text>
        <r>
          <rPr>
            <sz val="11"/>
            <rFont val="Calibri"/>
          </rPr>
          <t>Ensure a centralized location is configured to collect ESXi host core dumps</t>
        </r>
      </text>
    </comment>
    <comment ref="K23" authorId="0" shapeId="0" xr:uid="{00000000-0006-0000-0600-000014000000}">
      <text>
        <r>
          <rPr>
            <sz val="11"/>
            <rFont val="Calibri"/>
          </rPr>
          <t>Ensure persistent logging is configured for all ESXi hosts</t>
        </r>
      </text>
    </comment>
    <comment ref="L23" authorId="0" shapeId="0" xr:uid="{00000000-0006-0000-0600-000015000000}">
      <text>
        <r>
          <rPr>
            <sz val="11"/>
            <rFont val="Calibri"/>
          </rPr>
          <t>Ensure remote logging is configured for ESXi hosts</t>
        </r>
      </text>
    </comment>
    <comment ref="M23" authorId="0" shapeId="0" xr:uid="{00000000-0006-0000-0600-000016000000}">
      <text>
        <r>
          <rPr>
            <sz val="11"/>
            <rFont val="Calibri"/>
          </rPr>
          <t>Ensure Virtual Disributed Switch Netflow traffic is sent to an authorized collector</t>
        </r>
      </text>
    </comment>
    <comment ref="N23" authorId="0" shapeId="0" xr:uid="{00000000-0006-0000-0600-000017000000}">
      <text>
        <r>
          <rPr>
            <sz val="11"/>
            <rFont val="Calibri"/>
          </rPr>
          <t>Ensure informational messages from the VM to the VMX file are limited</t>
        </r>
      </text>
    </comment>
    <comment ref="O23" authorId="0" shapeId="0" xr:uid="{00000000-0006-0000-0600-000011000000}">
      <text>
        <r>
          <rPr>
            <sz val="11"/>
            <rFont val="Calibri"/>
          </rPr>
          <t>Ensure VIX messages from the VM are disabled</t>
        </r>
      </text>
    </comment>
    <comment ref="P23" authorId="0" shapeId="0" xr:uid="{00000000-0006-0000-0600-000012000000}">
      <text>
        <r>
          <rPr>
            <sz val="11"/>
            <rFont val="Calibri"/>
          </rPr>
          <t>Ensure the number of VM log files is configured properly</t>
        </r>
      </text>
    </comment>
    <comment ref="Q23" authorId="0" shapeId="0" xr:uid="{00000000-0006-0000-0600-000013000000}">
      <text>
        <r>
          <rPr>
            <sz val="11"/>
            <rFont val="Calibri"/>
          </rPr>
          <t>Ensure VM log file size is limited</t>
        </r>
      </text>
    </comment>
    <comment ref="J29" authorId="0" shapeId="0" xr:uid="{00000000-0006-0000-0600-000018000000}">
      <text>
        <r>
          <rPr>
            <sz val="11"/>
            <rFont val="Calibri"/>
          </rPr>
          <t>Ensure NTP time synchronization is configured properly</t>
        </r>
      </text>
    </comment>
    <comment ref="J32" authorId="0" shapeId="0" xr:uid="{00000000-0006-0000-0600-000019000000}">
      <text>
        <r>
          <rPr>
            <sz val="11"/>
            <rFont val="Calibri"/>
          </rPr>
          <t>Ensure standard processes are used for VM deployment</t>
        </r>
      </text>
    </comment>
    <comment ref="J37" authorId="0" shapeId="0" xr:uid="{00000000-0006-0000-0600-00001A000000}">
      <text>
        <r>
          <rPr>
            <sz val="11"/>
            <rFont val="Calibri"/>
          </rPr>
          <t>Ensure Managed Object Browser (MOB) is disabled</t>
        </r>
      </text>
    </comment>
    <comment ref="K37" authorId="0" shapeId="0" xr:uid="{00000000-0006-0000-0600-00003B000000}">
      <text>
        <r>
          <rPr>
            <sz val="11"/>
            <rFont val="Calibri"/>
          </rPr>
          <t>Ensure SNMP is configured properly</t>
        </r>
      </text>
    </comment>
    <comment ref="L37" authorId="0" shapeId="0" xr:uid="{00000000-0006-0000-0600-00003C000000}">
      <text>
        <r>
          <rPr>
            <sz val="11"/>
            <rFont val="Calibri"/>
          </rPr>
          <t>Ensure dvfilter API is not configured if not used</t>
        </r>
      </text>
    </comment>
    <comment ref="M37" authorId="0" shapeId="0" xr:uid="{00000000-0006-0000-0600-00003D000000}">
      <text>
        <r>
          <rPr>
            <sz val="11"/>
            <rFont val="Calibri"/>
          </rPr>
          <t>Ensure VDS health check is disabled</t>
        </r>
      </text>
    </comment>
    <comment ref="N37" authorId="0" shapeId="0" xr:uid="{00000000-0006-0000-0600-00003E000000}">
      <text>
        <r>
          <rPr>
            <sz val="11"/>
            <rFont val="Calibri"/>
          </rPr>
          <t>Ensure DCUI is disabled</t>
        </r>
      </text>
    </comment>
    <comment ref="O37" authorId="0" shapeId="0" xr:uid="{00000000-0006-0000-0600-00003F000000}">
      <text>
        <r>
          <rPr>
            <sz val="11"/>
            <rFont val="Calibri"/>
          </rPr>
          <t>Ensure the ESXi shell is disabled</t>
        </r>
      </text>
    </comment>
    <comment ref="P37" authorId="0" shapeId="0" xr:uid="{00000000-0006-0000-0600-000040000000}">
      <text>
        <r>
          <rPr>
            <sz val="11"/>
            <rFont val="Calibri"/>
          </rPr>
          <t>Ensure SSH is disabled</t>
        </r>
      </text>
    </comment>
    <comment ref="Q37" authorId="0" shapeId="0" xr:uid="{00000000-0006-0000-0600-000041000000}">
      <text>
        <r>
          <rPr>
            <sz val="11"/>
            <rFont val="Calibri"/>
          </rPr>
          <t>Ensure CIM access is limited</t>
        </r>
      </text>
    </comment>
    <comment ref="R37" authorId="0" shapeId="0" xr:uid="{00000000-0006-0000-0600-00001B000000}">
      <text>
        <r>
          <rPr>
            <sz val="11"/>
            <rFont val="Calibri"/>
          </rPr>
          <t>Ensure unnecessary floppy devices are disconnected</t>
        </r>
      </text>
    </comment>
    <comment ref="S37" authorId="0" shapeId="0" xr:uid="{00000000-0006-0000-0600-00001C000000}">
      <text>
        <r>
          <rPr>
            <sz val="11"/>
            <rFont val="Calibri"/>
          </rPr>
          <t>Ensure unnecessary CD/DVD devices are disconnected</t>
        </r>
      </text>
    </comment>
    <comment ref="T37" authorId="0" shapeId="0" xr:uid="{00000000-0006-0000-0600-00001D000000}">
      <text>
        <r>
          <rPr>
            <sz val="11"/>
            <rFont val="Calibri"/>
          </rPr>
          <t>Ensure unnecessary parallel ports are disconnected</t>
        </r>
      </text>
    </comment>
    <comment ref="U37" authorId="0" shapeId="0" xr:uid="{00000000-0006-0000-0600-00001E000000}">
      <text>
        <r>
          <rPr>
            <sz val="11"/>
            <rFont val="Calibri"/>
          </rPr>
          <t>Ensure unnecessary serial ports are disconnected</t>
        </r>
      </text>
    </comment>
    <comment ref="V37" authorId="0" shapeId="0" xr:uid="{00000000-0006-0000-0600-00001F000000}">
      <text>
        <r>
          <rPr>
            <sz val="11"/>
            <rFont val="Calibri"/>
          </rPr>
          <t>Ensure unnecessary USB devices are disconnected</t>
        </r>
      </text>
    </comment>
    <comment ref="W37" authorId="0" shapeId="0" xr:uid="{00000000-0006-0000-0600-000020000000}">
      <text>
        <r>
          <rPr>
            <sz val="11"/>
            <rFont val="Calibri"/>
          </rPr>
          <t>Ensure unauthorized modification and disconnection of devices is disabled</t>
        </r>
      </text>
    </comment>
    <comment ref="X37" authorId="0" shapeId="0" xr:uid="{00000000-0006-0000-0600-000021000000}">
      <text>
        <r>
          <rPr>
            <sz val="11"/>
            <rFont val="Calibri"/>
          </rPr>
          <t>Ensure unauthorized connection of devices is disabled</t>
        </r>
      </text>
    </comment>
    <comment ref="Y37" authorId="0" shapeId="0" xr:uid="{00000000-0006-0000-0600-000022000000}">
      <text>
        <r>
          <rPr>
            <sz val="11"/>
            <rFont val="Calibri"/>
          </rPr>
          <t>Ensure PCI and PCIe device passthrough is disabled</t>
        </r>
      </text>
    </comment>
    <comment ref="Z37" authorId="0" shapeId="0" xr:uid="{00000000-0006-0000-0600-000023000000}">
      <text>
        <r>
          <rPr>
            <sz val="11"/>
            <rFont val="Calibri"/>
          </rPr>
          <t>Ensure unnecessary or superfluous functions inside VMs are disabled</t>
        </r>
      </text>
    </comment>
    <comment ref="AA37" authorId="0" shapeId="0" xr:uid="{00000000-0006-0000-0600-000024000000}">
      <text>
        <r>
          <rPr>
            <sz val="11"/>
            <rFont val="Calibri"/>
          </rPr>
          <t>Ensure access to VMs through the dvfilter network APIs is configured correctly</t>
        </r>
      </text>
    </comment>
    <comment ref="AB37" authorId="0" shapeId="0" xr:uid="{00000000-0006-0000-0600-000025000000}">
      <text>
        <r>
          <rPr>
            <sz val="11"/>
            <rFont val="Calibri"/>
          </rPr>
          <t>Ensure Autologon is disabled</t>
        </r>
      </text>
    </comment>
    <comment ref="AC37" authorId="0" shapeId="0" xr:uid="{00000000-0006-0000-0600-000026000000}">
      <text>
        <r>
          <rPr>
            <sz val="11"/>
            <rFont val="Calibri"/>
          </rPr>
          <t>Ensure BIOS BBS is disabled</t>
        </r>
      </text>
    </comment>
    <comment ref="AD37" authorId="0" shapeId="0" xr:uid="{00000000-0006-0000-0600-000027000000}">
      <text>
        <r>
          <rPr>
            <sz val="11"/>
            <rFont val="Calibri"/>
          </rPr>
          <t>Ensure Guest Host Interaction Protocol Handler is set to disabled</t>
        </r>
      </text>
    </comment>
    <comment ref="AE37" authorId="0" shapeId="0" xr:uid="{00000000-0006-0000-0600-000028000000}">
      <text>
        <r>
          <rPr>
            <sz val="11"/>
            <rFont val="Calibri"/>
          </rPr>
          <t>Ensure Unity Taskbar is disabled</t>
        </r>
      </text>
    </comment>
    <comment ref="AF37" authorId="0" shapeId="0" xr:uid="{00000000-0006-0000-0600-000029000000}">
      <text>
        <r>
          <rPr>
            <sz val="11"/>
            <rFont val="Calibri"/>
          </rPr>
          <t>Ensure Unity Active is disabled</t>
        </r>
      </text>
    </comment>
    <comment ref="AG37" authorId="0" shapeId="0" xr:uid="{00000000-0006-0000-0600-00002A000000}">
      <text>
        <r>
          <rPr>
            <sz val="11"/>
            <rFont val="Calibri"/>
          </rPr>
          <t>Ensure Unity Window Contents is disabled</t>
        </r>
      </text>
    </comment>
    <comment ref="AH37" authorId="0" shapeId="0" xr:uid="{00000000-0006-0000-0600-00002B000000}">
      <text>
        <r>
          <rPr>
            <sz val="11"/>
            <rFont val="Calibri"/>
          </rPr>
          <t>Ensure Unity Push Update is disabled</t>
        </r>
      </text>
    </comment>
    <comment ref="AI37" authorId="0" shapeId="0" xr:uid="{00000000-0006-0000-0600-00002C000000}">
      <text>
        <r>
          <rPr>
            <sz val="11"/>
            <rFont val="Calibri"/>
          </rPr>
          <t>Ensure Drag and Drop Version Get is disabled</t>
        </r>
      </text>
    </comment>
    <comment ref="AJ37" authorId="0" shapeId="0" xr:uid="{00000000-0006-0000-0600-00002D000000}">
      <text>
        <r>
          <rPr>
            <sz val="11"/>
            <rFont val="Calibri"/>
          </rPr>
          <t>Ensure Drag and Drop Version Set is disabled</t>
        </r>
      </text>
    </comment>
    <comment ref="AK37" authorId="0" shapeId="0" xr:uid="{00000000-0006-0000-0600-00002E000000}">
      <text>
        <r>
          <rPr>
            <sz val="11"/>
            <rFont val="Calibri"/>
          </rPr>
          <t>Ensure Shell Action is disabled</t>
        </r>
      </text>
    </comment>
    <comment ref="AL37" authorId="0" shapeId="0" xr:uid="{00000000-0006-0000-0600-00002F000000}">
      <text>
        <r>
          <rPr>
            <sz val="11"/>
            <rFont val="Calibri"/>
          </rPr>
          <t>Ensure Request Disk Topology is disabled</t>
        </r>
      </text>
    </comment>
    <comment ref="AM37" authorId="0" shapeId="0" xr:uid="{00000000-0006-0000-0600-000030000000}">
      <text>
        <r>
          <rPr>
            <sz val="11"/>
            <rFont val="Calibri"/>
          </rPr>
          <t>Ensure Trash Folder State is disabled</t>
        </r>
      </text>
    </comment>
    <comment ref="AN37" authorId="0" shapeId="0" xr:uid="{00000000-0006-0000-0600-000031000000}">
      <text>
        <r>
          <rPr>
            <sz val="11"/>
            <rFont val="Calibri"/>
          </rPr>
          <t>Ensure Guest Host Interaction Tray Icon is disabled</t>
        </r>
      </text>
    </comment>
    <comment ref="AO37" authorId="0" shapeId="0" xr:uid="{00000000-0006-0000-0600-000032000000}">
      <text>
        <r>
          <rPr>
            <sz val="11"/>
            <rFont val="Calibri"/>
          </rPr>
          <t>Ensure Unity is disabled</t>
        </r>
      </text>
    </comment>
    <comment ref="AP37" authorId="0" shapeId="0" xr:uid="{00000000-0006-0000-0600-000033000000}">
      <text>
        <r>
          <rPr>
            <sz val="11"/>
            <rFont val="Calibri"/>
          </rPr>
          <t>Ensure Unity Interlock is disabled</t>
        </r>
      </text>
    </comment>
    <comment ref="AQ37" authorId="0" shapeId="0" xr:uid="{00000000-0006-0000-0600-000034000000}">
      <text>
        <r>
          <rPr>
            <sz val="11"/>
            <rFont val="Calibri"/>
          </rPr>
          <t>Ensure GetCreds is disabled</t>
        </r>
      </text>
    </comment>
    <comment ref="AR37" authorId="0" shapeId="0" xr:uid="{00000000-0006-0000-0600-000035000000}">
      <text>
        <r>
          <rPr>
            <sz val="11"/>
            <rFont val="Calibri"/>
          </rPr>
          <t>Ensure Host Guest File System Server is disabled</t>
        </r>
      </text>
    </comment>
    <comment ref="AS37" authorId="0" shapeId="0" xr:uid="{00000000-0006-0000-0600-000036000000}">
      <text>
        <r>
          <rPr>
            <sz val="11"/>
            <rFont val="Calibri"/>
          </rPr>
          <t>Ensure Guest Host Interaction Launch Menu is disabled</t>
        </r>
      </text>
    </comment>
    <comment ref="AT37" authorId="0" shapeId="0" xr:uid="{00000000-0006-0000-0600-000037000000}">
      <text>
        <r>
          <rPr>
            <sz val="11"/>
            <rFont val="Calibri"/>
          </rPr>
          <t>Ensure memSchedFakeSampleStats is disabled</t>
        </r>
      </text>
    </comment>
    <comment ref="AU37" authorId="0" shapeId="0" xr:uid="{00000000-0006-0000-0600-000038000000}">
      <text>
        <r>
          <rPr>
            <sz val="11"/>
            <rFont val="Calibri"/>
          </rPr>
          <t>Ensure VM Console Copy operations are disabled</t>
        </r>
      </text>
    </comment>
    <comment ref="AV37" authorId="0" shapeId="0" xr:uid="{00000000-0006-0000-0600-000039000000}">
      <text>
        <r>
          <rPr>
            <sz val="11"/>
            <rFont val="Calibri"/>
          </rPr>
          <t>Ensure VM Console Drag and Drop operations is disabled</t>
        </r>
      </text>
    </comment>
    <comment ref="AW37" authorId="0" shapeId="0" xr:uid="{00000000-0006-0000-0600-00003A000000}">
      <text>
        <r>
          <rPr>
            <sz val="11"/>
            <rFont val="Calibri"/>
          </rPr>
          <t>Ensure VM Console GUI Options is disabled</t>
        </r>
      </text>
    </comment>
    <comment ref="J48" authorId="0" shapeId="0" xr:uid="{00000000-0006-0000-0600-000042000000}">
      <text>
        <r>
          <rPr>
            <sz val="11"/>
            <rFont val="Calibri"/>
          </rPr>
          <t>Ensure passwords are required to be complex</t>
        </r>
      </text>
    </comment>
    <comment ref="K48" authorId="0" shapeId="0" xr:uid="{00000000-0006-0000-0600-000043000000}">
      <text>
        <r>
          <rPr>
            <sz val="11"/>
            <rFont val="Calibri"/>
          </rPr>
          <t>Ensure the uniqueness of CHAP authentication secrets for iSCSI traffic</t>
        </r>
      </text>
    </comment>
    <comment ref="J88" authorId="0" shapeId="0" xr:uid="{00000000-0006-0000-0600-000044000000}">
      <text>
        <r>
          <rPr>
            <sz val="11"/>
            <rFont val="Calibri"/>
          </rPr>
          <t>Ensure the ESXi host firewall is configured to restrict access to services running on the host</t>
        </r>
      </text>
    </comment>
    <comment ref="K88" authorId="0" shapeId="0" xr:uid="{00000000-0006-0000-0600-000045000000}">
      <text>
        <r>
          <rPr>
            <sz val="11"/>
            <rFont val="Calibri"/>
          </rPr>
          <t>Ensure storage area network (SAN) resources are segregated properly</t>
        </r>
      </text>
    </comment>
    <comment ref="L88" authorId="0" shapeId="0" xr:uid="{00000000-0006-0000-0600-000046000000}">
      <text>
        <r>
          <rPr>
            <sz val="11"/>
            <rFont val="Calibri"/>
          </rPr>
          <t>Ensure the vSwitch Forged Transmits policy is set to reject</t>
        </r>
      </text>
    </comment>
    <comment ref="M88" authorId="0" shapeId="0" xr:uid="{00000000-0006-0000-0600-000047000000}">
      <text>
        <r>
          <rPr>
            <sz val="11"/>
            <rFont val="Calibri"/>
          </rPr>
          <t>Ensure the vSwitch MAC Address Change policy is set to reject</t>
        </r>
      </text>
    </comment>
    <comment ref="N88" authorId="0" shapeId="0" xr:uid="{00000000-0006-0000-0600-000048000000}">
      <text>
        <r>
          <rPr>
            <sz val="11"/>
            <rFont val="Calibri"/>
          </rPr>
          <t>Ensure the vSwitch Promiscuous Mode policy is set to reject</t>
        </r>
      </text>
    </comment>
    <comment ref="O88" authorId="0" shapeId="0" xr:uid="{00000000-0006-0000-0600-000049000000}">
      <text>
        <r>
          <rPr>
            <sz val="11"/>
            <rFont val="Calibri"/>
          </rPr>
          <t>Ensure port groups are not configured to the value of the native VLAN</t>
        </r>
      </text>
    </comment>
    <comment ref="P88" authorId="0" shapeId="0" xr:uid="{00000000-0006-0000-0600-00004A000000}">
      <text>
        <r>
          <rPr>
            <sz val="11"/>
            <rFont val="Calibri"/>
          </rPr>
          <t>Ensure port groups are not configured to VLAN values reserved by upstream physical switches</t>
        </r>
      </text>
    </comment>
    <comment ref="Q88" authorId="0" shapeId="0" xr:uid="{00000000-0006-0000-0600-00004B000000}">
      <text>
        <r>
          <rPr>
            <sz val="11"/>
            <rFont val="Calibri"/>
          </rPr>
          <t>Ensure port groups are not configured to VLAN 4095 except for Virtual Guest Tagging (VGT)</t>
        </r>
      </text>
    </comment>
    <comment ref="R88" authorId="0" shapeId="0" xr:uid="{00000000-0006-0000-0600-00004C000000}">
      <text>
        <r>
          <rPr>
            <sz val="11"/>
            <rFont val="Calibri"/>
          </rPr>
          <t>Ensure Virtual Disributed Switch Netflow traffic is sent to an authorized collector</t>
        </r>
      </text>
    </comment>
    <comment ref="S88" authorId="0" shapeId="0" xr:uid="{00000000-0006-0000-0600-00004D000000}">
      <text>
        <r>
          <rPr>
            <sz val="11"/>
            <rFont val="Calibri"/>
          </rPr>
          <t>Ensure port-level configuration overrides are disabled.</t>
        </r>
      </text>
    </comment>
    <comment ref="T88" authorId="0" shapeId="0" xr:uid="{00000000-0006-0000-0600-00004E000000}">
      <text>
        <r>
          <rPr>
            <sz val="11"/>
            <rFont val="Calibri"/>
          </rPr>
          <t>Ensure access to VM console via VNC protocol is limited</t>
        </r>
      </text>
    </comment>
    <comment ref="J91" authorId="0" shapeId="0" xr:uid="{00000000-0006-0000-0600-00004F000000}">
      <text>
        <r>
          <rPr>
            <sz val="11"/>
            <rFont val="Calibri"/>
          </rPr>
          <t>Ensure the default value of individual salt per vm is configured</t>
        </r>
      </text>
    </comment>
    <comment ref="K91" authorId="0" shapeId="0" xr:uid="{00000000-0006-0000-0600-000050000000}">
      <text>
        <r>
          <rPr>
            <sz val="11"/>
            <rFont val="Calibri"/>
          </rPr>
          <t>Ensure default self-signed certificate for ESXi communication is not used</t>
        </r>
      </text>
    </comment>
    <comment ref="L91" authorId="0" shapeId="0" xr:uid="{00000000-0006-0000-0600-000051000000}">
      <text>
        <r>
          <rPr>
            <sz val="11"/>
            <rFont val="Calibri"/>
          </rPr>
          <t>Ensure expired and revoked SSL certificates are removed from the ESXi server</t>
        </r>
      </text>
    </comment>
    <comment ref="M91" authorId="0" shapeId="0" xr:uid="{00000000-0006-0000-0600-000052000000}">
      <text>
        <r>
          <rPr>
            <sz val="11"/>
            <rFont val="Calibri"/>
          </rPr>
          <t>Ensure bidirectional CHAP authentication for iSCSI traffic is enabled</t>
        </r>
      </text>
    </comment>
    <comment ref="N91" authorId="0" shapeId="0" xr:uid="{00000000-0006-0000-0600-000053000000}">
      <text>
        <r>
          <rPr>
            <sz val="11"/>
            <rFont val="Calibri"/>
          </rPr>
          <t>Ensure secure protocols are used for virtual serial port access</t>
        </r>
      </text>
    </comment>
    <comment ref="O91" authorId="0" shapeId="0" xr:uid="{00000000-0006-0000-0600-000054000000}">
      <text>
        <r>
          <rPr>
            <sz val="11"/>
            <rFont val="Calibri"/>
          </rPr>
          <t>Ensure nonpersistent disks are limited</t>
        </r>
      </text>
    </comment>
    <comment ref="J99" authorId="0" shapeId="0" xr:uid="{00000000-0006-0000-0600-000055000000}">
      <text>
        <r>
          <rPr>
            <sz val="11"/>
            <rFont val="Calibri"/>
          </rPr>
          <t>Ensure ESXi is properly patched</t>
        </r>
      </text>
    </comment>
    <comment ref="K99" authorId="0" shapeId="0" xr:uid="{00000000-0006-0000-0600-000056000000}">
      <text>
        <r>
          <rPr>
            <sz val="11"/>
            <rFont val="Calibri"/>
          </rPr>
          <t>Ensure the Image Profile VIB acceptance level is configured properly</t>
        </r>
      </text>
    </comment>
    <comment ref="L99" authorId="0" shapeId="0" xr:uid="{00000000-0006-0000-0600-000057000000}">
      <text>
        <r>
          <rPr>
            <sz val="11"/>
            <rFont val="Calibri"/>
          </rPr>
          <t>Ensure no unauthorized kernel modules are loaded on the host</t>
        </r>
      </text>
    </comment>
    <comment ref="J100" authorId="0" shapeId="0" xr:uid="{00000000-0006-0000-0600-000058000000}">
      <text>
        <r>
          <rPr>
            <sz val="11"/>
            <rFont val="Calibri"/>
          </rPr>
          <t>Ensure contents of exposed configuration files have not been modified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Ensure ESXi is properly patched</t>
        </r>
      </text>
    </comment>
    <comment ref="H89" authorId="0" shapeId="0" xr:uid="{00000000-0006-0000-0700-000002000000}">
      <text>
        <r>
          <rPr>
            <sz val="11"/>
            <rFont val="Calibri"/>
          </rPr>
          <t>Ensure vSphere Authentication Proxy is used when adding hosts to Active Directory</t>
        </r>
      </text>
    </comment>
    <comment ref="I89" authorId="0" shapeId="0" xr:uid="{00000000-0006-0000-0700-000009000000}">
      <text>
        <r>
          <rPr>
            <sz val="11"/>
            <rFont val="Calibri"/>
          </rPr>
          <t>Ensure a non-root user account exists for local admin access</t>
        </r>
      </text>
    </comment>
    <comment ref="J89" authorId="0" shapeId="0" xr:uid="{00000000-0006-0000-0700-000003000000}">
      <text>
        <r>
          <rPr>
            <sz val="11"/>
            <rFont val="Calibri"/>
          </rPr>
          <t>Ensure passwords are required to be complex</t>
        </r>
      </text>
    </comment>
    <comment ref="K89" authorId="0" shapeId="0" xr:uid="{00000000-0006-0000-0700-000004000000}">
      <text>
        <r>
          <rPr>
            <sz val="11"/>
            <rFont val="Calibri"/>
          </rPr>
          <t>Ensure the maximum failed login attempts is set to 5</t>
        </r>
      </text>
    </comment>
    <comment ref="L89" authorId="0" shapeId="0" xr:uid="{00000000-0006-0000-0700-000005000000}">
      <text>
        <r>
          <rPr>
            <sz val="11"/>
            <rFont val="Calibri"/>
          </rPr>
          <t>Ensure account lockout is set to 15 minutes</t>
        </r>
      </text>
    </comment>
    <comment ref="M89" authorId="0" shapeId="0" xr:uid="{00000000-0006-0000-0700-000006000000}">
      <text>
        <r>
          <rPr>
            <sz val="11"/>
            <rFont val="Calibri"/>
          </rPr>
          <t>Ensure Active Directory is used for local user authentication</t>
        </r>
      </text>
    </comment>
    <comment ref="N89" authorId="0" shapeId="0" xr:uid="{00000000-0006-0000-0700-000007000000}">
      <text>
        <r>
          <rPr>
            <sz val="11"/>
            <rFont val="Calibri"/>
          </rPr>
          <t>Ensure the SSH authorized_keys file is empty</t>
        </r>
      </text>
    </comment>
    <comment ref="O89" authorId="0" shapeId="0" xr:uid="{00000000-0006-0000-0700-000008000000}">
      <text>
        <r>
          <rPr>
            <sz val="11"/>
            <rFont val="Calibri"/>
          </rPr>
          <t>Ensure the uniqueness of CHAP authentication secrets for iSCSI traffic</t>
        </r>
      </text>
    </comment>
    <comment ref="H91" authorId="0" shapeId="0" xr:uid="{00000000-0006-0000-0700-00000A000000}">
      <text>
        <r>
          <rPr>
            <sz val="11"/>
            <rFont val="Calibri"/>
          </rPr>
          <t>Ensure the DCUI timeout is set to 600 seconds or less</t>
        </r>
      </text>
    </comment>
    <comment ref="I91" authorId="0" shapeId="0" xr:uid="{00000000-0006-0000-0700-00000B000000}">
      <text>
        <r>
          <rPr>
            <sz val="11"/>
            <rFont val="Calibri"/>
          </rPr>
          <t>Ensure idle ESXi shell and SSH sessions time out after 300 seconds or less</t>
        </r>
      </text>
    </comment>
    <comment ref="J91" authorId="0" shapeId="0" xr:uid="{00000000-0006-0000-0700-00000C000000}">
      <text>
        <r>
          <rPr>
            <sz val="11"/>
            <rFont val="Calibri"/>
          </rPr>
          <t>Ensure the shell services timeout is set to 1 hour or less</t>
        </r>
      </text>
    </comment>
    <comment ref="H93" authorId="0" shapeId="0" xr:uid="{00000000-0006-0000-0700-00000D000000}">
      <text>
        <r>
          <rPr>
            <sz val="11"/>
            <rFont val="Calibri"/>
          </rPr>
          <t>Ensure a non-root user account exists for local admin access</t>
        </r>
      </text>
    </comment>
    <comment ref="I93" authorId="0" shapeId="0" xr:uid="{00000000-0006-0000-0700-00000E000000}">
      <text>
        <r>
          <rPr>
            <sz val="11"/>
            <rFont val="Calibri"/>
          </rPr>
          <t>Ensure only authorized users and groups belong to the esxAdminsGroup group</t>
        </r>
      </text>
    </comment>
    <comment ref="J93" authorId="0" shapeId="0" xr:uid="{00000000-0006-0000-0700-00000F000000}">
      <text>
        <r>
          <rPr>
            <sz val="11"/>
            <rFont val="Calibri"/>
          </rPr>
          <t>Ensure the Exception Users list is properly configured</t>
        </r>
      </text>
    </comment>
    <comment ref="K93" authorId="0" shapeId="0" xr:uid="{00000000-0006-0000-0700-000010000000}">
      <text>
        <r>
          <rPr>
            <sz val="11"/>
            <rFont val="Calibri"/>
          </rPr>
          <t>Ensure Lockdown mode is enabled</t>
        </r>
      </text>
    </comment>
    <comment ref="L93" authorId="0" shapeId="0" xr:uid="{00000000-0006-0000-0700-000011000000}">
      <text>
        <r>
          <rPr>
            <sz val="11"/>
            <rFont val="Calibri"/>
          </rPr>
          <t>Ensure DCUI has a trusted users list for lockdown mode</t>
        </r>
      </text>
    </comment>
    <comment ref="M93" authorId="0" shapeId="0" xr:uid="{00000000-0006-0000-0700-000012000000}">
      <text>
        <r>
          <rPr>
            <sz val="11"/>
            <rFont val="Calibri"/>
          </rPr>
          <t>Ensure only one remote console connection is permitted to a VM at any time</t>
        </r>
      </text>
    </comment>
    <comment ref="N93" authorId="0" shapeId="0" xr:uid="{00000000-0006-0000-0700-000013000000}">
      <text>
        <r>
          <rPr>
            <sz val="11"/>
            <rFont val="Calibri"/>
          </rPr>
          <t>Ensure use of the VM console is limited</t>
        </r>
      </text>
    </comment>
    <comment ref="H110" authorId="0" shapeId="0" xr:uid="{00000000-0006-0000-0700-000014000000}">
      <text>
        <r>
          <rPr>
            <sz val="11"/>
            <rFont val="Calibri"/>
          </rPr>
          <t>Ensure the Image Profile VIB acceptance level is configured properly</t>
        </r>
      </text>
    </comment>
    <comment ref="I110" authorId="0" shapeId="0" xr:uid="{00000000-0006-0000-0700-000016000000}">
      <text>
        <r>
          <rPr>
            <sz val="11"/>
            <rFont val="Calibri"/>
          </rPr>
          <t>Ensure no unauthorized kernel modules are loaded on the host</t>
        </r>
      </text>
    </comment>
    <comment ref="J110" authorId="0" shapeId="0" xr:uid="{00000000-0006-0000-0700-000017000000}">
      <text>
        <r>
          <rPr>
            <sz val="11"/>
            <rFont val="Calibri"/>
          </rPr>
          <t>Ensure the default value of individual salt per vm is configured</t>
        </r>
      </text>
    </comment>
    <comment ref="K110" authorId="0" shapeId="0" xr:uid="{00000000-0006-0000-0700-000018000000}">
      <text>
        <r>
          <rPr>
            <sz val="11"/>
            <rFont val="Calibri"/>
          </rPr>
          <t>Ensure contents of exposed configuration files have not been modified</t>
        </r>
      </text>
    </comment>
    <comment ref="L110" authorId="0" shapeId="0" xr:uid="{00000000-0006-0000-0700-000019000000}">
      <text>
        <r>
          <rPr>
            <sz val="11"/>
            <rFont val="Calibri"/>
          </rPr>
          <t>Ensure informational messages from the VM to the VMX file are limited</t>
        </r>
      </text>
    </comment>
    <comment ref="M110" authorId="0" shapeId="0" xr:uid="{00000000-0006-0000-0700-00001A000000}">
      <text>
        <r>
          <rPr>
            <sz val="11"/>
            <rFont val="Calibri"/>
          </rPr>
          <t>Ensure VM limits are configured correctly</t>
        </r>
      </text>
    </comment>
    <comment ref="N110" authorId="0" shapeId="0" xr:uid="{00000000-0006-0000-0700-00001B000000}">
      <text>
        <r>
          <rPr>
            <sz val="11"/>
            <rFont val="Calibri"/>
          </rPr>
          <t>Ensure nonpersistent disks are limited</t>
        </r>
      </text>
    </comment>
    <comment ref="O110" authorId="0" shapeId="0" xr:uid="{00000000-0006-0000-0700-00001C000000}">
      <text>
        <r>
          <rPr>
            <sz val="11"/>
            <rFont val="Calibri"/>
          </rPr>
          <t>Ensure virtual disk shrinking is disabled</t>
        </r>
      </text>
    </comment>
    <comment ref="P110" authorId="0" shapeId="0" xr:uid="{00000000-0006-0000-0700-000015000000}">
      <text>
        <r>
          <rPr>
            <sz val="11"/>
            <rFont val="Calibri"/>
          </rPr>
          <t>Ensure virtual disk wiping is disabled</t>
        </r>
      </text>
    </comment>
    <comment ref="H111" authorId="0" shapeId="0" xr:uid="{00000000-0006-0000-0700-00001D000000}">
      <text>
        <r>
          <rPr>
            <sz val="11"/>
            <rFont val="Calibri"/>
          </rPr>
          <t>Ensure default self-signed certificate for ESXi communication is not used</t>
        </r>
      </text>
    </comment>
    <comment ref="I111" authorId="0" shapeId="0" xr:uid="{00000000-0006-0000-0700-00001E000000}">
      <text>
        <r>
          <rPr>
            <sz val="11"/>
            <rFont val="Calibri"/>
          </rPr>
          <t>Ensure expired and revoked SSL certificates are removed from the ESXi server</t>
        </r>
      </text>
    </comment>
    <comment ref="J111" authorId="0" shapeId="0" xr:uid="{00000000-0006-0000-0700-00001F000000}">
      <text>
        <r>
          <rPr>
            <sz val="11"/>
            <rFont val="Calibri"/>
          </rPr>
          <t>Ensure bidirectional CHAP authentication for iSCSI traffic is enabled</t>
        </r>
      </text>
    </comment>
    <comment ref="K111" authorId="0" shapeId="0" xr:uid="{00000000-0006-0000-0700-000020000000}">
      <text>
        <r>
          <rPr>
            <sz val="11"/>
            <rFont val="Calibri"/>
          </rPr>
          <t>Ensure secure protocols are used for virtual serial port access</t>
        </r>
      </text>
    </comment>
    <comment ref="H139" authorId="0" shapeId="0" xr:uid="{00000000-0006-0000-0700-000021000000}">
      <text>
        <r>
          <rPr>
            <sz val="11"/>
            <rFont val="Calibri"/>
          </rPr>
          <t>Ensure ESXi is properly patched</t>
        </r>
      </text>
    </comment>
    <comment ref="I139" authorId="0" shapeId="0" xr:uid="{00000000-0006-0000-0700-000022000000}">
      <text>
        <r>
          <rPr>
            <sz val="11"/>
            <rFont val="Calibri"/>
          </rPr>
          <t>Ensure the Image Profile VIB acceptance level is configured properly</t>
        </r>
      </text>
    </comment>
    <comment ref="J139" authorId="0" shapeId="0" xr:uid="{00000000-0006-0000-0700-000023000000}">
      <text>
        <r>
          <rPr>
            <sz val="11"/>
            <rFont val="Calibri"/>
          </rPr>
          <t>Ensure no unauthorized kernel modules are loaded on the host</t>
        </r>
      </text>
    </comment>
    <comment ref="H142" authorId="0" shapeId="0" xr:uid="{00000000-0006-0000-0700-000024000000}">
      <text>
        <r>
          <rPr>
            <sz val="11"/>
            <rFont val="Calibri"/>
          </rPr>
          <t>Ensure standard processes are used for VM deployment</t>
        </r>
      </text>
    </comment>
    <comment ref="H149" authorId="0" shapeId="0" xr:uid="{00000000-0006-0000-0700-000025000000}">
      <text>
        <r>
          <rPr>
            <sz val="11"/>
            <rFont val="Calibri"/>
          </rPr>
          <t>Ensure NTP time synchronization is configured properly</t>
        </r>
      </text>
    </comment>
    <comment ref="I149" authorId="0" shapeId="0" xr:uid="{00000000-0006-0000-0700-000026000000}">
      <text>
        <r>
          <rPr>
            <sz val="11"/>
            <rFont val="Calibri"/>
          </rPr>
          <t>Ensure a centralized location is configured to collect ESXi host core dumps</t>
        </r>
      </text>
    </comment>
    <comment ref="J149" authorId="0" shapeId="0" xr:uid="{00000000-0006-0000-0700-000027000000}">
      <text>
        <r>
          <rPr>
            <sz val="11"/>
            <rFont val="Calibri"/>
          </rPr>
          <t>Ensure persistent logging is configured for all ESXi hosts</t>
        </r>
      </text>
    </comment>
    <comment ref="K149" authorId="0" shapeId="0" xr:uid="{00000000-0006-0000-0700-000028000000}">
      <text>
        <r>
          <rPr>
            <sz val="11"/>
            <rFont val="Calibri"/>
          </rPr>
          <t>Ensure remote logging is configured for ESXi hosts</t>
        </r>
      </text>
    </comment>
    <comment ref="L149" authorId="0" shapeId="0" xr:uid="{00000000-0006-0000-0700-000029000000}">
      <text>
        <r>
          <rPr>
            <sz val="11"/>
            <rFont val="Calibri"/>
          </rPr>
          <t>Ensure informational messages from the VM to the VMX file are limited</t>
        </r>
      </text>
    </comment>
    <comment ref="M149" authorId="0" shapeId="0" xr:uid="{00000000-0006-0000-0700-00002A000000}">
      <text>
        <r>
          <rPr>
            <sz val="11"/>
            <rFont val="Calibri"/>
          </rPr>
          <t>Ensure VIX messages from the VM are disabled</t>
        </r>
      </text>
    </comment>
    <comment ref="N149" authorId="0" shapeId="0" xr:uid="{00000000-0006-0000-0700-00002B000000}">
      <text>
        <r>
          <rPr>
            <sz val="11"/>
            <rFont val="Calibri"/>
          </rPr>
          <t>Ensure the number of VM log files is configured properly</t>
        </r>
      </text>
    </comment>
    <comment ref="O149" authorId="0" shapeId="0" xr:uid="{00000000-0006-0000-0700-00002C000000}">
      <text>
        <r>
          <rPr>
            <sz val="11"/>
            <rFont val="Calibri"/>
          </rPr>
          <t>Ensure VM log file size is limited</t>
        </r>
      </text>
    </comment>
    <comment ref="H151" authorId="0" shapeId="0" xr:uid="{00000000-0006-0000-0700-00002D000000}">
      <text>
        <r>
          <rPr>
            <sz val="11"/>
            <rFont val="Calibri"/>
          </rPr>
          <t>Ensure the ESXi host firewall is configured to restrict access to services running on the host</t>
        </r>
      </text>
    </comment>
    <comment ref="I151" authorId="0" shapeId="0" xr:uid="{00000000-0006-0000-0700-00004D000000}">
      <text>
        <r>
          <rPr>
            <sz val="11"/>
            <rFont val="Calibri"/>
          </rPr>
          <t>Ensure Managed Object Browser (MOB) is disabled</t>
        </r>
      </text>
    </comment>
    <comment ref="J151" authorId="0" shapeId="0" xr:uid="{00000000-0006-0000-0700-00004E000000}">
      <text>
        <r>
          <rPr>
            <sz val="11"/>
            <rFont val="Calibri"/>
          </rPr>
          <t>Ensure SNMP is configured properly</t>
        </r>
      </text>
    </comment>
    <comment ref="K151" authorId="0" shapeId="0" xr:uid="{00000000-0006-0000-0700-00004F000000}">
      <text>
        <r>
          <rPr>
            <sz val="11"/>
            <rFont val="Calibri"/>
          </rPr>
          <t>Ensure dvfilter API is not configured if not used</t>
        </r>
      </text>
    </comment>
    <comment ref="L151" authorId="0" shapeId="0" xr:uid="{00000000-0006-0000-0700-000050000000}">
      <text>
        <r>
          <rPr>
            <sz val="11"/>
            <rFont val="Calibri"/>
          </rPr>
          <t>Ensure VDS health check is disabled</t>
        </r>
      </text>
    </comment>
    <comment ref="M151" authorId="0" shapeId="0" xr:uid="{00000000-0006-0000-0700-000051000000}">
      <text>
        <r>
          <rPr>
            <sz val="11"/>
            <rFont val="Calibri"/>
          </rPr>
          <t>Ensure DCUI is disabled</t>
        </r>
      </text>
    </comment>
    <comment ref="N151" authorId="0" shapeId="0" xr:uid="{00000000-0006-0000-0700-000052000000}">
      <text>
        <r>
          <rPr>
            <sz val="11"/>
            <rFont val="Calibri"/>
          </rPr>
          <t>Ensure the ESXi shell is disabled</t>
        </r>
      </text>
    </comment>
    <comment ref="O151" authorId="0" shapeId="0" xr:uid="{00000000-0006-0000-0700-000053000000}">
      <text>
        <r>
          <rPr>
            <sz val="11"/>
            <rFont val="Calibri"/>
          </rPr>
          <t>Ensure SSH is disabled</t>
        </r>
      </text>
    </comment>
    <comment ref="P151" authorId="0" shapeId="0" xr:uid="{00000000-0006-0000-0700-000054000000}">
      <text>
        <r>
          <rPr>
            <sz val="11"/>
            <rFont val="Calibri"/>
          </rPr>
          <t>Ensure CIM access is limited</t>
        </r>
      </text>
    </comment>
    <comment ref="Q151" authorId="0" shapeId="0" xr:uid="{00000000-0006-0000-0700-00002E000000}">
      <text>
        <r>
          <rPr>
            <sz val="11"/>
            <rFont val="Calibri"/>
          </rPr>
          <t>Ensure Lockdown mode is enabled</t>
        </r>
      </text>
    </comment>
    <comment ref="R151" authorId="0" shapeId="0" xr:uid="{00000000-0006-0000-0700-00002F000000}">
      <text>
        <r>
          <rPr>
            <sz val="11"/>
            <rFont val="Calibri"/>
          </rPr>
          <t>Ensure storage area network (SAN) resources are segregated properly</t>
        </r>
      </text>
    </comment>
    <comment ref="S151" authorId="0" shapeId="0" xr:uid="{00000000-0006-0000-0700-000030000000}">
      <text>
        <r>
          <rPr>
            <sz val="11"/>
            <rFont val="Calibri"/>
          </rPr>
          <t>Ensure the vSwitch Forged Transmits policy is set to reject</t>
        </r>
      </text>
    </comment>
    <comment ref="T151" authorId="0" shapeId="0" xr:uid="{00000000-0006-0000-0700-000031000000}">
      <text>
        <r>
          <rPr>
            <sz val="11"/>
            <rFont val="Calibri"/>
          </rPr>
          <t>Ensure the vSwitch MAC Address Change policy is set to reject</t>
        </r>
      </text>
    </comment>
    <comment ref="U151" authorId="0" shapeId="0" xr:uid="{00000000-0006-0000-0700-000032000000}">
      <text>
        <r>
          <rPr>
            <sz val="11"/>
            <rFont val="Calibri"/>
          </rPr>
          <t>Ensure the vSwitch Promiscuous Mode policy is set to reject</t>
        </r>
      </text>
    </comment>
    <comment ref="V151" authorId="0" shapeId="0" xr:uid="{00000000-0006-0000-0700-000033000000}">
      <text>
        <r>
          <rPr>
            <sz val="11"/>
            <rFont val="Calibri"/>
          </rPr>
          <t>Ensure port groups are not configured to the value of the native VLAN</t>
        </r>
      </text>
    </comment>
    <comment ref="W151" authorId="0" shapeId="0" xr:uid="{00000000-0006-0000-0700-000034000000}">
      <text>
        <r>
          <rPr>
            <sz val="11"/>
            <rFont val="Calibri"/>
          </rPr>
          <t>Ensure port groups are not configured to VLAN values reserved by upstream physical switches</t>
        </r>
      </text>
    </comment>
    <comment ref="X151" authorId="0" shapeId="0" xr:uid="{00000000-0006-0000-0700-000035000000}">
      <text>
        <r>
          <rPr>
            <sz val="11"/>
            <rFont val="Calibri"/>
          </rPr>
          <t>Ensure port groups are not configured to VLAN 4095 except for Virtual Guest Tagging (VGT)</t>
        </r>
      </text>
    </comment>
    <comment ref="Y151" authorId="0" shapeId="0" xr:uid="{00000000-0006-0000-0700-000036000000}">
      <text>
        <r>
          <rPr>
            <sz val="11"/>
            <rFont val="Calibri"/>
          </rPr>
          <t>Ensure Virtual Disributed Switch Netflow traffic is sent to an authorized collector</t>
        </r>
      </text>
    </comment>
    <comment ref="Z151" authorId="0" shapeId="0" xr:uid="{00000000-0006-0000-0700-000037000000}">
      <text>
        <r>
          <rPr>
            <sz val="11"/>
            <rFont val="Calibri"/>
          </rPr>
          <t>Ensure port-level configuration overrides are disabled.</t>
        </r>
      </text>
    </comment>
    <comment ref="AA151" authorId="0" shapeId="0" xr:uid="{00000000-0006-0000-0700-000038000000}">
      <text>
        <r>
          <rPr>
            <sz val="11"/>
            <rFont val="Calibri"/>
          </rPr>
          <t>Ensure unnecessary floppy devices are disconnected</t>
        </r>
      </text>
    </comment>
    <comment ref="AB151" authorId="0" shapeId="0" xr:uid="{00000000-0006-0000-0700-000039000000}">
      <text>
        <r>
          <rPr>
            <sz val="11"/>
            <rFont val="Calibri"/>
          </rPr>
          <t>Ensure unnecessary CD/DVD devices are disconnected</t>
        </r>
      </text>
    </comment>
    <comment ref="AC151" authorId="0" shapeId="0" xr:uid="{00000000-0006-0000-0700-00003A000000}">
      <text>
        <r>
          <rPr>
            <sz val="11"/>
            <rFont val="Calibri"/>
          </rPr>
          <t>Ensure unnecessary parallel ports are disconnected</t>
        </r>
      </text>
    </comment>
    <comment ref="AD151" authorId="0" shapeId="0" xr:uid="{00000000-0006-0000-0700-00003B000000}">
      <text>
        <r>
          <rPr>
            <sz val="11"/>
            <rFont val="Calibri"/>
          </rPr>
          <t>Ensure unnecessary serial ports are disconnected</t>
        </r>
      </text>
    </comment>
    <comment ref="AE151" authorId="0" shapeId="0" xr:uid="{00000000-0006-0000-0700-00003C000000}">
      <text>
        <r>
          <rPr>
            <sz val="11"/>
            <rFont val="Calibri"/>
          </rPr>
          <t>Ensure unnecessary USB devices are disconnected</t>
        </r>
      </text>
    </comment>
    <comment ref="AF151" authorId="0" shapeId="0" xr:uid="{00000000-0006-0000-0700-00003D000000}">
      <text>
        <r>
          <rPr>
            <sz val="11"/>
            <rFont val="Calibri"/>
          </rPr>
          <t>Ensure unauthorized modification and disconnection of devices is disabled</t>
        </r>
      </text>
    </comment>
    <comment ref="AG151" authorId="0" shapeId="0" xr:uid="{00000000-0006-0000-0700-00003E000000}">
      <text>
        <r>
          <rPr>
            <sz val="11"/>
            <rFont val="Calibri"/>
          </rPr>
          <t>Ensure unauthorized connection of devices is disabled</t>
        </r>
      </text>
    </comment>
    <comment ref="AH151" authorId="0" shapeId="0" xr:uid="{00000000-0006-0000-0700-00003F000000}">
      <text>
        <r>
          <rPr>
            <sz val="11"/>
            <rFont val="Calibri"/>
          </rPr>
          <t>Ensure PCI and PCIe device passthrough is disabled</t>
        </r>
      </text>
    </comment>
    <comment ref="AI151" authorId="0" shapeId="0" xr:uid="{00000000-0006-0000-0700-000040000000}">
      <text>
        <r>
          <rPr>
            <sz val="11"/>
            <rFont val="Calibri"/>
          </rPr>
          <t>Ensure unnecessary or superfluous functions inside VMs are disabled</t>
        </r>
      </text>
    </comment>
    <comment ref="AJ151" authorId="0" shapeId="0" xr:uid="{00000000-0006-0000-0700-000041000000}">
      <text>
        <r>
          <rPr>
            <sz val="11"/>
            <rFont val="Calibri"/>
          </rPr>
          <t>Ensure access to VMs through the dvfilter network APIs is configured correctly</t>
        </r>
      </text>
    </comment>
    <comment ref="AK151" authorId="0" shapeId="0" xr:uid="{00000000-0006-0000-0700-000042000000}">
      <text>
        <r>
          <rPr>
            <sz val="11"/>
            <rFont val="Calibri"/>
          </rPr>
          <t>Ensure Autologon is disabled</t>
        </r>
      </text>
    </comment>
    <comment ref="AL151" authorId="0" shapeId="0" xr:uid="{00000000-0006-0000-0700-000043000000}">
      <text>
        <r>
          <rPr>
            <sz val="11"/>
            <rFont val="Calibri"/>
          </rPr>
          <t>Ensure BIOS BBS is disabled</t>
        </r>
      </text>
    </comment>
    <comment ref="AM151" authorId="0" shapeId="0" xr:uid="{00000000-0006-0000-0700-000044000000}">
      <text>
        <r>
          <rPr>
            <sz val="11"/>
            <rFont val="Calibri"/>
          </rPr>
          <t>Ensure Guest Host Interaction Protocol Handler is set to disabled</t>
        </r>
      </text>
    </comment>
    <comment ref="AN151" authorId="0" shapeId="0" xr:uid="{00000000-0006-0000-0700-000045000000}">
      <text>
        <r>
          <rPr>
            <sz val="11"/>
            <rFont val="Calibri"/>
          </rPr>
          <t>Ensure Unity Taskbar is disabled</t>
        </r>
      </text>
    </comment>
    <comment ref="AO151" authorId="0" shapeId="0" xr:uid="{00000000-0006-0000-0700-000046000000}">
      <text>
        <r>
          <rPr>
            <sz val="11"/>
            <rFont val="Calibri"/>
          </rPr>
          <t>Ensure Unity Active is disabled</t>
        </r>
      </text>
    </comment>
    <comment ref="AP151" authorId="0" shapeId="0" xr:uid="{00000000-0006-0000-0700-000047000000}">
      <text>
        <r>
          <rPr>
            <sz val="11"/>
            <rFont val="Calibri"/>
          </rPr>
          <t>Ensure Unity Window Contents is disabled</t>
        </r>
      </text>
    </comment>
    <comment ref="AQ151" authorId="0" shapeId="0" xr:uid="{00000000-0006-0000-0700-000048000000}">
      <text>
        <r>
          <rPr>
            <sz val="11"/>
            <rFont val="Calibri"/>
          </rPr>
          <t>Ensure Unity Push Update is disabled</t>
        </r>
      </text>
    </comment>
    <comment ref="AR151" authorId="0" shapeId="0" xr:uid="{00000000-0006-0000-0700-000049000000}">
      <text>
        <r>
          <rPr>
            <sz val="11"/>
            <rFont val="Calibri"/>
          </rPr>
          <t>Ensure Drag and Drop Version Get is disabled</t>
        </r>
      </text>
    </comment>
    <comment ref="AS151" authorId="0" shapeId="0" xr:uid="{00000000-0006-0000-0700-00004A000000}">
      <text>
        <r>
          <rPr>
            <sz val="11"/>
            <rFont val="Calibri"/>
          </rPr>
          <t>Ensure Drag and Drop Version Set is disabled</t>
        </r>
      </text>
    </comment>
    <comment ref="AT151" authorId="0" shapeId="0" xr:uid="{00000000-0006-0000-0700-00004B000000}">
      <text>
        <r>
          <rPr>
            <sz val="11"/>
            <rFont val="Calibri"/>
          </rPr>
          <t>Ensure Shell Action is disabled</t>
        </r>
      </text>
    </comment>
    <comment ref="AU151" authorId="0" shapeId="0" xr:uid="{00000000-0006-0000-0700-00004C000000}">
      <text>
        <r>
          <rPr>
            <sz val="11"/>
            <rFont val="Calibri"/>
          </rPr>
          <t>Ensure Request Disk Topology is disabled</t>
        </r>
      </text>
    </comment>
    <comment ref="H158" authorId="0" shapeId="0" xr:uid="{00000000-0006-0000-0700-000055000000}">
      <text>
        <r>
          <rPr>
            <sz val="11"/>
            <rFont val="Calibri"/>
          </rPr>
          <t>Ensure a centralized location is configured to collect ESXi host core dumps</t>
        </r>
      </text>
    </comment>
    <comment ref="I158" authorId="0" shapeId="0" xr:uid="{00000000-0006-0000-0700-000056000000}">
      <text>
        <r>
          <rPr>
            <sz val="11"/>
            <rFont val="Calibri"/>
          </rPr>
          <t>Ensure persistent logging is configured for all ESXi hosts</t>
        </r>
      </text>
    </comment>
    <comment ref="J158" authorId="0" shapeId="0" xr:uid="{00000000-0006-0000-0700-000057000000}">
      <text>
        <r>
          <rPr>
            <sz val="11"/>
            <rFont val="Calibri"/>
          </rPr>
          <t>Ensure remote logging is configured for ESXi hosts</t>
        </r>
      </text>
    </comment>
    <comment ref="K158" authorId="0" shapeId="0" xr:uid="{00000000-0006-0000-0700-000058000000}">
      <text>
        <r>
          <rPr>
            <sz val="11"/>
            <rFont val="Calibri"/>
          </rPr>
          <t>Ensure Virtual Disributed Switch Netflow traffic is sent to an authorized collector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Ensure the ESXi host firewall is configured to restrict access to services running on the host</t>
        </r>
      </text>
    </comment>
    <comment ref="H52" authorId="0" shapeId="0" xr:uid="{00000000-0006-0000-0800-000006000000}">
      <text>
        <r>
          <rPr>
            <sz val="11"/>
            <rFont val="Calibri"/>
          </rPr>
          <t>Ensure the ESXi shell is disabled</t>
        </r>
      </text>
    </comment>
    <comment ref="I52" authorId="0" shapeId="0" xr:uid="{00000000-0006-0000-0800-000002000000}">
      <text>
        <r>
          <rPr>
            <sz val="11"/>
            <rFont val="Calibri"/>
          </rPr>
          <t>Ensure idle ESXi shell and SSH sessions time out after 300 seconds or less</t>
        </r>
      </text>
    </comment>
    <comment ref="J52" authorId="0" shapeId="0" xr:uid="{00000000-0006-0000-0800-000003000000}">
      <text>
        <r>
          <rPr>
            <sz val="11"/>
            <rFont val="Calibri"/>
          </rPr>
          <t>Ensure the shell services timeout is set to 1 hour or less</t>
        </r>
      </text>
    </comment>
    <comment ref="K52" authorId="0" shapeId="0" xr:uid="{00000000-0006-0000-0800-000004000000}">
      <text>
        <r>
          <rPr>
            <sz val="11"/>
            <rFont val="Calibri"/>
          </rPr>
          <t>Ensure the vSwitch Forged Transmits policy is set to reject</t>
        </r>
      </text>
    </comment>
    <comment ref="L52" authorId="0" shapeId="0" xr:uid="{00000000-0006-0000-0800-000005000000}">
      <text>
        <r>
          <rPr>
            <sz val="11"/>
            <rFont val="Calibri"/>
          </rPr>
          <t>Ensure the vSwitch Promiscuous Mode policy is set to reject</t>
        </r>
      </text>
    </comment>
    <comment ref="G54" authorId="0" shapeId="0" xr:uid="{00000000-0006-0000-0800-000007000000}">
      <text>
        <r>
          <rPr>
            <sz val="11"/>
            <rFont val="Calibri"/>
          </rPr>
          <t>Ensure no unauthorized kernel modules are loaded on the host</t>
        </r>
      </text>
    </comment>
    <comment ref="H54" authorId="0" shapeId="0" xr:uid="{00000000-0006-0000-0800-000009000000}">
      <text>
        <r>
          <rPr>
            <sz val="11"/>
            <rFont val="Calibri"/>
          </rPr>
          <t>Ensure a non-root user account exists for local admin access</t>
        </r>
      </text>
    </comment>
    <comment ref="I54" authorId="0" shapeId="0" xr:uid="{00000000-0006-0000-0800-00000A000000}">
      <text>
        <r>
          <rPr>
            <sz val="11"/>
            <rFont val="Calibri"/>
          </rPr>
          <t>Ensure passwords are required to be complex</t>
        </r>
      </text>
    </comment>
    <comment ref="J54" authorId="0" shapeId="0" xr:uid="{00000000-0006-0000-0800-00000B000000}">
      <text>
        <r>
          <rPr>
            <sz val="11"/>
            <rFont val="Calibri"/>
          </rPr>
          <t>Ensure the maximum failed login attempts is set to 5</t>
        </r>
      </text>
    </comment>
    <comment ref="K54" authorId="0" shapeId="0" xr:uid="{00000000-0006-0000-0800-00000C000000}">
      <text>
        <r>
          <rPr>
            <sz val="11"/>
            <rFont val="Calibri"/>
          </rPr>
          <t>Ensure account lockout is set to 15 minutes</t>
        </r>
      </text>
    </comment>
    <comment ref="L54" authorId="0" shapeId="0" xr:uid="{00000000-0006-0000-0800-00000D000000}">
      <text>
        <r>
          <rPr>
            <sz val="11"/>
            <rFont val="Calibri"/>
          </rPr>
          <t>Ensure only authorized users and groups belong to the esxAdminsGroup group</t>
        </r>
      </text>
    </comment>
    <comment ref="M54" authorId="0" shapeId="0" xr:uid="{00000000-0006-0000-0800-000008000000}">
      <text>
        <r>
          <rPr>
            <sz val="11"/>
            <rFont val="Calibri"/>
          </rPr>
          <t>Ensure Lockdown mode is enabled</t>
        </r>
      </text>
    </comment>
    <comment ref="G74" authorId="0" shapeId="0" xr:uid="{00000000-0006-0000-0800-00000E000000}">
      <text>
        <r>
          <rPr>
            <sz val="11"/>
            <rFont val="Calibri"/>
          </rPr>
          <t>Ensure persistent logging is configured for all ESXi hosts</t>
        </r>
      </text>
    </comment>
    <comment ref="H74" authorId="0" shapeId="0" xr:uid="{00000000-0006-0000-0800-00000F000000}">
      <text>
        <r>
          <rPr>
            <sz val="11"/>
            <rFont val="Calibri"/>
          </rPr>
          <t>Ensure remote logging is configured for ESXi hosts</t>
        </r>
      </text>
    </comment>
    <comment ref="G81" authorId="0" shapeId="0" xr:uid="{00000000-0006-0000-0800-000010000000}">
      <text>
        <r>
          <rPr>
            <sz val="11"/>
            <rFont val="Calibri"/>
          </rPr>
          <t>Ensure ESXi is properly patched</t>
        </r>
      </text>
    </comment>
    <comment ref="H81" authorId="0" shapeId="0" xr:uid="{00000000-0006-0000-0800-000011000000}">
      <text>
        <r>
          <rPr>
            <sz val="11"/>
            <rFont val="Calibri"/>
          </rPr>
          <t>Ensure the Image Profile VIB acceptance level is configured properly</t>
        </r>
      </text>
    </comment>
    <comment ref="I81" authorId="0" shapeId="0" xr:uid="{00000000-0006-0000-0800-000012000000}">
      <text>
        <r>
          <rPr>
            <sz val="11"/>
            <rFont val="Calibri"/>
          </rPr>
          <t>Ensure contents of exposed configuration files have not been modified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the ESXi host firewall is configured to restrict access to services running on the host</t>
        </r>
      </text>
    </comment>
    <comment ref="L17" authorId="0" shapeId="0" xr:uid="{00000000-0006-0000-0A00-000002000000}">
      <text>
        <r>
          <rPr>
            <sz val="11"/>
            <rFont val="Calibri"/>
          </rPr>
          <t>Ensure the vSwitch Forged Transmits policy is set to reject</t>
        </r>
      </text>
    </comment>
    <comment ref="M17" authorId="0" shapeId="0" xr:uid="{00000000-0006-0000-0A00-000006000000}">
      <text>
        <r>
          <rPr>
            <sz val="11"/>
            <rFont val="Calibri"/>
          </rPr>
          <t>Ensure the vSwitch MAC Address Change policy is set to reject</t>
        </r>
      </text>
    </comment>
    <comment ref="N17" authorId="0" shapeId="0" xr:uid="{00000000-0006-0000-0A00-000003000000}">
      <text>
        <r>
          <rPr>
            <sz val="11"/>
            <rFont val="Calibri"/>
          </rPr>
          <t>Ensure the vSwitch Promiscuous Mode policy is set to reject</t>
        </r>
      </text>
    </comment>
    <comment ref="O17" authorId="0" shapeId="0" xr:uid="{00000000-0006-0000-0A00-000004000000}">
      <text>
        <r>
          <rPr>
            <sz val="11"/>
            <rFont val="Calibri"/>
          </rPr>
          <t>Ensure port groups are not configured to the value of the native VLAN</t>
        </r>
      </text>
    </comment>
    <comment ref="P17" authorId="0" shapeId="0" xr:uid="{00000000-0006-0000-0A00-000005000000}">
      <text>
        <r>
          <rPr>
            <sz val="11"/>
            <rFont val="Calibri"/>
          </rPr>
          <t>Ensure port groups are not configured to VLAN values reserved by upstream physical switches</t>
        </r>
      </text>
    </comment>
    <comment ref="L38" authorId="0" shapeId="0" xr:uid="{00000000-0006-0000-0A00-000007000000}">
      <text>
        <r>
          <rPr>
            <sz val="11"/>
            <rFont val="Calibri"/>
          </rPr>
          <t>Ensure SNMP is configured properly</t>
        </r>
      </text>
    </comment>
    <comment ref="M38" authorId="0" shapeId="0" xr:uid="{00000000-0006-0000-0A00-000008000000}">
      <text>
        <r>
          <rPr>
            <sz val="11"/>
            <rFont val="Calibri"/>
          </rPr>
          <t>Ensure the ESXi shell is disabled</t>
        </r>
      </text>
    </comment>
    <comment ref="N38" authorId="0" shapeId="0" xr:uid="{00000000-0006-0000-0A00-000009000000}">
      <text>
        <r>
          <rPr>
            <sz val="11"/>
            <rFont val="Calibri"/>
          </rPr>
          <t>Ensure SSH is disabled</t>
        </r>
      </text>
    </comment>
    <comment ref="L84" authorId="0" shapeId="0" xr:uid="{00000000-0006-0000-0A00-00000A000000}">
      <text>
        <r>
          <rPr>
            <sz val="11"/>
            <rFont val="Calibri"/>
          </rPr>
          <t>Ensure default self-signed certificate for ESXi communication is not used</t>
        </r>
      </text>
    </comment>
    <comment ref="M84" authorId="0" shapeId="0" xr:uid="{00000000-0006-0000-0A00-00000B000000}">
      <text>
        <r>
          <rPr>
            <sz val="11"/>
            <rFont val="Calibri"/>
          </rPr>
          <t>Ensure expired and revoked SSL certificates are removed from the ESXi server</t>
        </r>
      </text>
    </comment>
    <comment ref="N84" authorId="0" shapeId="0" xr:uid="{00000000-0006-0000-0A00-00000C000000}">
      <text>
        <r>
          <rPr>
            <sz val="11"/>
            <rFont val="Calibri"/>
          </rPr>
          <t>Ensure bidirectional CHAP authentication for iSCSI traffic is enabled</t>
        </r>
      </text>
    </comment>
    <comment ref="L119" authorId="0" shapeId="0" xr:uid="{00000000-0006-0000-0A00-00000D000000}">
      <text>
        <r>
          <rPr>
            <sz val="11"/>
            <rFont val="Calibri"/>
          </rPr>
          <t>Ensure ESXi is properly patched</t>
        </r>
      </text>
    </comment>
    <comment ref="M119" authorId="0" shapeId="0" xr:uid="{00000000-0006-0000-0A00-00000E000000}">
      <text>
        <r>
          <rPr>
            <sz val="11"/>
            <rFont val="Calibri"/>
          </rPr>
          <t>Ensure the Image Profile VIB acceptance level is configured properly</t>
        </r>
      </text>
    </comment>
    <comment ref="N119" authorId="0" shapeId="0" xr:uid="{00000000-0006-0000-0A00-00000F000000}">
      <text>
        <r>
          <rPr>
            <sz val="11"/>
            <rFont val="Calibri"/>
          </rPr>
          <t>Ensure no unauthorized kernel modules are loaded on the host</t>
        </r>
      </text>
    </comment>
    <comment ref="L144" authorId="0" shapeId="0" xr:uid="{00000000-0006-0000-0A00-000010000000}">
      <text>
        <r>
          <rPr>
            <sz val="11"/>
            <rFont val="Calibri"/>
          </rPr>
          <t>Ensure only authorized users and groups belong to the esxAdminsGroup group</t>
        </r>
      </text>
    </comment>
    <comment ref="M144" authorId="0" shapeId="0" xr:uid="{00000000-0006-0000-0A00-000011000000}">
      <text>
        <r>
          <rPr>
            <sz val="11"/>
            <rFont val="Calibri"/>
          </rPr>
          <t>Ensure only one remote console connection is permitted to a VM at any time</t>
        </r>
      </text>
    </comment>
    <comment ref="L153" authorId="0" shapeId="0" xr:uid="{00000000-0006-0000-0A00-000012000000}">
      <text>
        <r>
          <rPr>
            <sz val="11"/>
            <rFont val="Calibri"/>
          </rPr>
          <t>Ensure a non-root user account exists for local admin access</t>
        </r>
      </text>
    </comment>
    <comment ref="L159" authorId="0" shapeId="0" xr:uid="{00000000-0006-0000-0A00-000013000000}">
      <text>
        <r>
          <rPr>
            <sz val="11"/>
            <rFont val="Calibri"/>
          </rPr>
          <t>Ensure the DCUI timeout is set to 600 seconds or less</t>
        </r>
      </text>
    </comment>
    <comment ref="M159" authorId="0" shapeId="0" xr:uid="{00000000-0006-0000-0A00-000014000000}">
      <text>
        <r>
          <rPr>
            <sz val="11"/>
            <rFont val="Calibri"/>
          </rPr>
          <t>Ensure idle ESXi shell and SSH sessions time out after 300 seconds or less</t>
        </r>
      </text>
    </comment>
    <comment ref="L164" authorId="0" shapeId="0" xr:uid="{00000000-0006-0000-0A00-000015000000}">
      <text>
        <r>
          <rPr>
            <sz val="11"/>
            <rFont val="Calibri"/>
          </rPr>
          <t>Ensure the maximum failed login attempts is set to 5</t>
        </r>
      </text>
    </comment>
    <comment ref="M164" authorId="0" shapeId="0" xr:uid="{00000000-0006-0000-0A00-000016000000}">
      <text>
        <r>
          <rPr>
            <sz val="11"/>
            <rFont val="Calibri"/>
          </rPr>
          <t>Ensure account lockout is set to 15 minutes</t>
        </r>
      </text>
    </comment>
    <comment ref="L166" authorId="0" shapeId="0" xr:uid="{00000000-0006-0000-0A00-000017000000}">
      <text>
        <r>
          <rPr>
            <sz val="11"/>
            <rFont val="Calibri"/>
          </rPr>
          <t>Ensure passwords are required to be complex</t>
        </r>
      </text>
    </comment>
    <comment ref="M166" authorId="0" shapeId="0" xr:uid="{00000000-0006-0000-0A00-000018000000}">
      <text>
        <r>
          <rPr>
            <sz val="11"/>
            <rFont val="Calibri"/>
          </rPr>
          <t>Ensure the uniqueness of CHAP authentication secrets for iSCSI traffic</t>
        </r>
      </text>
    </comment>
    <comment ref="L242" authorId="0" shapeId="0" xr:uid="{00000000-0006-0000-0A00-000019000000}">
      <text>
        <r>
          <rPr>
            <sz val="11"/>
            <rFont val="Calibri"/>
          </rPr>
          <t>Ensure persistent logging is configured for all ESXi hosts</t>
        </r>
      </text>
    </comment>
    <comment ref="M242" authorId="0" shapeId="0" xr:uid="{00000000-0006-0000-0A00-00001A000000}">
      <text>
        <r>
          <rPr>
            <sz val="11"/>
            <rFont val="Calibri"/>
          </rPr>
          <t>Ensure remote logging is configured for ESXi hosts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the ESXi host firewall is configured to restrict access to services running on the host</t>
        </r>
      </text>
    </comment>
    <comment ref="H211" authorId="0" shapeId="0" xr:uid="{00000000-0006-0000-0B00-000002000000}">
      <text>
        <r>
          <rPr>
            <sz val="11"/>
            <rFont val="Calibri"/>
          </rPr>
          <t>Ensure the ESXi host firewall is configured to restrict access to services running on the host</t>
        </r>
      </text>
    </comment>
    <comment ref="H218" authorId="0" shapeId="0" xr:uid="{00000000-0006-0000-0B00-000003000000}">
      <text>
        <r>
          <rPr>
            <sz val="11"/>
            <rFont val="Calibri"/>
          </rPr>
          <t>Ensure unnecessary floppy devices are disconnected</t>
        </r>
      </text>
    </comment>
    <comment ref="I218" authorId="0" shapeId="0" xr:uid="{00000000-0006-0000-0B00-00000A000000}">
      <text>
        <r>
          <rPr>
            <sz val="11"/>
            <rFont val="Calibri"/>
          </rPr>
          <t>Ensure unnecessary CD/DVD devices are disconnected</t>
        </r>
      </text>
    </comment>
    <comment ref="J218" authorId="0" shapeId="0" xr:uid="{00000000-0006-0000-0B00-000004000000}">
      <text>
        <r>
          <rPr>
            <sz val="11"/>
            <rFont val="Calibri"/>
          </rPr>
          <t>Ensure unnecessary parallel ports are disconnected</t>
        </r>
      </text>
    </comment>
    <comment ref="K218" authorId="0" shapeId="0" xr:uid="{00000000-0006-0000-0B00-000005000000}">
      <text>
        <r>
          <rPr>
            <sz val="11"/>
            <rFont val="Calibri"/>
          </rPr>
          <t>Ensure unnecessary serial ports are disconnected</t>
        </r>
      </text>
    </comment>
    <comment ref="L218" authorId="0" shapeId="0" xr:uid="{00000000-0006-0000-0B00-000006000000}">
      <text>
        <r>
          <rPr>
            <sz val="11"/>
            <rFont val="Calibri"/>
          </rPr>
          <t>Ensure unnecessary USB devices are disconnected</t>
        </r>
      </text>
    </comment>
    <comment ref="M218" authorId="0" shapeId="0" xr:uid="{00000000-0006-0000-0B00-000007000000}">
      <text>
        <r>
          <rPr>
            <sz val="11"/>
            <rFont val="Calibri"/>
          </rPr>
          <t>Ensure unauthorized modification and disconnection of devices is disabled</t>
        </r>
      </text>
    </comment>
    <comment ref="N218" authorId="0" shapeId="0" xr:uid="{00000000-0006-0000-0B00-000008000000}">
      <text>
        <r>
          <rPr>
            <sz val="11"/>
            <rFont val="Calibri"/>
          </rPr>
          <t>Ensure unauthorized connection of devices is disabled</t>
        </r>
      </text>
    </comment>
    <comment ref="O218" authorId="0" shapeId="0" xr:uid="{00000000-0006-0000-0B00-000009000000}">
      <text>
        <r>
          <rPr>
            <sz val="11"/>
            <rFont val="Calibri"/>
          </rPr>
          <t>Ensure PCI and PCIe device passthrough is disabled</t>
        </r>
      </text>
    </comment>
    <comment ref="H227" authorId="0" shapeId="0" xr:uid="{00000000-0006-0000-0B00-00000B000000}">
      <text>
        <r>
          <rPr>
            <sz val="11"/>
            <rFont val="Calibri"/>
          </rPr>
          <t>Ensure ESXi is properly patched</t>
        </r>
      </text>
    </comment>
    <comment ref="H229" authorId="0" shapeId="0" xr:uid="{00000000-0006-0000-0B00-00000C000000}">
      <text>
        <r>
          <rPr>
            <sz val="11"/>
            <rFont val="Calibri"/>
          </rPr>
          <t>Ensure ESXi is properly patched</t>
        </r>
      </text>
    </comment>
    <comment ref="H231" authorId="0" shapeId="0" xr:uid="{00000000-0006-0000-0B00-00000D000000}">
      <text>
        <r>
          <rPr>
            <sz val="11"/>
            <rFont val="Calibri"/>
          </rPr>
          <t>Ensure the Image Profile VIB acceptance level is configured properly</t>
        </r>
      </text>
    </comment>
    <comment ref="I231" authorId="0" shapeId="0" xr:uid="{00000000-0006-0000-0B00-00000E000000}">
      <text>
        <r>
          <rPr>
            <sz val="11"/>
            <rFont val="Calibri"/>
          </rPr>
          <t>Ensure no unauthorized kernel modules are loaded on the host</t>
        </r>
      </text>
    </comment>
    <comment ref="H232" authorId="0" shapeId="0" xr:uid="{00000000-0006-0000-0B00-00000F000000}">
      <text>
        <r>
          <rPr>
            <sz val="11"/>
            <rFont val="Calibri"/>
          </rPr>
          <t>Ensure the Image Profile VIB acceptance level is configured properly</t>
        </r>
      </text>
    </comment>
    <comment ref="I232" authorId="0" shapeId="0" xr:uid="{00000000-0006-0000-0B00-000010000000}">
      <text>
        <r>
          <rPr>
            <sz val="11"/>
            <rFont val="Calibri"/>
          </rPr>
          <t>Ensure no unauthorized kernel modules are loaded on the host</t>
        </r>
      </text>
    </comment>
    <comment ref="H238" authorId="0" shapeId="0" xr:uid="{00000000-0006-0000-0B00-000011000000}">
      <text>
        <r>
          <rPr>
            <sz val="11"/>
            <rFont val="Calibri"/>
          </rPr>
          <t>Ensure standard processes are used for VM deployment</t>
        </r>
      </text>
    </comment>
    <comment ref="H241" authorId="0" shapeId="0" xr:uid="{00000000-0006-0000-0B00-000012000000}">
      <text>
        <r>
          <rPr>
            <sz val="11"/>
            <rFont val="Calibri"/>
          </rPr>
          <t>Ensure the default value of individual salt per vm is configured</t>
        </r>
      </text>
    </comment>
    <comment ref="I241" authorId="0" shapeId="0" xr:uid="{00000000-0006-0000-0B00-000013000000}">
      <text>
        <r>
          <rPr>
            <sz val="11"/>
            <rFont val="Calibri"/>
          </rPr>
          <t>Ensure informational messages from the VM to the VMX file are limited</t>
        </r>
      </text>
    </comment>
    <comment ref="J241" authorId="0" shapeId="0" xr:uid="{00000000-0006-0000-0B00-000014000000}">
      <text>
        <r>
          <rPr>
            <sz val="11"/>
            <rFont val="Calibri"/>
          </rPr>
          <t>Ensure nonpersistent disks are limited</t>
        </r>
      </text>
    </comment>
    <comment ref="H242" authorId="0" shapeId="0" xr:uid="{00000000-0006-0000-0B00-000015000000}">
      <text>
        <r>
          <rPr>
            <sz val="11"/>
            <rFont val="Calibri"/>
          </rPr>
          <t>Ensure Managed Object Browser (MOB) is disabled</t>
        </r>
      </text>
    </comment>
    <comment ref="I242" authorId="0" shapeId="0" xr:uid="{00000000-0006-0000-0B00-000036000000}">
      <text>
        <r>
          <rPr>
            <sz val="11"/>
            <rFont val="Calibri"/>
          </rPr>
          <t>Ensure SNMP is configured properly</t>
        </r>
      </text>
    </comment>
    <comment ref="J242" authorId="0" shapeId="0" xr:uid="{00000000-0006-0000-0B00-000037000000}">
      <text>
        <r>
          <rPr>
            <sz val="11"/>
            <rFont val="Calibri"/>
          </rPr>
          <t>Ensure dvfilter API is not configured if not used</t>
        </r>
      </text>
    </comment>
    <comment ref="K242" authorId="0" shapeId="0" xr:uid="{00000000-0006-0000-0B00-000038000000}">
      <text>
        <r>
          <rPr>
            <sz val="11"/>
            <rFont val="Calibri"/>
          </rPr>
          <t>Ensure VDS health check is disabled</t>
        </r>
      </text>
    </comment>
    <comment ref="L242" authorId="0" shapeId="0" xr:uid="{00000000-0006-0000-0B00-000039000000}">
      <text>
        <r>
          <rPr>
            <sz val="11"/>
            <rFont val="Calibri"/>
          </rPr>
          <t>Ensure DCUI is disabled</t>
        </r>
      </text>
    </comment>
    <comment ref="M242" authorId="0" shapeId="0" xr:uid="{00000000-0006-0000-0B00-00003A000000}">
      <text>
        <r>
          <rPr>
            <sz val="11"/>
            <rFont val="Calibri"/>
          </rPr>
          <t>Ensure the ESXi shell is disabled</t>
        </r>
      </text>
    </comment>
    <comment ref="N242" authorId="0" shapeId="0" xr:uid="{00000000-0006-0000-0B00-00003B000000}">
      <text>
        <r>
          <rPr>
            <sz val="11"/>
            <rFont val="Calibri"/>
          </rPr>
          <t>Ensure SSH is disabled</t>
        </r>
      </text>
    </comment>
    <comment ref="O242" authorId="0" shapeId="0" xr:uid="{00000000-0006-0000-0B00-00003C000000}">
      <text>
        <r>
          <rPr>
            <sz val="11"/>
            <rFont val="Calibri"/>
          </rPr>
          <t>Ensure CIM access is limited</t>
        </r>
      </text>
    </comment>
    <comment ref="P242" authorId="0" shapeId="0" xr:uid="{00000000-0006-0000-0B00-000016000000}">
      <text>
        <r>
          <rPr>
            <sz val="11"/>
            <rFont val="Calibri"/>
          </rPr>
          <t>Ensure Lockdown mode is enabled</t>
        </r>
      </text>
    </comment>
    <comment ref="Q242" authorId="0" shapeId="0" xr:uid="{00000000-0006-0000-0B00-000017000000}">
      <text>
        <r>
          <rPr>
            <sz val="11"/>
            <rFont val="Calibri"/>
          </rPr>
          <t>Ensure unnecessary floppy devices are disconnected</t>
        </r>
      </text>
    </comment>
    <comment ref="R242" authorId="0" shapeId="0" xr:uid="{00000000-0006-0000-0B00-000018000000}">
      <text>
        <r>
          <rPr>
            <sz val="11"/>
            <rFont val="Calibri"/>
          </rPr>
          <t>Ensure unnecessary CD/DVD devices are disconnected</t>
        </r>
      </text>
    </comment>
    <comment ref="S242" authorId="0" shapeId="0" xr:uid="{00000000-0006-0000-0B00-000019000000}">
      <text>
        <r>
          <rPr>
            <sz val="11"/>
            <rFont val="Calibri"/>
          </rPr>
          <t>Ensure unnecessary parallel ports are disconnected</t>
        </r>
      </text>
    </comment>
    <comment ref="T242" authorId="0" shapeId="0" xr:uid="{00000000-0006-0000-0B00-00001A000000}">
      <text>
        <r>
          <rPr>
            <sz val="11"/>
            <rFont val="Calibri"/>
          </rPr>
          <t>Ensure unnecessary serial ports are disconnected</t>
        </r>
      </text>
    </comment>
    <comment ref="U242" authorId="0" shapeId="0" xr:uid="{00000000-0006-0000-0B00-00001B000000}">
      <text>
        <r>
          <rPr>
            <sz val="11"/>
            <rFont val="Calibri"/>
          </rPr>
          <t>Ensure unnecessary USB devices are disconnected</t>
        </r>
      </text>
    </comment>
    <comment ref="V242" authorId="0" shapeId="0" xr:uid="{00000000-0006-0000-0B00-00001C000000}">
      <text>
        <r>
          <rPr>
            <sz val="11"/>
            <rFont val="Calibri"/>
          </rPr>
          <t>Ensure unauthorized modification and disconnection of devices is disabled</t>
        </r>
      </text>
    </comment>
    <comment ref="W242" authorId="0" shapeId="0" xr:uid="{00000000-0006-0000-0B00-00001D000000}">
      <text>
        <r>
          <rPr>
            <sz val="11"/>
            <rFont val="Calibri"/>
          </rPr>
          <t>Ensure unauthorized connection of devices is disabled</t>
        </r>
      </text>
    </comment>
    <comment ref="X242" authorId="0" shapeId="0" xr:uid="{00000000-0006-0000-0B00-00001E000000}">
      <text>
        <r>
          <rPr>
            <sz val="11"/>
            <rFont val="Calibri"/>
          </rPr>
          <t>Ensure PCI and PCIe device passthrough is disabled</t>
        </r>
      </text>
    </comment>
    <comment ref="Y242" authorId="0" shapeId="0" xr:uid="{00000000-0006-0000-0B00-00001F000000}">
      <text>
        <r>
          <rPr>
            <sz val="11"/>
            <rFont val="Calibri"/>
          </rPr>
          <t>Ensure unnecessary or superfluous functions inside VMs are disabled</t>
        </r>
      </text>
    </comment>
    <comment ref="Z242" authorId="0" shapeId="0" xr:uid="{00000000-0006-0000-0B00-000020000000}">
      <text>
        <r>
          <rPr>
            <sz val="11"/>
            <rFont val="Calibri"/>
          </rPr>
          <t>Ensure access to VMs through the dvfilter network APIs is configured correctly</t>
        </r>
      </text>
    </comment>
    <comment ref="AA242" authorId="0" shapeId="0" xr:uid="{00000000-0006-0000-0B00-000021000000}">
      <text>
        <r>
          <rPr>
            <sz val="11"/>
            <rFont val="Calibri"/>
          </rPr>
          <t>Ensure Autologon is disabled</t>
        </r>
      </text>
    </comment>
    <comment ref="AB242" authorId="0" shapeId="0" xr:uid="{00000000-0006-0000-0B00-000022000000}">
      <text>
        <r>
          <rPr>
            <sz val="11"/>
            <rFont val="Calibri"/>
          </rPr>
          <t>Ensure BIOS BBS is disabled</t>
        </r>
      </text>
    </comment>
    <comment ref="AC242" authorId="0" shapeId="0" xr:uid="{00000000-0006-0000-0B00-000023000000}">
      <text>
        <r>
          <rPr>
            <sz val="11"/>
            <rFont val="Calibri"/>
          </rPr>
          <t>Ensure Guest Host Interaction Protocol Handler is set to disabled</t>
        </r>
      </text>
    </comment>
    <comment ref="AD242" authorId="0" shapeId="0" xr:uid="{00000000-0006-0000-0B00-000024000000}">
      <text>
        <r>
          <rPr>
            <sz val="11"/>
            <rFont val="Calibri"/>
          </rPr>
          <t>Ensure Unity Taskbar is disabled</t>
        </r>
      </text>
    </comment>
    <comment ref="AE242" authorId="0" shapeId="0" xr:uid="{00000000-0006-0000-0B00-000025000000}">
      <text>
        <r>
          <rPr>
            <sz val="11"/>
            <rFont val="Calibri"/>
          </rPr>
          <t>Ensure Unity Active is disabled</t>
        </r>
      </text>
    </comment>
    <comment ref="AF242" authorId="0" shapeId="0" xr:uid="{00000000-0006-0000-0B00-000026000000}">
      <text>
        <r>
          <rPr>
            <sz val="11"/>
            <rFont val="Calibri"/>
          </rPr>
          <t>Ensure Unity Window Contents is disabled</t>
        </r>
      </text>
    </comment>
    <comment ref="AG242" authorId="0" shapeId="0" xr:uid="{00000000-0006-0000-0B00-000027000000}">
      <text>
        <r>
          <rPr>
            <sz val="11"/>
            <rFont val="Calibri"/>
          </rPr>
          <t>Ensure Unity Push Update is disabled</t>
        </r>
      </text>
    </comment>
    <comment ref="AH242" authorId="0" shapeId="0" xr:uid="{00000000-0006-0000-0B00-000028000000}">
      <text>
        <r>
          <rPr>
            <sz val="11"/>
            <rFont val="Calibri"/>
          </rPr>
          <t>Ensure Drag and Drop Version Get is disabled</t>
        </r>
      </text>
    </comment>
    <comment ref="AI242" authorId="0" shapeId="0" xr:uid="{00000000-0006-0000-0B00-000029000000}">
      <text>
        <r>
          <rPr>
            <sz val="11"/>
            <rFont val="Calibri"/>
          </rPr>
          <t>Ensure Drag and Drop Version Set is disabled</t>
        </r>
      </text>
    </comment>
    <comment ref="AJ242" authorId="0" shapeId="0" xr:uid="{00000000-0006-0000-0B00-00002A000000}">
      <text>
        <r>
          <rPr>
            <sz val="11"/>
            <rFont val="Calibri"/>
          </rPr>
          <t>Ensure Shell Action is disabled</t>
        </r>
      </text>
    </comment>
    <comment ref="AK242" authorId="0" shapeId="0" xr:uid="{00000000-0006-0000-0B00-00002B000000}">
      <text>
        <r>
          <rPr>
            <sz val="11"/>
            <rFont val="Calibri"/>
          </rPr>
          <t>Ensure Request Disk Topology is disabled</t>
        </r>
      </text>
    </comment>
    <comment ref="AL242" authorId="0" shapeId="0" xr:uid="{00000000-0006-0000-0B00-00002C000000}">
      <text>
        <r>
          <rPr>
            <sz val="11"/>
            <rFont val="Calibri"/>
          </rPr>
          <t>Ensure Trash Folder State is disabled</t>
        </r>
      </text>
    </comment>
    <comment ref="AM242" authorId="0" shapeId="0" xr:uid="{00000000-0006-0000-0B00-00002D000000}">
      <text>
        <r>
          <rPr>
            <sz val="11"/>
            <rFont val="Calibri"/>
          </rPr>
          <t>Ensure Guest Host Interaction Tray Icon is disabled</t>
        </r>
      </text>
    </comment>
    <comment ref="AN242" authorId="0" shapeId="0" xr:uid="{00000000-0006-0000-0B00-00002E000000}">
      <text>
        <r>
          <rPr>
            <sz val="11"/>
            <rFont val="Calibri"/>
          </rPr>
          <t>Ensure Unity is disabled</t>
        </r>
      </text>
    </comment>
    <comment ref="AO242" authorId="0" shapeId="0" xr:uid="{00000000-0006-0000-0B00-00002F000000}">
      <text>
        <r>
          <rPr>
            <sz val="11"/>
            <rFont val="Calibri"/>
          </rPr>
          <t>Ensure Unity Interlock is disabled</t>
        </r>
      </text>
    </comment>
    <comment ref="AP242" authorId="0" shapeId="0" xr:uid="{00000000-0006-0000-0B00-000030000000}">
      <text>
        <r>
          <rPr>
            <sz val="11"/>
            <rFont val="Calibri"/>
          </rPr>
          <t>Ensure GetCreds is disabled</t>
        </r>
      </text>
    </comment>
    <comment ref="AQ242" authorId="0" shapeId="0" xr:uid="{00000000-0006-0000-0B00-000031000000}">
      <text>
        <r>
          <rPr>
            <sz val="11"/>
            <rFont val="Calibri"/>
          </rPr>
          <t>Ensure Host Guest File System Server is disabled</t>
        </r>
      </text>
    </comment>
    <comment ref="AR242" authorId="0" shapeId="0" xr:uid="{00000000-0006-0000-0B00-000032000000}">
      <text>
        <r>
          <rPr>
            <sz val="11"/>
            <rFont val="Calibri"/>
          </rPr>
          <t>Ensure Guest Host Interaction Launch Menu is disabled</t>
        </r>
      </text>
    </comment>
    <comment ref="AS242" authorId="0" shapeId="0" xr:uid="{00000000-0006-0000-0B00-000033000000}">
      <text>
        <r>
          <rPr>
            <sz val="11"/>
            <rFont val="Calibri"/>
          </rPr>
          <t>Ensure memSchedFakeSampleStats is disabled</t>
        </r>
      </text>
    </comment>
    <comment ref="AT242" authorId="0" shapeId="0" xr:uid="{00000000-0006-0000-0B00-000034000000}">
      <text>
        <r>
          <rPr>
            <sz val="11"/>
            <rFont val="Calibri"/>
          </rPr>
          <t>Ensure VM Console Copy operations are disabled</t>
        </r>
      </text>
    </comment>
    <comment ref="AU242" authorId="0" shapeId="0" xr:uid="{00000000-0006-0000-0B00-000035000000}">
      <text>
        <r>
          <rPr>
            <sz val="11"/>
            <rFont val="Calibri"/>
          </rPr>
          <t>Ensure VM Console Drag and Drop operations is disabled</t>
        </r>
      </text>
    </comment>
    <comment ref="H243" authorId="0" shapeId="0" xr:uid="{00000000-0006-0000-0B00-00003D000000}">
      <text>
        <r>
          <rPr>
            <sz val="11"/>
            <rFont val="Calibri"/>
          </rPr>
          <t>Ensure Managed Object Browser (MOB) is disabled</t>
        </r>
      </text>
    </comment>
    <comment ref="I243" authorId="0" shapeId="0" xr:uid="{00000000-0006-0000-0B00-00003E000000}">
      <text>
        <r>
          <rPr>
            <sz val="11"/>
            <rFont val="Calibri"/>
          </rPr>
          <t>Ensure dvfilter API is not configured if not used</t>
        </r>
      </text>
    </comment>
    <comment ref="J243" authorId="0" shapeId="0" xr:uid="{00000000-0006-0000-0B00-00003F000000}">
      <text>
        <r>
          <rPr>
            <sz val="11"/>
            <rFont val="Calibri"/>
          </rPr>
          <t>Ensure VDS health check is disabled</t>
        </r>
      </text>
    </comment>
    <comment ref="K243" authorId="0" shapeId="0" xr:uid="{00000000-0006-0000-0B00-000040000000}">
      <text>
        <r>
          <rPr>
            <sz val="11"/>
            <rFont val="Calibri"/>
          </rPr>
          <t>Ensure DCUI is disabled</t>
        </r>
      </text>
    </comment>
    <comment ref="L243" authorId="0" shapeId="0" xr:uid="{00000000-0006-0000-0B00-000041000000}">
      <text>
        <r>
          <rPr>
            <sz val="11"/>
            <rFont val="Calibri"/>
          </rPr>
          <t>Ensure the ESXi shell is disabled</t>
        </r>
      </text>
    </comment>
    <comment ref="M243" authorId="0" shapeId="0" xr:uid="{00000000-0006-0000-0B00-000042000000}">
      <text>
        <r>
          <rPr>
            <sz val="11"/>
            <rFont val="Calibri"/>
          </rPr>
          <t>Ensure SSH is disabled</t>
        </r>
      </text>
    </comment>
    <comment ref="N243" authorId="0" shapeId="0" xr:uid="{00000000-0006-0000-0B00-000043000000}">
      <text>
        <r>
          <rPr>
            <sz val="11"/>
            <rFont val="Calibri"/>
          </rPr>
          <t>Ensure CIM access is limited</t>
        </r>
      </text>
    </comment>
    <comment ref="O243" authorId="0" shapeId="0" xr:uid="{00000000-0006-0000-0B00-000044000000}">
      <text>
        <r>
          <rPr>
            <sz val="11"/>
            <rFont val="Calibri"/>
          </rPr>
          <t>Ensure unnecessary or superfluous functions inside VMs are disabled</t>
        </r>
      </text>
    </comment>
    <comment ref="H245" authorId="0" shapeId="0" xr:uid="{00000000-0006-0000-0B00-000045000000}">
      <text>
        <r>
          <rPr>
            <sz val="11"/>
            <rFont val="Calibri"/>
          </rPr>
          <t>Ensure the DCUI timeout is set to 600 seconds or less</t>
        </r>
      </text>
    </comment>
    <comment ref="I245" authorId="0" shapeId="0" xr:uid="{00000000-0006-0000-0B00-000046000000}">
      <text>
        <r>
          <rPr>
            <sz val="11"/>
            <rFont val="Calibri"/>
          </rPr>
          <t>Ensure idle ESXi shell and SSH sessions time out after 300 seconds or less</t>
        </r>
      </text>
    </comment>
    <comment ref="J245" authorId="0" shapeId="0" xr:uid="{00000000-0006-0000-0B00-000047000000}">
      <text>
        <r>
          <rPr>
            <sz val="11"/>
            <rFont val="Calibri"/>
          </rPr>
          <t>Ensure the shell services timeout is set to 1 hour or less</t>
        </r>
      </text>
    </comment>
    <comment ref="H246" authorId="0" shapeId="0" xr:uid="{00000000-0006-0000-0B00-000048000000}">
      <text>
        <r>
          <rPr>
            <sz val="11"/>
            <rFont val="Calibri"/>
          </rPr>
          <t>Ensure VM limits are configured correctly</t>
        </r>
      </text>
    </comment>
    <comment ref="H249" authorId="0" shapeId="0" xr:uid="{00000000-0006-0000-0B00-000049000000}">
      <text>
        <r>
          <rPr>
            <sz val="11"/>
            <rFont val="Calibri"/>
          </rPr>
          <t>Ensure the Image Profile VIB acceptance level is configured properly</t>
        </r>
      </text>
    </comment>
    <comment ref="I249" authorId="0" shapeId="0" xr:uid="{00000000-0006-0000-0B00-00004A000000}">
      <text>
        <r>
          <rPr>
            <sz val="11"/>
            <rFont val="Calibri"/>
          </rPr>
          <t>Ensure no unauthorized kernel modules are loaded on the host</t>
        </r>
      </text>
    </comment>
    <comment ref="J249" authorId="0" shapeId="0" xr:uid="{00000000-0006-0000-0B00-00004B000000}">
      <text>
        <r>
          <rPr>
            <sz val="11"/>
            <rFont val="Calibri"/>
          </rPr>
          <t>Ensure standard processes are used for VM deployment</t>
        </r>
      </text>
    </comment>
    <comment ref="H250" authorId="0" shapeId="0" xr:uid="{00000000-0006-0000-0B00-00004C000000}">
      <text>
        <r>
          <rPr>
            <sz val="11"/>
            <rFont val="Calibri"/>
          </rPr>
          <t>Ensure contents of exposed configuration files have not been modified</t>
        </r>
      </text>
    </comment>
    <comment ref="H254" authorId="0" shapeId="0" xr:uid="{00000000-0006-0000-0B00-00004D000000}">
      <text>
        <r>
          <rPr>
            <sz val="11"/>
            <rFont val="Calibri"/>
          </rPr>
          <t>Ensure ESXi is properly patched</t>
        </r>
      </text>
    </comment>
    <comment ref="H255" authorId="0" shapeId="0" xr:uid="{00000000-0006-0000-0B00-00004E000000}">
      <text>
        <r>
          <rPr>
            <sz val="11"/>
            <rFont val="Calibri"/>
          </rPr>
          <t>Ensure ESXi is properly patched</t>
        </r>
      </text>
    </comment>
    <comment ref="H258" authorId="0" shapeId="0" xr:uid="{00000000-0006-0000-0B00-00004F000000}">
      <text>
        <r>
          <rPr>
            <sz val="11"/>
            <rFont val="Calibri"/>
          </rPr>
          <t>Ensure contents of exposed configuration files have not been modified</t>
        </r>
      </text>
    </comment>
    <comment ref="H284" authorId="0" shapeId="0" xr:uid="{00000000-0006-0000-0B00-000050000000}">
      <text>
        <r>
          <rPr>
            <sz val="11"/>
            <rFont val="Calibri"/>
          </rPr>
          <t>Ensure vSphere Authentication Proxy is used when adding hosts to Active Directory</t>
        </r>
      </text>
    </comment>
    <comment ref="I284" authorId="0" shapeId="0" xr:uid="{00000000-0006-0000-0B00-000051000000}">
      <text>
        <r>
          <rPr>
            <sz val="11"/>
            <rFont val="Calibri"/>
          </rPr>
          <t>Ensure Active Directory is used for local user authentication</t>
        </r>
      </text>
    </comment>
    <comment ref="H287" authorId="0" shapeId="0" xr:uid="{00000000-0006-0000-0B00-000052000000}">
      <text>
        <r>
          <rPr>
            <sz val="11"/>
            <rFont val="Calibri"/>
          </rPr>
          <t>Ensure the SSH authorized_keys file is empty</t>
        </r>
      </text>
    </comment>
    <comment ref="H291" authorId="0" shapeId="0" xr:uid="{00000000-0006-0000-0B00-000053000000}">
      <text>
        <r>
          <rPr>
            <sz val="11"/>
            <rFont val="Calibri"/>
          </rPr>
          <t>Ensure Active Directory is used for local user authentication</t>
        </r>
      </text>
    </comment>
    <comment ref="H293" authorId="0" shapeId="0" xr:uid="{00000000-0006-0000-0B00-000054000000}">
      <text>
        <r>
          <rPr>
            <sz val="11"/>
            <rFont val="Calibri"/>
          </rPr>
          <t>Ensure passwords are required to be complex</t>
        </r>
      </text>
    </comment>
    <comment ref="I293" authorId="0" shapeId="0" xr:uid="{00000000-0006-0000-0B00-000055000000}">
      <text>
        <r>
          <rPr>
            <sz val="11"/>
            <rFont val="Calibri"/>
          </rPr>
          <t>Ensure the uniqueness of CHAP authentication secrets for iSCSI traffic</t>
        </r>
      </text>
    </comment>
    <comment ref="H294" authorId="0" shapeId="0" xr:uid="{00000000-0006-0000-0B00-000056000000}">
      <text>
        <r>
          <rPr>
            <sz val="11"/>
            <rFont val="Calibri"/>
          </rPr>
          <t>Ensure the maximum failed login attempts is set to 5</t>
        </r>
      </text>
    </comment>
    <comment ref="I294" authorId="0" shapeId="0" xr:uid="{00000000-0006-0000-0B00-000057000000}">
      <text>
        <r>
          <rPr>
            <sz val="11"/>
            <rFont val="Calibri"/>
          </rPr>
          <t>Ensure account lockout is set to 15 minutes</t>
        </r>
      </text>
    </comment>
    <comment ref="H295" authorId="0" shapeId="0" xr:uid="{00000000-0006-0000-0B00-000058000000}">
      <text>
        <r>
          <rPr>
            <sz val="11"/>
            <rFont val="Calibri"/>
          </rPr>
          <t>Ensure the uniqueness of CHAP authentication secrets for iSCSI traffic</t>
        </r>
      </text>
    </comment>
    <comment ref="H305" authorId="0" shapeId="0" xr:uid="{00000000-0006-0000-0B00-000059000000}">
      <text>
        <r>
          <rPr>
            <sz val="11"/>
            <rFont val="Calibri"/>
          </rPr>
          <t>Ensure a non-root user account exists for local admin access</t>
        </r>
      </text>
    </comment>
    <comment ref="I305" authorId="0" shapeId="0" xr:uid="{00000000-0006-0000-0B00-00005A000000}">
      <text>
        <r>
          <rPr>
            <sz val="11"/>
            <rFont val="Calibri"/>
          </rPr>
          <t>Ensure only authorized users and groups belong to the esxAdminsGroup group</t>
        </r>
      </text>
    </comment>
    <comment ref="H309" authorId="0" shapeId="0" xr:uid="{00000000-0006-0000-0B00-00005B000000}">
      <text>
        <r>
          <rPr>
            <sz val="11"/>
            <rFont val="Calibri"/>
          </rPr>
          <t>Ensure vSphere Authentication Proxy is used when adding hosts to Active Directory</t>
        </r>
      </text>
    </comment>
    <comment ref="I309" authorId="0" shapeId="0" xr:uid="{00000000-0006-0000-0B00-00005C000000}">
      <text>
        <r>
          <rPr>
            <sz val="11"/>
            <rFont val="Calibri"/>
          </rPr>
          <t>Ensure a non-root user account exists for local admin access</t>
        </r>
      </text>
    </comment>
    <comment ref="J309" authorId="0" shapeId="0" xr:uid="{00000000-0006-0000-0B00-00005D000000}">
      <text>
        <r>
          <rPr>
            <sz val="11"/>
            <rFont val="Calibri"/>
          </rPr>
          <t>Ensure only authorized users and groups belong to the esxAdminsGroup group</t>
        </r>
      </text>
    </comment>
    <comment ref="K309" authorId="0" shapeId="0" xr:uid="{00000000-0006-0000-0B00-00005E000000}">
      <text>
        <r>
          <rPr>
            <sz val="11"/>
            <rFont val="Calibri"/>
          </rPr>
          <t>Ensure the Exception Users list is properly configured</t>
        </r>
      </text>
    </comment>
    <comment ref="L309" authorId="0" shapeId="0" xr:uid="{00000000-0006-0000-0B00-00005F000000}">
      <text>
        <r>
          <rPr>
            <sz val="11"/>
            <rFont val="Calibri"/>
          </rPr>
          <t>Ensure Lockdown mode is enabled</t>
        </r>
      </text>
    </comment>
    <comment ref="M309" authorId="0" shapeId="0" xr:uid="{00000000-0006-0000-0B00-000060000000}">
      <text>
        <r>
          <rPr>
            <sz val="11"/>
            <rFont val="Calibri"/>
          </rPr>
          <t>Ensure the SSH authorized_keys file is empty</t>
        </r>
      </text>
    </comment>
    <comment ref="N309" authorId="0" shapeId="0" xr:uid="{00000000-0006-0000-0B00-000061000000}">
      <text>
        <r>
          <rPr>
            <sz val="11"/>
            <rFont val="Calibri"/>
          </rPr>
          <t>Ensure DCUI has a trusted users list for lockdown mode</t>
        </r>
      </text>
    </comment>
    <comment ref="H312" authorId="0" shapeId="0" xr:uid="{00000000-0006-0000-0B00-000062000000}">
      <text>
        <r>
          <rPr>
            <sz val="11"/>
            <rFont val="Calibri"/>
          </rPr>
          <t>Ensure a non-root user account exists for local admin access</t>
        </r>
      </text>
    </comment>
    <comment ref="H313" authorId="0" shapeId="0" xr:uid="{00000000-0006-0000-0B00-000063000000}">
      <text>
        <r>
          <rPr>
            <sz val="11"/>
            <rFont val="Calibri"/>
          </rPr>
          <t>Ensure a non-root user account exists for local admin access</t>
        </r>
      </text>
    </comment>
    <comment ref="H343" authorId="0" shapeId="0" xr:uid="{00000000-0006-0000-0B00-000064000000}">
      <text>
        <r>
          <rPr>
            <sz val="11"/>
            <rFont val="Calibri"/>
          </rPr>
          <t>Ensure only authorized users and groups belong to the esxAdminsGroup group</t>
        </r>
      </text>
    </comment>
    <comment ref="H344" authorId="0" shapeId="0" xr:uid="{00000000-0006-0000-0B00-000065000000}">
      <text>
        <r>
          <rPr>
            <sz val="11"/>
            <rFont val="Calibri"/>
          </rPr>
          <t>Ensure the Exception Users list is properly configured</t>
        </r>
      </text>
    </comment>
    <comment ref="I344" authorId="0" shapeId="0" xr:uid="{00000000-0006-0000-0B00-000066000000}">
      <text>
        <r>
          <rPr>
            <sz val="11"/>
            <rFont val="Calibri"/>
          </rPr>
          <t>Ensure Lockdown mode is enabled</t>
        </r>
      </text>
    </comment>
    <comment ref="J344" authorId="0" shapeId="0" xr:uid="{00000000-0006-0000-0B00-000067000000}">
      <text>
        <r>
          <rPr>
            <sz val="11"/>
            <rFont val="Calibri"/>
          </rPr>
          <t>Ensure DCUI has a trusted users list for lockdown mode</t>
        </r>
      </text>
    </comment>
    <comment ref="K344" authorId="0" shapeId="0" xr:uid="{00000000-0006-0000-0B00-000068000000}">
      <text>
        <r>
          <rPr>
            <sz val="11"/>
            <rFont val="Calibri"/>
          </rPr>
          <t>Ensure only one remote console connection is permitted to a VM at any time</t>
        </r>
      </text>
    </comment>
    <comment ref="L344" authorId="0" shapeId="0" xr:uid="{00000000-0006-0000-0B00-000069000000}">
      <text>
        <r>
          <rPr>
            <sz val="11"/>
            <rFont val="Calibri"/>
          </rPr>
          <t>Ensure use of the VM console is limited</t>
        </r>
      </text>
    </comment>
    <comment ref="H345" authorId="0" shapeId="0" xr:uid="{00000000-0006-0000-0B00-00006A000000}">
      <text>
        <r>
          <rPr>
            <sz val="11"/>
            <rFont val="Calibri"/>
          </rPr>
          <t>Ensure the DCUI timeout is set to 600 seconds or less</t>
        </r>
      </text>
    </comment>
    <comment ref="I345" authorId="0" shapeId="0" xr:uid="{00000000-0006-0000-0B00-00006B000000}">
      <text>
        <r>
          <rPr>
            <sz val="11"/>
            <rFont val="Calibri"/>
          </rPr>
          <t>Ensure idle ESXi shell and SSH sessions time out after 300 seconds or less</t>
        </r>
      </text>
    </comment>
    <comment ref="J345" authorId="0" shapeId="0" xr:uid="{00000000-0006-0000-0B00-00006C000000}">
      <text>
        <r>
          <rPr>
            <sz val="11"/>
            <rFont val="Calibri"/>
          </rPr>
          <t>Ensure the shell services timeout is set to 1 hour or less</t>
        </r>
      </text>
    </comment>
    <comment ref="K345" authorId="0" shapeId="0" xr:uid="{00000000-0006-0000-0B00-00006D000000}">
      <text>
        <r>
          <rPr>
            <sz val="11"/>
            <rFont val="Calibri"/>
          </rPr>
          <t>Ensure only one remote console connection is permitted to a VM at any time</t>
        </r>
      </text>
    </comment>
    <comment ref="L345" authorId="0" shapeId="0" xr:uid="{00000000-0006-0000-0B00-00006E000000}">
      <text>
        <r>
          <rPr>
            <sz val="11"/>
            <rFont val="Calibri"/>
          </rPr>
          <t>Ensure use of the VM console is limited</t>
        </r>
      </text>
    </comment>
    <comment ref="H348" authorId="0" shapeId="0" xr:uid="{00000000-0006-0000-0B00-00006F000000}">
      <text>
        <r>
          <rPr>
            <sz val="11"/>
            <rFont val="Calibri"/>
          </rPr>
          <t>Ensure nonpersistent disks are limited</t>
        </r>
      </text>
    </comment>
    <comment ref="H349" authorId="0" shapeId="0" xr:uid="{00000000-0006-0000-0B00-000070000000}">
      <text>
        <r>
          <rPr>
            <sz val="11"/>
            <rFont val="Calibri"/>
          </rPr>
          <t>Ensure default self-signed certificate for ESXi communication is not used</t>
        </r>
      </text>
    </comment>
    <comment ref="I349" authorId="0" shapeId="0" xr:uid="{00000000-0006-0000-0B00-000071000000}">
      <text>
        <r>
          <rPr>
            <sz val="11"/>
            <rFont val="Calibri"/>
          </rPr>
          <t>Ensure expired and revoked SSL certificates are removed from the ESXi server</t>
        </r>
      </text>
    </comment>
    <comment ref="J349" authorId="0" shapeId="0" xr:uid="{00000000-0006-0000-0B00-000072000000}">
      <text>
        <r>
          <rPr>
            <sz val="11"/>
            <rFont val="Calibri"/>
          </rPr>
          <t>Ensure bidirectional CHAP authentication for iSCSI traffic is enabled</t>
        </r>
      </text>
    </comment>
    <comment ref="K349" authorId="0" shapeId="0" xr:uid="{00000000-0006-0000-0B00-000073000000}">
      <text>
        <r>
          <rPr>
            <sz val="11"/>
            <rFont val="Calibri"/>
          </rPr>
          <t>Ensure secure protocols are used for virtual serial port access</t>
        </r>
      </text>
    </comment>
    <comment ref="H355" authorId="0" shapeId="0" xr:uid="{00000000-0006-0000-0B00-000074000000}">
      <text>
        <r>
          <rPr>
            <sz val="11"/>
            <rFont val="Calibri"/>
          </rPr>
          <t>Ensure NTP time synchronization is configured properly</t>
        </r>
      </text>
    </comment>
    <comment ref="H356" authorId="0" shapeId="0" xr:uid="{00000000-0006-0000-0B00-000075000000}">
      <text>
        <r>
          <rPr>
            <sz val="11"/>
            <rFont val="Calibri"/>
          </rPr>
          <t>Ensure persistent logging is configured for all ESXi hosts</t>
        </r>
      </text>
    </comment>
    <comment ref="I356" authorId="0" shapeId="0" xr:uid="{00000000-0006-0000-0B00-000076000000}">
      <text>
        <r>
          <rPr>
            <sz val="11"/>
            <rFont val="Calibri"/>
          </rPr>
          <t>Ensure remote logging is configured for ESXi hosts</t>
        </r>
      </text>
    </comment>
    <comment ref="J356" authorId="0" shapeId="0" xr:uid="{00000000-0006-0000-0B00-000077000000}">
      <text>
        <r>
          <rPr>
            <sz val="11"/>
            <rFont val="Calibri"/>
          </rPr>
          <t>Ensure informational messages from the VM to the VMX file are limited</t>
        </r>
      </text>
    </comment>
    <comment ref="K356" authorId="0" shapeId="0" xr:uid="{00000000-0006-0000-0B00-000078000000}">
      <text>
        <r>
          <rPr>
            <sz val="11"/>
            <rFont val="Calibri"/>
          </rPr>
          <t>Ensure VIX messages from the VM are disabled</t>
        </r>
      </text>
    </comment>
    <comment ref="L356" authorId="0" shapeId="0" xr:uid="{00000000-0006-0000-0B00-000079000000}">
      <text>
        <r>
          <rPr>
            <sz val="11"/>
            <rFont val="Calibri"/>
          </rPr>
          <t>Ensure the number of VM log files is configured properly</t>
        </r>
      </text>
    </comment>
    <comment ref="M356" authorId="0" shapeId="0" xr:uid="{00000000-0006-0000-0B00-00007A000000}">
      <text>
        <r>
          <rPr>
            <sz val="11"/>
            <rFont val="Calibri"/>
          </rPr>
          <t>Ensure VM log file size is limited</t>
        </r>
      </text>
    </comment>
    <comment ref="H360" authorId="0" shapeId="0" xr:uid="{00000000-0006-0000-0B00-00007B000000}">
      <text>
        <r>
          <rPr>
            <sz val="11"/>
            <rFont val="Calibri"/>
          </rPr>
          <t>Ensure a centralized location is configured to collect ESXi host core dumps</t>
        </r>
      </text>
    </comment>
    <comment ref="I360" authorId="0" shapeId="0" xr:uid="{00000000-0006-0000-0B00-00007C000000}">
      <text>
        <r>
          <rPr>
            <sz val="11"/>
            <rFont val="Calibri"/>
          </rPr>
          <t>Ensure persistent logging is configured for all ESXi hosts</t>
        </r>
      </text>
    </comment>
    <comment ref="J360" authorId="0" shapeId="0" xr:uid="{00000000-0006-0000-0B00-00007D000000}">
      <text>
        <r>
          <rPr>
            <sz val="11"/>
            <rFont val="Calibri"/>
          </rPr>
          <t>Ensure remote logging is configured for ESXi hosts</t>
        </r>
      </text>
    </comment>
    <comment ref="K360" authorId="0" shapeId="0" xr:uid="{00000000-0006-0000-0B00-00007E000000}">
      <text>
        <r>
          <rPr>
            <sz val="11"/>
            <rFont val="Calibri"/>
          </rPr>
          <t>Ensure Virtual Disributed Switch Netflow traffic is sent to an authorized collector</t>
        </r>
      </text>
    </comment>
    <comment ref="H368" authorId="0" shapeId="0" xr:uid="{00000000-0006-0000-0B00-00007F000000}">
      <text>
        <r>
          <rPr>
            <sz val="11"/>
            <rFont val="Calibri"/>
          </rPr>
          <t>Ensure the number of VM log files is configured properly</t>
        </r>
      </text>
    </comment>
    <comment ref="I368" authorId="0" shapeId="0" xr:uid="{00000000-0006-0000-0B00-000080000000}">
      <text>
        <r>
          <rPr>
            <sz val="11"/>
            <rFont val="Calibri"/>
          </rPr>
          <t>Ensure VM log file size is limited</t>
        </r>
      </text>
    </comment>
    <comment ref="H373" authorId="0" shapeId="0" xr:uid="{00000000-0006-0000-0B00-000081000000}">
      <text>
        <r>
          <rPr>
            <sz val="11"/>
            <rFont val="Calibri"/>
          </rPr>
          <t>Ensure SNMP is configured properly</t>
        </r>
      </text>
    </comment>
    <comment ref="I373" authorId="0" shapeId="0" xr:uid="{00000000-0006-0000-0B00-000082000000}">
      <text>
        <r>
          <rPr>
            <sz val="11"/>
            <rFont val="Calibri"/>
          </rPr>
          <t>Ensure the vSwitch Forged Transmits policy is set to reject</t>
        </r>
      </text>
    </comment>
    <comment ref="J373" authorId="0" shapeId="0" xr:uid="{00000000-0006-0000-0B00-000083000000}">
      <text>
        <r>
          <rPr>
            <sz val="11"/>
            <rFont val="Calibri"/>
          </rPr>
          <t>Ensure the vSwitch MAC Address Change policy is set to reject</t>
        </r>
      </text>
    </comment>
    <comment ref="K373" authorId="0" shapeId="0" xr:uid="{00000000-0006-0000-0B00-000084000000}">
      <text>
        <r>
          <rPr>
            <sz val="11"/>
            <rFont val="Calibri"/>
          </rPr>
          <t>Ensure the vSwitch Promiscuous Mode policy is set to reject</t>
        </r>
      </text>
    </comment>
    <comment ref="L373" authorId="0" shapeId="0" xr:uid="{00000000-0006-0000-0B00-000085000000}">
      <text>
        <r>
          <rPr>
            <sz val="11"/>
            <rFont val="Calibri"/>
          </rPr>
          <t>Ensure port groups are not configured to the value of the native VLAN</t>
        </r>
      </text>
    </comment>
    <comment ref="M373" authorId="0" shapeId="0" xr:uid="{00000000-0006-0000-0B00-000086000000}">
      <text>
        <r>
          <rPr>
            <sz val="11"/>
            <rFont val="Calibri"/>
          </rPr>
          <t>Ensure port groups are not configured to VLAN values reserved by upstream physical switches</t>
        </r>
      </text>
    </comment>
    <comment ref="N373" authorId="0" shapeId="0" xr:uid="{00000000-0006-0000-0B00-000087000000}">
      <text>
        <r>
          <rPr>
            <sz val="11"/>
            <rFont val="Calibri"/>
          </rPr>
          <t>Ensure port groups are not configured to VLAN 4095 except for Virtual Guest Tagging (VGT)</t>
        </r>
      </text>
    </comment>
    <comment ref="O373" authorId="0" shapeId="0" xr:uid="{00000000-0006-0000-0B00-000088000000}">
      <text>
        <r>
          <rPr>
            <sz val="11"/>
            <rFont val="Calibri"/>
          </rPr>
          <t>Ensure port-level configuration overrides are disabled.</t>
        </r>
      </text>
    </comment>
    <comment ref="H378" authorId="0" shapeId="0" xr:uid="{00000000-0006-0000-0B00-000089000000}">
      <text>
        <r>
          <rPr>
            <sz val="11"/>
            <rFont val="Calibri"/>
          </rPr>
          <t>Ensure default self-signed certificate for ESXi communication is not used</t>
        </r>
      </text>
    </comment>
    <comment ref="I378" authorId="0" shapeId="0" xr:uid="{00000000-0006-0000-0B00-00008A000000}">
      <text>
        <r>
          <rPr>
            <sz val="11"/>
            <rFont val="Calibri"/>
          </rPr>
          <t>Ensure expired and revoked SSL certificates are removed from the ESXi server</t>
        </r>
      </text>
    </comment>
    <comment ref="J378" authorId="0" shapeId="0" xr:uid="{00000000-0006-0000-0B00-00008B000000}">
      <text>
        <r>
          <rPr>
            <sz val="11"/>
            <rFont val="Calibri"/>
          </rPr>
          <t>Ensure secure protocols are used for virtual serial port access</t>
        </r>
      </text>
    </comment>
    <comment ref="H383" authorId="0" shapeId="0" xr:uid="{00000000-0006-0000-0B00-00008C000000}">
      <text>
        <r>
          <rPr>
            <sz val="11"/>
            <rFont val="Calibri"/>
          </rPr>
          <t>Ensure Virtual Disributed Switch Netflow traffic is sent to an authorized collector</t>
        </r>
      </text>
    </comment>
    <comment ref="H384" authorId="0" shapeId="0" xr:uid="{00000000-0006-0000-0B00-00008D000000}">
      <text>
        <r>
          <rPr>
            <sz val="11"/>
            <rFont val="Calibri"/>
          </rPr>
          <t>Ensure the vSwitch Forged Transmits policy is set to reject</t>
        </r>
      </text>
    </comment>
    <comment ref="I384" authorId="0" shapeId="0" xr:uid="{00000000-0006-0000-0B00-00008E000000}">
      <text>
        <r>
          <rPr>
            <sz val="11"/>
            <rFont val="Calibri"/>
          </rPr>
          <t>Ensure the vSwitch MAC Address Change policy is set to reject</t>
        </r>
      </text>
    </comment>
    <comment ref="J384" authorId="0" shapeId="0" xr:uid="{00000000-0006-0000-0B00-00008F000000}">
      <text>
        <r>
          <rPr>
            <sz val="11"/>
            <rFont val="Calibri"/>
          </rPr>
          <t>Ensure the vSwitch Promiscuous Mode policy is set to reject</t>
        </r>
      </text>
    </comment>
    <comment ref="K384" authorId="0" shapeId="0" xr:uid="{00000000-0006-0000-0B00-000090000000}">
      <text>
        <r>
          <rPr>
            <sz val="11"/>
            <rFont val="Calibri"/>
          </rPr>
          <t>Ensure port-level configuration overrides are disabled.</t>
        </r>
      </text>
    </comment>
    <comment ref="H390" authorId="0" shapeId="0" xr:uid="{00000000-0006-0000-0B00-000091000000}">
      <text>
        <r>
          <rPr>
            <sz val="11"/>
            <rFont val="Calibri"/>
          </rPr>
          <t>Ensure the ESXi host firewall is configured to restrict access to services running on the host</t>
        </r>
      </text>
    </comment>
    <comment ref="I390" authorId="0" shapeId="0" xr:uid="{00000000-0006-0000-0B00-000092000000}">
      <text>
        <r>
          <rPr>
            <sz val="11"/>
            <rFont val="Calibri"/>
          </rPr>
          <t>Ensure access to VM console via VNC protocol is limited</t>
        </r>
      </text>
    </comment>
    <comment ref="H391" authorId="0" shapeId="0" xr:uid="{00000000-0006-0000-0B00-000093000000}">
      <text>
        <r>
          <rPr>
            <sz val="11"/>
            <rFont val="Calibri"/>
          </rPr>
          <t>Ensure the ESXi host firewall is configured to restrict access to services running on the host</t>
        </r>
      </text>
    </comment>
    <comment ref="H411" authorId="0" shapeId="0" xr:uid="{00000000-0006-0000-0B00-000094000000}">
      <text>
        <r>
          <rPr>
            <sz val="11"/>
            <rFont val="Calibri"/>
          </rPr>
          <t>Ensure storage area network (SAN) resources are segregated properly</t>
        </r>
      </text>
    </comment>
    <comment ref="I411" authorId="0" shapeId="0" xr:uid="{00000000-0006-0000-0B00-000095000000}">
      <text>
        <r>
          <rPr>
            <sz val="11"/>
            <rFont val="Calibri"/>
          </rPr>
          <t>Ensure port groups are not configured to the value of the native VLAN</t>
        </r>
      </text>
    </comment>
    <comment ref="J411" authorId="0" shapeId="0" xr:uid="{00000000-0006-0000-0B00-000096000000}">
      <text>
        <r>
          <rPr>
            <sz val="11"/>
            <rFont val="Calibri"/>
          </rPr>
          <t>Ensure port groups are not configured to VLAN values reserved by upstream physical switches</t>
        </r>
      </text>
    </comment>
    <comment ref="K411" authorId="0" shapeId="0" xr:uid="{00000000-0006-0000-0B00-000097000000}">
      <text>
        <r>
          <rPr>
            <sz val="11"/>
            <rFont val="Calibri"/>
          </rPr>
          <t>Ensure port groups are not configured to VLAN 4095 except for Virtual Guest Tagging (VGT)</t>
        </r>
      </text>
    </comment>
    <comment ref="H412" authorId="0" shapeId="0" xr:uid="{00000000-0006-0000-0B00-000098000000}">
      <text>
        <r>
          <rPr>
            <sz val="11"/>
            <rFont val="Calibri"/>
          </rPr>
          <t>Ensure storage area network (SAN) resources are segregated properly</t>
        </r>
      </text>
    </comment>
  </commentList>
</comments>
</file>

<file path=xl/sharedStrings.xml><?xml version="1.0" encoding="utf-8"?>
<sst xmlns="http://schemas.openxmlformats.org/spreadsheetml/2006/main" count="12590" uniqueCount="6171">
  <si>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</si>
  <si>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</si>
  <si>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</si>
  <si>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</si>
  <si>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</si>
  <si>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</si>
  <si>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</si>
  <si>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</si>
  <si>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</si>
  <si>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</si>
  <si>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</si>
  <si>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</si>
  <si>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</si>
  <si>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</si>
  <si>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</si>
  <si>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</si>
  <si>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</si>
  <si>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t>
  </si>
  <si>
    <t>1.1</t>
  </si>
  <si>
    <r>
      <rPr>
        <sz val="11"/>
        <rFont val="Calibri"/>
      </rPr>
      <t>Ensure ESXi is properly patched</t>
    </r>
  </si>
  <si>
    <t>Manual</t>
  </si>
  <si>
    <t>Level 1</t>
  </si>
  <si>
    <t>Unassigned</t>
  </si>
  <si>
    <t>Unassessed</t>
  </si>
  <si>
    <t>Pending</t>
  </si>
  <si>
    <t/>
  </si>
  <si>
    <r>
      <rPr>
        <sz val="11"/>
        <color rgb="FF000000"/>
        <rFont val="Calibri"/>
      </rPr>
      <t>Employ a process to keep ESXi hosts up to date with patches in accordance with industry standards and internal guidelines. Leverage the VMware Update Manager to test and apply patches as they become available.</t>
    </r>
  </si>
  <si>
    <r>
      <rPr>
        <sz val="11"/>
        <color rgb="FF000000"/>
        <rFont val="Calibri"/>
      </rPr>
      <t>VMware Update Manager is a tool used to automate patch management for vSphere hosts and virtual machines. Creating a baseline for patches is a good way to ensure all hosts are at the same patch level. VMware also publishes advisories on security patches and offers a way to subscribe to email alerts for them.</t>
    </r>
  </si>
  <si>
    <r>
      <rPr>
        <sz val="11"/>
        <color rgb="FF000000"/>
        <rFont val="Calibri"/>
      </rPr>
      <t>ESXi servers must be in Maintenance Mode to apply patches. This implies all VMs must be moved or powered off on the ESXi server, so the patching process may necessitate having brief outages.</t>
    </r>
  </si>
  <si>
    <r>
      <rPr>
        <sz val="11"/>
        <color rgb="FF000000"/>
        <rFont val="Calibri"/>
      </rPr>
      <t>Verify that the patches are up to date. The following PowerCLI snippet will provide a list of all installed patches:</t>
    </r>
    <r>
      <rPr>
        <sz val="11"/>
        <color rgb="FF000000"/>
        <rFont val="Calibri"/>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 -V2</t>
    </r>
    <r>
      <rPr>
        <sz val="11"/>
        <color rgb="FF006096"/>
        <rFont val="Roboto Condensed"/>
      </rPr>
      <t xml:space="preserve">
</t>
    </r>
    <r>
      <rPr>
        <sz val="11"/>
        <color rgb="FF006096"/>
        <rFont val="Roboto Condensed"/>
      </rPr>
      <t xml:space="preserve">    $EsxCli.software.vib.list.invoke() | Select-Object @{N="VMHost";E={$VMHost}},*</t>
    </r>
    <r>
      <rPr>
        <sz val="11"/>
        <color rgb="FF006096"/>
        <rFont val="Roboto Condensed"/>
      </rPr>
      <t xml:space="preserve">
</t>
    </r>
    <r>
      <rPr>
        <sz val="11"/>
        <color rgb="FF006096"/>
        <rFont val="Roboto Condensed"/>
      </rPr>
      <t>}</t>
    </r>
    <r>
      <rPr>
        <sz val="11"/>
        <color rgb="FF006096"/>
        <rFont val="Roboto Condensed"/>
      </rPr>
      <t xml:space="preserve">
</t>
    </r>
  </si>
  <si>
    <t>1.2</t>
  </si>
  <si>
    <r>
      <rPr>
        <sz val="11"/>
        <rFont val="Calibri"/>
      </rPr>
      <t>Ensure the Image Profile VIB acceptance level is configured properly</t>
    </r>
  </si>
  <si>
    <t>Automated</t>
  </si>
  <si>
    <r>
      <rPr>
        <sz val="11"/>
        <color rgb="FF000000"/>
        <rFont val="Calibri"/>
      </rPr>
      <t>To implement the recommended configuration state, run the following PowerCLI command (in the example code, the level is Partner Supported):</t>
    </r>
    <r>
      <rPr>
        <sz val="11"/>
        <color rgb="FF000000"/>
        <rFont val="Calibri"/>
      </rPr>
      <t xml:space="preserve">
</t>
    </r>
    <r>
      <rPr>
        <sz val="11"/>
        <color rgb="FF006096"/>
        <rFont val="Roboto Condensed"/>
      </rPr>
      <t># Set the Software AcceptanceLevel for each host&lt;span&gt;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$ESXCli.software.acceptance.Set("PartnerSupported")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</si>
  <si>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VIB (vSphere Installation Bundle) is a collection of files that are packaged into an archive. The VIB contains a signature file that is used to verify the level of trust. The ESXi Image Profile supports four VIB acceptance levels:</t>
    </r>
    <r>
      <rPr>
        <sz val="11"/>
        <color rgb="FF000000"/>
        <rFont val="Calibri"/>
      </rPr>
      <t xml:space="preserve">
</t>
    </r>
    <r>
      <rPr>
        <sz val="11"/>
        <color rgb="FF000000"/>
        <rFont val="Calibri"/>
      </rPr>
      <t>- VMware Certified - VIBs created, tested, and signed by VMware</t>
    </r>
    <r>
      <rPr>
        <sz val="11"/>
        <color rgb="FF000000"/>
        <rFont val="Calibri"/>
      </rPr>
      <t xml:space="preserve">
</t>
    </r>
    <r>
      <rPr>
        <sz val="11"/>
        <color rgb="FF000000"/>
        <rFont val="Calibri"/>
      </rPr>
      <t>- VMware Accepted - VIBs created by a VMware partner but tested and signed by VMware</t>
    </r>
    <r>
      <rPr>
        <sz val="11"/>
        <color rgb="FF000000"/>
        <rFont val="Calibri"/>
      </rPr>
      <t xml:space="preserve">
</t>
    </r>
    <r>
      <rPr>
        <sz val="11"/>
        <color rgb="FF000000"/>
        <rFont val="Calibri"/>
      </rPr>
      <t>- Partner Supported - VIBs created, tested, and signed by a certified VMware partner</t>
    </r>
    <r>
      <rPr>
        <sz val="11"/>
        <color rgb="FF000000"/>
        <rFont val="Calibri"/>
      </rPr>
      <t xml:space="preserve">
</t>
    </r>
    <r>
      <rPr>
        <sz val="11"/>
        <color rgb="FF000000"/>
        <rFont val="Calibri"/>
      </rPr>
      <t>- Community Supported - VIBs that have not been tested by VMware or a VMware partner</t>
    </r>
  </si>
  <si>
    <r>
      <rPr>
        <sz val="11"/>
        <color rgb="FF000000"/>
        <rFont val="Calibri"/>
      </rPr>
      <t>Perform the following to verify unsigned VIBs are not allowed:</t>
    </r>
    <r>
      <rPr>
        <sz val="11"/>
        <color rgb="FF000000"/>
        <rFont val="Calibri"/>
      </rPr>
      <t xml:space="preserve">
</t>
    </r>
    <r>
      <rPr>
        <sz val="11"/>
        <color rgb="FF000000"/>
        <rFont val="Calibri"/>
      </rPr>
      <t>- Connect to each ESX/ESXi host using the ESXi Shell or vCLI, and execute the command "esxcli software acceptance get" to verify the acceptance level is at either "VMware Certified", "VMware Accepted", or "Partner Supported".</t>
    </r>
    <r>
      <rPr>
        <sz val="11"/>
        <color rgb="FF000000"/>
        <rFont val="Calibri"/>
      </rPr>
      <t xml:space="preserve">
</t>
    </r>
    <r>
      <rPr>
        <sz val="11"/>
        <color rgb="FF000000"/>
        <rFont val="Calibri"/>
      </rPr>
      <t>- Connect to each ESX/ESXi host using the vCLI, and execute the command "esxcli software vib list" to verify the acceptance level for each VIB is either "VMware Certified", "VMware Accepted", or "Partner Supported".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Software AcceptanceLevel for each host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$VMHost | Select Name, @{N="AcceptanceLevel";E={$ESXCli.software.acceptance.get()}}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List only the vibs which are not at "VMwareCertified" or "VMwareAccepted" or "PartnerSupported" acceptance level </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$ESXCli.software.vib.list() | Where { ($_.AcceptanceLevel -ne "VMwareCertified") -and ($_.AcceptanceLevel -ne "VMwareAccepted") -and ($_.AcceptanceLevel -ne "PartnerSupported")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</si>
  <si>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Partner Supported</t>
    </r>
  </si>
  <si>
    <t>1.3</t>
  </si>
  <si>
    <r>
      <rPr>
        <sz val="11"/>
        <rFont val="Calibri"/>
      </rPr>
      <t>Ensure no unauthorized kernel modules are loaded on the host</t>
    </r>
  </si>
  <si>
    <r>
      <rPr>
        <sz val="11"/>
        <color rgb="FF000000"/>
        <rFont val="Calibri"/>
      </rPr>
      <t>Secure the host by disabling unsigned modules and removing the offending VIBs from the host.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To disable a module:</t>
    </r>
    <r>
      <rPr>
        <sz val="11"/>
        <color rgb="FF006096"/>
        <rFont val="Roboto Condensed"/>
      </rPr>
      <t xml:space="preserve">
</t>
    </r>
    <r>
      <rPr>
        <sz val="11"/>
        <color rgb="FF006096"/>
        <rFont val="Roboto Condensed"/>
      </rPr>
      <t>$ESXCli = Get-EsxCli -VMHost "MyHostName_or_IPaddress"</t>
    </r>
    <r>
      <rPr>
        <sz val="11"/>
        <color rgb="FF006096"/>
        <rFont val="Roboto Condensed"/>
      </rPr>
      <t xml:space="preserve">
</t>
    </r>
    <r>
      <rPr>
        <sz val="11"/>
        <color rgb="FF006096"/>
        <rFont val="Roboto Condensed"/>
      </rPr>
      <t>$ESXCli.system.module.set($false, $false, "MyModuleName")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evacuate VMs and place the host into maintenance mode before disabling kernel modules.</t>
    </r>
  </si>
  <si>
    <r>
      <rPr>
        <sz val="11"/>
        <color rgb="FF000000"/>
        <rFont val="Calibri"/>
      </rPr>
      <t>ESXi hosts by default do not permit the loading of kernel modules that lack valid digital signatures. This feature can be overridden, which would allow unauthorized kernel modules to be loaded.</t>
    </r>
  </si>
  <si>
    <r>
      <rPr>
        <sz val="11"/>
        <color rgb="FF000000"/>
        <rFont val="Calibri"/>
      </rPr>
      <t xml:space="preserve">To list all the loaded kernel modules from the ESXi Shell or vCLI, run: "esxcli system module list". For each module, verify the signature by running: </t>
    </r>
    <r>
      <rPr>
        <b/>
        <sz val="11"/>
        <color rgb="FF000000"/>
        <rFont val="Calibri"/>
      </rPr>
      <t>esxcli system module get -m &lt;module&gt;</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system modules and Signature Info for each host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$ESXCli.system.module.list() | Foreach {</t>
    </r>
    <r>
      <rPr>
        <sz val="11"/>
        <color rgb="FF006096"/>
        <rFont val="Roboto Condensed"/>
      </rPr>
      <t xml:space="preserve">
</t>
    </r>
    <r>
      <rPr>
        <sz val="11"/>
        <color rgb="FF006096"/>
        <rFont val="Roboto Condensed"/>
      </rPr>
      <t xml:space="preserve">  $ESXCli.system.module.get($_.Name) | Select @{N="VMHost";E={$VMHost}}, Module, License,      Modulefile, Version, SignedStatus, SignatureDigest, SignatureFingerPrint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</si>
  <si>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1.4</t>
  </si>
  <si>
    <r>
      <rPr>
        <sz val="11"/>
        <rFont val="Calibri"/>
      </rPr>
      <t>Ensure the default value of individual salt per vm is configured</t>
    </r>
  </si>
  <si>
    <t>Level 2</t>
  </si>
  <si>
    <r>
      <rPr>
        <sz val="11"/>
        <color rgb="FF000000"/>
        <rFont val="Calibri"/>
      </rPr>
      <t>From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Filter for Mem.ShareForceSalting.</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it to 2.</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 | Set-AdvancedSetting -Value 2</t>
    </r>
    <r>
      <rPr>
        <sz val="11"/>
        <color rgb="FF006096"/>
        <rFont val="Roboto Condensed"/>
      </rPr>
      <t xml:space="preserve">
</t>
    </r>
  </si>
  <si>
    <r>
      <rPr>
        <sz val="11"/>
        <color rgb="FF000000"/>
        <rFont val="Calibri"/>
      </rPr>
      <t>The concept of salting has been introduced to help address concerns system administrators may have over the security implications of Transparent Page Sharing otherwise known as TPS.  As per the original TPS implementation, multiple virtual machines could share pages when the contents of the pages were same. With the new salting settings, the virtual machines can share pages only if the salt value and contents of the pages are identical. A new host config option Mem.ShareForceSalting is introduced to enable or disable salting.</t>
    </r>
    <r>
      <rPr>
        <sz val="11"/>
        <color rgb="FF000000"/>
        <rFont val="Calibri"/>
      </rPr>
      <t xml:space="preserve">
</t>
    </r>
    <r>
      <rPr>
        <sz val="11"/>
        <color rgb="FF000000"/>
        <rFont val="Calibri"/>
      </rPr>
      <t>By default, salting is enabled (Mem.ShareForceSalting=2) and each virtual machine has a different salt. This means page sharing does not occur across the virtual machines (inter-VM TPS) and only happens inside a virtual machine (intra VM).</t>
    </r>
  </si>
  <si>
    <r>
      <rPr>
        <sz val="11"/>
        <color rgb="FF000000"/>
        <rFont val="Calibri"/>
      </rPr>
      <t>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Filter for Mem.ShareForceSalting.</t>
    </r>
    <r>
      <rPr>
        <sz val="11"/>
        <color rgb="FF000000"/>
        <rFont val="Calibri"/>
      </rPr>
      <t xml:space="preserve">
</t>
    </r>
    <r>
      <rPr>
        <sz val="11"/>
        <color rgb="FF000000"/>
        <rFont val="Calibri"/>
      </rPr>
      <t>- Verify that it is set to 2.</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t>
    </r>
    <r>
      <rPr>
        <sz val="11"/>
        <color rgb="FF006096"/>
        <rFont val="Roboto Condensed"/>
      </rPr>
      <t xml:space="preserve">
</t>
    </r>
  </si>
  <si>
    <t>Communication</t>
  </si>
  <si>
    <t>2.1</t>
  </si>
  <si>
    <r>
      <rPr>
        <sz val="11"/>
        <rFont val="Calibri"/>
      </rPr>
      <t>Ensure NTP time synchronization is configured properly</t>
    </r>
  </si>
  <si>
    <r>
      <rPr>
        <sz val="11"/>
        <color rgb="FF000000"/>
        <rFont val="Calibri"/>
      </rPr>
      <t>To enable and properly configure NTP synchronization,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Click "Configure" -&gt; "System" -&gt; "Time Configuration".</t>
    </r>
    <r>
      <rPr>
        <sz val="11"/>
        <color rgb="FF000000"/>
        <rFont val="Calibri"/>
      </rPr>
      <t xml:space="preserve">
</t>
    </r>
    <r>
      <rPr>
        <sz val="11"/>
        <color rgb="FF000000"/>
        <rFont val="Calibri"/>
      </rPr>
      <t>- Click the "Edit..." button.</t>
    </r>
    <r>
      <rPr>
        <sz val="11"/>
        <color rgb="FF000000"/>
        <rFont val="Calibri"/>
      </rPr>
      <t xml:space="preserve">
</t>
    </r>
    <r>
      <rPr>
        <sz val="11"/>
        <color rgb="FF000000"/>
        <rFont val="Calibri"/>
      </rPr>
      <t>- Click on "Use Network Time Protocol".</t>
    </r>
    <r>
      <rPr>
        <sz val="11"/>
        <color rgb="FF000000"/>
        <rFont val="Calibri"/>
      </rPr>
      <t xml:space="preserve">
</t>
    </r>
    <r>
      <rPr>
        <sz val="11"/>
        <color rgb="FF000000"/>
        <rFont val="Calibri"/>
      </rPr>
      <t>- Provide the names or IP addresses of your NTP servers. Separate servers with commas.</t>
    </r>
    <r>
      <rPr>
        <sz val="11"/>
        <color rgb="FF000000"/>
        <rFont val="Calibri"/>
      </rPr>
      <t xml:space="preserve">
</t>
    </r>
    <r>
      <rPr>
        <sz val="11"/>
        <color rgb="FF000000"/>
        <rFont val="Calibri"/>
      </rPr>
      <t>- If the NTP Service Status is "Stopped", click on "Start".</t>
    </r>
    <r>
      <rPr>
        <sz val="11"/>
        <color rgb="FF000000"/>
        <rFont val="Calibri"/>
      </rPr>
      <t xml:space="preserve">
</t>
    </r>
    <r>
      <rPr>
        <sz val="11"/>
        <color rgb="FF000000"/>
        <rFont val="Calibri"/>
      </rPr>
      <t>- Change the startup policy to "Start and stop with host".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the NTP Settings for all hosts</t>
    </r>
    <r>
      <rPr>
        <sz val="11"/>
        <color rgb="FF006096"/>
        <rFont val="Roboto Condensed"/>
      </rPr>
      <t xml:space="preserve">
</t>
    </r>
    <r>
      <rPr>
        <sz val="11"/>
        <color rgb="FF006096"/>
        <rFont val="Roboto Condensed"/>
      </rPr>
      <t xml:space="preserve"># If an internal NTP server is used, replace pool.ntp.org with </t>
    </r>
    <r>
      <rPr>
        <sz val="11"/>
        <color rgb="FF006096"/>
        <rFont val="Roboto Condensed"/>
      </rPr>
      <t xml:space="preserve">
</t>
    </r>
    <r>
      <rPr>
        <sz val="11"/>
        <color rgb="FF006096"/>
        <rFont val="Roboto Condensed"/>
      </rPr>
      <t># the IP address or the Fully Qualified Domain Name (FQDN) of the internal NTP server</t>
    </r>
    <r>
      <rPr>
        <sz val="11"/>
        <color rgb="FF006096"/>
        <rFont val="Roboto Condensed"/>
      </rPr>
      <t xml:space="preserve">
</t>
    </r>
    <r>
      <rPr>
        <sz val="11"/>
        <color rgb="FF006096"/>
        <rFont val="Roboto Condensed"/>
      </rPr>
      <t>$NTPServers = "pool.ntp.org", "pool2.ntp.org"</t>
    </r>
    <r>
      <rPr>
        <sz val="11"/>
        <color rgb="FF006096"/>
        <rFont val="Roboto Condensed"/>
      </rPr>
      <t xml:space="preserve">
</t>
    </r>
    <r>
      <rPr>
        <sz val="11"/>
        <color rgb="FF006096"/>
        <rFont val="Roboto Condensed"/>
      </rPr>
      <t>Get-VMHost | Add-VmHostNtpServer $NTPServers</t>
    </r>
    <r>
      <rPr>
        <sz val="11"/>
        <color rgb="FF006096"/>
        <rFont val="Roboto Condensed"/>
      </rPr>
      <t xml:space="preserve">
</t>
    </r>
  </si>
  <si>
    <r>
      <rPr>
        <sz val="11"/>
        <color rgb="FF000000"/>
        <rFont val="Calibri"/>
      </rPr>
      <t>Network Time Protocol (NTP) synchronization should be configured correctly and enabled on each VMware ESXi host to ensure accurate time for system event logs. The time sources used by the ESXi hosts should be in sync with an agreed-upon time standard such as Coordinated Universal Time (UTC). There should be at minimum two NTP sources in place, and they should sync whenever possible.</t>
    </r>
  </si>
  <si>
    <r>
      <rPr>
        <sz val="11"/>
        <color rgb="FF000000"/>
        <rFont val="Calibri"/>
      </rPr>
      <t>To confirm NTP synchronization is enabled and properly configured,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Click "Configure" -&gt; "System" -&gt; "Time Configuration".</t>
    </r>
    <r>
      <rPr>
        <sz val="11"/>
        <color rgb="FF000000"/>
        <rFont val="Calibri"/>
      </rPr>
      <t xml:space="preserve">
</t>
    </r>
    <r>
      <rPr>
        <sz val="11"/>
        <color rgb="FF000000"/>
        <rFont val="Calibri"/>
      </rPr>
      <t>- Click the "Edit..." button.</t>
    </r>
    <r>
      <rPr>
        <sz val="11"/>
        <color rgb="FF000000"/>
        <rFont val="Calibri"/>
      </rPr>
      <t xml:space="preserve">
</t>
    </r>
    <r>
      <rPr>
        <sz val="11"/>
        <color rgb="FF000000"/>
        <rFont val="Calibri"/>
      </rPr>
      <t>- Verify that the names/IP addresses of the NTP servers are correct.</t>
    </r>
    <r>
      <rPr>
        <sz val="11"/>
        <color rgb="FF000000"/>
        <rFont val="Calibri"/>
      </rPr>
      <t xml:space="preserve">
</t>
    </r>
    <r>
      <rPr>
        <sz val="11"/>
        <color rgb="FF000000"/>
        <rFont val="Calibri"/>
      </rPr>
      <t>- Verify that the NTP service startup policy is "Start and stop with host".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NTP Settings for all hosts</t>
    </r>
    <r>
      <rPr>
        <sz val="11"/>
        <color rgb="FF006096"/>
        <rFont val="Roboto Condensed"/>
      </rPr>
      <t xml:space="preserve">
</t>
    </r>
    <r>
      <rPr>
        <sz val="11"/>
        <color rgb="FF006096"/>
        <rFont val="Roboto Condensed"/>
      </rPr>
      <t>Get-VMHost | Select Name, @{N="NTPSetting";E={$_ | Get-VMHostNtpServer}}</t>
    </r>
    <r>
      <rPr>
        <sz val="11"/>
        <color rgb="FF006096"/>
        <rFont val="Roboto Condensed"/>
      </rPr>
      <t xml:space="preserve">
</t>
    </r>
  </si>
  <si>
    <t>2.2</t>
  </si>
  <si>
    <r>
      <rPr>
        <sz val="11"/>
        <rFont val="Calibri"/>
      </rPr>
      <t>Ensure the ESXi host firewall is configured to restrict access to services running on the host</t>
    </r>
  </si>
  <si>
    <r>
      <rPr>
        <sz val="11"/>
        <color rgb="FF000000"/>
        <rFont val="Calibri"/>
      </rPr>
      <t>To properly restrict access to services running on an ESXi host,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Go to "Configure" -&gt; "System" -&gt; "Security Profile".</t>
    </r>
    <r>
      <rPr>
        <sz val="11"/>
        <color rgb="FF000000"/>
        <rFont val="Calibri"/>
      </rPr>
      <t xml:space="preserve">
</t>
    </r>
    <r>
      <rPr>
        <sz val="11"/>
        <color rgb="FF000000"/>
        <rFont val="Calibri"/>
      </rPr>
      <t>- In the "Firewall" section, select "Edit...".</t>
    </r>
    <r>
      <rPr>
        <sz val="11"/>
        <color rgb="FF000000"/>
        <rFont val="Calibri"/>
      </rPr>
      <t xml:space="preserve">
</t>
    </r>
    <r>
      <rPr>
        <sz val="11"/>
        <color rgb="FF000000"/>
        <rFont val="Calibri"/>
      </rPr>
      <t>- For each enabled service, (e.g., ssh, vSphere Web Access, http client) provide the range of allowed IP addresses.</t>
    </r>
    <r>
      <rPr>
        <sz val="11"/>
        <color rgb="FF000000"/>
        <rFont val="Calibri"/>
      </rPr>
      <t xml:space="preserve">
</t>
    </r>
    <r>
      <rPr>
        <sz val="11"/>
        <color rgb="FF000000"/>
        <rFont val="Calibri"/>
      </rPr>
      <t>- Click "OK".</t>
    </r>
  </si>
  <si>
    <r>
      <rPr>
        <sz val="11"/>
        <color rgb="FF000000"/>
        <rFont val="Calibri"/>
      </rPr>
      <t>The ESXi firewall is enabled by default and allows ping (ICMP) and communication with DHCP/DNS clients. Access to services should only be allowed by authorized IP addresses/networks.</t>
    </r>
  </si>
  <si>
    <r>
      <rPr>
        <sz val="11"/>
        <color rgb="FF000000"/>
        <rFont val="Calibri"/>
      </rPr>
      <t>To confirm access to services running on an ESXi host is properly restricted,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Go to "Configure" -&gt; "System" -&gt; "Security Profile".</t>
    </r>
    <r>
      <rPr>
        <sz val="11"/>
        <color rgb="FF000000"/>
        <rFont val="Calibri"/>
      </rPr>
      <t xml:space="preserve">
</t>
    </r>
    <r>
      <rPr>
        <sz val="11"/>
        <color rgb="FF000000"/>
        <rFont val="Calibri"/>
      </rPr>
      <t>- In the "Firewall" section, select "Edit...".</t>
    </r>
    <r>
      <rPr>
        <sz val="11"/>
        <color rgb="FF000000"/>
        <rFont val="Calibri"/>
      </rPr>
      <t xml:space="preserve">
</t>
    </r>
    <r>
      <rPr>
        <sz val="11"/>
        <color rgb="FF000000"/>
        <rFont val="Calibri"/>
      </rPr>
      <t>- For each enabled service, (e.g., ssh, vSphere Web Access, http client) check to see if the specified allowed IP addresses are correct.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services for a host</t>
    </r>
    <r>
      <rPr>
        <sz val="11"/>
        <color rgb="FF006096"/>
        <rFont val="Roboto Condensed"/>
      </rPr>
      <t xml:space="preserve">
</t>
    </r>
    <r>
      <rPr>
        <sz val="11"/>
        <color rgb="FF006096"/>
        <rFont val="Roboto Condensed"/>
      </rPr>
      <t>Get-VMHost HOST1 | Get-VMHostService</t>
    </r>
    <r>
      <rPr>
        <sz val="11"/>
        <color rgb="FF006096"/>
        <rFont val="Roboto Condensed"/>
      </rPr>
      <t xml:space="preserve">
</t>
    </r>
    <r>
      <rPr>
        <sz val="11"/>
        <color rgb="FF006096"/>
        <rFont val="Roboto Condensed"/>
      </rPr>
      <t># List the services which are enabled and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(-not $_.ExtensionData.AllowedHosts.AllIP)}</t>
    </r>
    <r>
      <rPr>
        <sz val="11"/>
        <color rgb="FF006096"/>
        <rFont val="Roboto Condensed"/>
      </rPr>
      <t xml:space="preserve">
</t>
    </r>
    <r>
      <rPr>
        <sz val="11"/>
        <color rgb="FF006096"/>
        <rFont val="Roboto Condensed"/>
      </rPr>
      <t># List the services which are enabled and do not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($_.ExtensionData.AllowedHosts.AllIP)}</t>
    </r>
    <r>
      <rPr>
        <sz val="11"/>
        <color rgb="FF006096"/>
        <rFont val="Roboto Condensed"/>
      </rPr>
      <t xml:space="preserve">
</t>
    </r>
  </si>
  <si>
    <t>2.3</t>
  </si>
  <si>
    <r>
      <rPr>
        <sz val="11"/>
        <rFont val="Calibri"/>
      </rPr>
      <t>Ensure Managed Object Browser (MOB) is disabled</t>
    </r>
  </si>
  <si>
    <r>
      <rPr>
        <sz val="11"/>
        <color rgb="FF000000"/>
        <rFont val="Calibri"/>
      </rPr>
      <t>To disable the MOB, run the following ESXi shell command:</t>
    </r>
    <r>
      <rPr>
        <sz val="11"/>
        <color rgb="FF000000"/>
        <rFont val="Calibri"/>
      </rPr>
      <t xml:space="preserve">
</t>
    </r>
    <r>
      <rPr>
        <sz val="11"/>
        <color rgb="FF006096"/>
        <rFont val="Roboto Condensed"/>
      </rPr>
      <t>vim-cmd proxysvc/remove_service "/mob" "httpsWithRedirect"</t>
    </r>
    <r>
      <rPr>
        <sz val="11"/>
        <color rgb="FF006096"/>
        <rFont val="Roboto Condensed"/>
      </rPr>
      <t xml:space="preserve">
</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Get-VMHost | Get-AdvancedSetting -Name Config.HostAgent.plugins.solo.enableMob |Set-AdvancedSetting -value "false"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cannot disable the MOB while a host is in lockdown mode.</t>
    </r>
  </si>
  <si>
    <r>
      <rPr>
        <sz val="11"/>
        <color rgb="FF000000"/>
        <rFont val="Calibri"/>
      </rPr>
      <t>The Managed Object Browser (MOB) is a web-based server application that lets you examine objects that exist on the server side, explore the object model used by the VM kernel to manage the host, and change configurations. It is installed and started automatically when vCenter is installed.</t>
    </r>
  </si>
  <si>
    <r>
      <rPr>
        <sz val="11"/>
        <color rgb="FF000000"/>
        <rFont val="Calibri"/>
      </rPr>
      <t>To determine if the MOB is enabled, run the following command from the ESXi shell:</t>
    </r>
    <r>
      <rPr>
        <sz val="11"/>
        <color rgb="FF000000"/>
        <rFont val="Calibri"/>
      </rPr>
      <t xml:space="preserve">
</t>
    </r>
    <r>
      <rPr>
        <sz val="11"/>
        <color rgb="FF006096"/>
        <rFont val="Roboto Condensed"/>
      </rPr>
      <t xml:space="preserve">vim-cmd proxysvc/service_list </t>
    </r>
    <r>
      <rPr>
        <sz val="11"/>
        <color rgb="FF006096"/>
        <rFont val="Roboto Condensed"/>
      </rPr>
      <t xml:space="preserve">
</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Get-VMHost | Get-AdvancedSetting -Name Config.HostAgent.plugins.solo.enableMob</t>
    </r>
    <r>
      <rPr>
        <sz val="11"/>
        <color rgb="FF006096"/>
        <rFont val="Roboto Condensed"/>
      </rPr>
      <t xml:space="preserve">
</t>
    </r>
  </si>
  <si>
    <t>2.4</t>
  </si>
  <si>
    <r>
      <rPr>
        <sz val="11"/>
        <rFont val="Calibri"/>
      </rPr>
      <t>Ensure default self-signed certificate for ESXi communication is not used</t>
    </r>
  </si>
  <si>
    <r>
      <rPr>
        <sz val="11"/>
        <color rgb="FF000000"/>
        <rFont val="Calibri"/>
      </rPr>
      <t>Backup and replace the details of the SSL certificate presented by the ESXi host and determine if it is issued by a trusted CA:</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In the directory /etc/vmware/ssl, rename the existing certificates using the following commands:</t>
    </r>
    <r>
      <rPr>
        <sz val="11"/>
        <color rgb="FF000000"/>
        <rFont val="Calibri"/>
      </rPr>
      <t xml:space="preserve">
</t>
    </r>
    <r>
      <rPr>
        <sz val="11"/>
        <color rgb="FF006096"/>
        <rFont val="Roboto Condensed"/>
      </rPr>
      <t>mv rui.crt orig.rui.crt</t>
    </r>
    <r>
      <rPr>
        <sz val="11"/>
        <color rgb="FF006096"/>
        <rFont val="Roboto Condensed"/>
      </rPr>
      <t xml:space="preserve">
</t>
    </r>
    <r>
      <rPr>
        <sz val="11"/>
        <color rgb="FF006096"/>
        <rFont val="Roboto Condensed"/>
      </rPr>
      <t>mv rui.key orig.rui.key</t>
    </r>
    <r>
      <rPr>
        <sz val="11"/>
        <color rgb="FF006096"/>
        <rFont val="Roboto Condensed"/>
      </rPr>
      <t xml:space="preserve">
</t>
    </r>
    <r>
      <rPr>
        <sz val="11"/>
        <color rgb="FF000000"/>
        <rFont val="Calibri"/>
      </rPr>
      <t xml:space="preserve">
</t>
    </r>
    <r>
      <rPr>
        <sz val="11"/>
        <color rgb="FF000000"/>
        <rFont val="Calibri"/>
      </rPr>
      <t>- Copy the certificates you want to use to /etc/vmware/ssl.</t>
    </r>
    <r>
      <rPr>
        <sz val="11"/>
        <color rgb="FF000000"/>
        <rFont val="Calibri"/>
      </rPr>
      <t xml:space="preserve">
</t>
    </r>
    <r>
      <rPr>
        <sz val="11"/>
        <color rgb="FF000000"/>
        <rFont val="Calibri"/>
      </rPr>
      <t>- Rename the new certificate and key to rui.crt and rui.key.</t>
    </r>
    <r>
      <rPr>
        <sz val="11"/>
        <color rgb="FF000000"/>
        <rFont val="Calibri"/>
      </rPr>
      <t xml:space="preserve">
</t>
    </r>
    <r>
      <rPr>
        <sz val="11"/>
        <color rgb="FF000000"/>
        <rFont val="Calibri"/>
      </rPr>
      <t>- Restart the host after you install the new certificate.</t>
    </r>
    <r>
      <rPr>
        <sz val="11"/>
        <color rgb="FF000000"/>
        <rFont val="Calibri"/>
      </rPr>
      <t xml:space="preserve">
</t>
    </r>
    <r>
      <rPr>
        <sz val="11"/>
        <color rgb="FF000000"/>
        <rFont val="Calibri"/>
      </rPr>
      <t>Alternatively, you can put the host into maintenance mode, install the new certificate, use the Direct Console User Interface (DCUI) to restart the management agents, and set the host to exit maintenance mode.</t>
    </r>
    <r>
      <rPr>
        <sz val="11"/>
        <color rgb="FF000000"/>
        <rFont val="Calibri"/>
      </rPr>
      <t xml:space="preserve">
</t>
    </r>
    <r>
      <rPr>
        <sz val="11"/>
        <color rgb="FF006096"/>
        <rFont val="Roboto Condensed"/>
      </rPr>
      <t>Leverage VMware's SSL Certificate Automation Tool to install CA-signed SSL certificates. For more information on this tool, please see [http://kb.vmware.com/kb/2057340](http://kb.vmware.com/kb/2057340).</t>
    </r>
    <r>
      <rPr>
        <sz val="11"/>
        <color rgb="FF006096"/>
        <rFont val="Roboto Condensed"/>
      </rPr>
      <t xml:space="preserve">
</t>
    </r>
  </si>
  <si>
    <r>
      <rPr>
        <sz val="11"/>
        <color rgb="FF000000"/>
        <rFont val="Calibri"/>
      </rPr>
      <t>The default certificate is self-signed, not signed by a trusted certificate authority (CA). It should be replaced with a valid certificate issued by a trusted CA.</t>
    </r>
  </si>
  <si>
    <r>
      <rPr>
        <sz val="11"/>
        <color rgb="FF000000"/>
        <rFont val="Calibri"/>
      </rPr>
      <t>Replacing the default certificate might cause vCenter Server to stop managing the host. Disconnect and reconnect the host if vCenter Server cannot verify the new certificate.</t>
    </r>
  </si>
  <si>
    <r>
      <rPr>
        <sz val="11"/>
        <color rgb="FF000000"/>
        <rFont val="Calibri"/>
      </rPr>
      <t>View the details of the SSL certificate presented by the ESXi host and determine if it is issued by a trusted CA:</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Review the contents to see if the certs have been backed up.</t>
    </r>
    <r>
      <rPr>
        <sz val="11"/>
        <color rgb="FF000000"/>
        <rFont val="Calibri"/>
      </rPr>
      <t xml:space="preserve">
</t>
    </r>
    <r>
      <rPr>
        <sz val="11"/>
        <color rgb="FF000000"/>
        <rFont val="Calibri"/>
      </rPr>
      <t xml:space="preserve">- In the directory </t>
    </r>
    <r>
      <rPr>
        <b/>
        <sz val="11"/>
        <color rgb="FF000000"/>
        <rFont val="Calibri"/>
      </rPr>
      <t>/etc/vmware/ssl</t>
    </r>
    <r>
      <rPr>
        <sz val="11"/>
        <color rgb="FF000000"/>
        <rFont val="Calibri"/>
      </rPr>
      <t>, confirm that it contains orig.rui.crt and orig.rui.key</t>
    </r>
    <r>
      <rPr>
        <sz val="11"/>
        <color rgb="FF000000"/>
        <rFont val="Calibri"/>
      </rPr>
      <t xml:space="preserve">
</t>
    </r>
    <r>
      <rPr>
        <sz val="11"/>
        <color rgb="FF000000"/>
        <rFont val="Calibri"/>
      </rPr>
      <t xml:space="preserve">- In the directory </t>
    </r>
    <r>
      <rPr>
        <b/>
        <sz val="11"/>
        <color rgb="FF000000"/>
        <rFont val="Calibri"/>
      </rPr>
      <t>/etc/vmware/ssl</t>
    </r>
    <r>
      <rPr>
        <sz val="11"/>
        <color rgb="FF000000"/>
        <rFont val="Calibri"/>
      </rPr>
      <t>, confirm that it contains the newer certs renamed to rui.crt and rui.key</t>
    </r>
    <r>
      <rPr>
        <sz val="11"/>
        <color rgb="FF000000"/>
        <rFont val="Calibri"/>
      </rPr>
      <t xml:space="preserve">
</t>
    </r>
    <r>
      <rPr>
        <sz val="11"/>
        <color rgb="FF000000"/>
        <rFont val="Calibri"/>
      </rPr>
      <t>Alternatively, you can put the host into maintenance mode, to review the new certificates.</t>
    </r>
  </si>
  <si>
    <t>2.5</t>
  </si>
  <si>
    <r>
      <rPr>
        <sz val="11"/>
        <rFont val="Calibri"/>
      </rPr>
      <t>Ensure SNMP is configured properly</t>
    </r>
  </si>
  <si>
    <r>
      <rPr>
        <sz val="11"/>
        <color rgb="FF000000"/>
        <rFont val="Calibri"/>
      </rPr>
      <t>To correct the SNMP configuration, perform the following from the ESXi Shell or vCLI:</t>
    </r>
    <r>
      <rPr>
        <sz val="11"/>
        <color rgb="FF000000"/>
        <rFont val="Calibri"/>
      </rPr>
      <t xml:space="preserve">
</t>
    </r>
    <r>
      <rPr>
        <sz val="11"/>
        <color rgb="FF000000"/>
        <rFont val="Calibri"/>
      </rPr>
      <t>- If SNMP is not needed, disable it by running:</t>
    </r>
    <r>
      <rPr>
        <sz val="11"/>
        <color rgb="FF000000"/>
        <rFont val="Calibri"/>
      </rPr>
      <t xml:space="preserve">
</t>
    </r>
    <r>
      <rPr>
        <sz val="11"/>
        <color rgb="FF006096"/>
        <rFont val="Roboto Condensed"/>
      </rPr>
      <t>esxcli system snmp set --enable false</t>
    </r>
    <r>
      <rPr>
        <sz val="11"/>
        <color rgb="FF006096"/>
        <rFont val="Roboto Condensed"/>
      </rPr>
      <t xml:space="preserve">
</t>
    </r>
    <r>
      <rPr>
        <sz val="11"/>
        <color rgb="FF000000"/>
        <rFont val="Calibri"/>
      </rPr>
      <t xml:space="preserve">
</t>
    </r>
    <r>
      <rPr>
        <sz val="11"/>
        <color rgb="FF000000"/>
        <rFont val="Calibri"/>
      </rPr>
      <t>- If SNMP is needed, refer to the vSphere Monitoring and Performance guide, chapter 8 for steps to configure it.</t>
    </r>
    <r>
      <rPr>
        <sz val="11"/>
        <color rgb="FF000000"/>
        <rFont val="Calibri"/>
      </rPr>
      <t xml:space="preserve">
</t>
    </r>
    <r>
      <rPr>
        <sz val="11"/>
        <color rgb="FF000000"/>
        <rFont val="Calibri"/>
      </rPr>
      <t>Additionally, the following PowerCLI command may be used to implement the configuration:</t>
    </r>
    <r>
      <rPr>
        <sz val="11"/>
        <color rgb="FF000000"/>
        <rFont val="Calibri"/>
      </rPr>
      <t xml:space="preserve">
</t>
    </r>
    <r>
      <rPr>
        <sz val="11"/>
        <color rgb="FF006096"/>
        <rFont val="Roboto Condensed"/>
      </rPr>
      <t># Update the host SNMP Configuration (single host connection required)</t>
    </r>
    <r>
      <rPr>
        <sz val="11"/>
        <color rgb="FF006096"/>
        <rFont val="Roboto Condensed"/>
      </rPr>
      <t xml:space="preserve">
</t>
    </r>
    <r>
      <rPr>
        <sz val="11"/>
        <color rgb="FF006096"/>
        <rFont val="Roboto Condensed"/>
      </rPr>
      <t>Get-VmHostSNMP | Set-VMHostSNMP -Enabled:$true -ReadOnlyCommunity '&lt;secret&gt;'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SNMP must be configured on each ESXi host</t>
    </r>
    <r>
      <rPr>
        <sz val="11"/>
        <color rgb="FF000000"/>
        <rFont val="Calibri"/>
      </rPr>
      <t xml:space="preserve">
</t>
    </r>
    <r>
      <rPr>
        <sz val="11"/>
        <color rgb="FF000000"/>
        <rFont val="Calibri"/>
      </rPr>
      <t>- SNMP settings can be configured using Host Profiles</t>
    </r>
  </si>
  <si>
    <r>
      <rPr>
        <sz val="11"/>
        <color rgb="FF000000"/>
        <rFont val="Calibri"/>
      </rPr>
      <t>Simple Network Management Protocol (SNMP) can be used to help manage hosts. Many organizations have other means in place of managing hosts and do not need SNMP enabled. If SNMP is needed, it should be configured properly to reduce the risk of misuse or compromise. For example, ESXi supports SNMPv3, which provides stronger security than SNMPv1 or SNMPv2, including key authentication and encryption. It is also important to configure the destination for SNMP traps.</t>
    </r>
  </si>
  <si>
    <r>
      <rPr>
        <sz val="11"/>
        <color rgb="FF000000"/>
        <rFont val="Calibri"/>
      </rPr>
      <t>To confirm the proper configuration of SNMP, perform the following from the ESXi Shell or vCLI:</t>
    </r>
    <r>
      <rPr>
        <sz val="11"/>
        <color rgb="FF000000"/>
        <rFont val="Calibri"/>
      </rPr>
      <t xml:space="preserve">
</t>
    </r>
    <r>
      <rPr>
        <sz val="11"/>
        <color rgb="FF000000"/>
        <rFont val="Calibri"/>
      </rPr>
      <t>- Run the following to determine if SNMP is being used:</t>
    </r>
    <r>
      <rPr>
        <sz val="11"/>
        <color rgb="FF000000"/>
        <rFont val="Calibri"/>
      </rPr>
      <t xml:space="preserve">
</t>
    </r>
    <r>
      <rPr>
        <sz val="11"/>
        <color rgb="FF006096"/>
        <rFont val="Roboto Condensed"/>
      </rPr>
      <t>esxcli system snmp get</t>
    </r>
    <r>
      <rPr>
        <sz val="11"/>
        <color rgb="FF006096"/>
        <rFont val="Roboto Condensed"/>
      </rPr>
      <t xml:space="preserve">
</t>
    </r>
    <r>
      <rPr>
        <sz val="11"/>
        <color rgb="FF000000"/>
        <rFont val="Calibri"/>
      </rPr>
      <t xml:space="preserve">
</t>
    </r>
    <r>
      <rPr>
        <sz val="11"/>
        <color rgb="FF000000"/>
        <rFont val="Calibri"/>
      </rPr>
      <t>- If SNMP is being used, refer to the vSphere Monitoring and Performance guide, chapter 8 for steps to verify the parameters.</t>
    </r>
    <r>
      <rPr>
        <sz val="11"/>
        <color rgb="FF000000"/>
        <rFont val="Calibri"/>
      </rPr>
      <t xml:space="preserve">
</t>
    </r>
    <r>
      <rPr>
        <sz val="11"/>
        <color rgb="FF000000"/>
        <rFont val="Calibri"/>
      </rPr>
      <t>Additionally, the following PowerCLI command may be used to view the SNMP configuration:</t>
    </r>
    <r>
      <rPr>
        <sz val="11"/>
        <color rgb="FF000000"/>
        <rFont val="Calibri"/>
      </rPr>
      <t xml:space="preserve">
</t>
    </r>
    <r>
      <rPr>
        <sz val="11"/>
        <color rgb="FF006096"/>
        <rFont val="Roboto Condensed"/>
      </rPr>
      <t># List the SNMP Configuration of a host (single host connection required)</t>
    </r>
    <r>
      <rPr>
        <sz val="11"/>
        <color rgb="FF006096"/>
        <rFont val="Roboto Condensed"/>
      </rPr>
      <t xml:space="preserve">
</t>
    </r>
    <r>
      <rPr>
        <sz val="11"/>
        <color rgb="FF006096"/>
        <rFont val="Roboto Condensed"/>
      </rPr>
      <t>Get-VMHostSnmp</t>
    </r>
    <r>
      <rPr>
        <sz val="11"/>
        <color rgb="FF006096"/>
        <rFont val="Roboto Condensed"/>
      </rPr>
      <t xml:space="preserve">
</t>
    </r>
  </si>
  <si>
    <t>2.6</t>
  </si>
  <si>
    <r>
      <rPr>
        <sz val="11"/>
        <rFont val="Calibri"/>
      </rPr>
      <t>Ensure dvfilter API is not configured if not used</t>
    </r>
  </si>
  <si>
    <r>
      <rPr>
        <sz val="11"/>
        <color rgb="FF000000"/>
        <rFont val="Calibri"/>
      </rPr>
      <t>To remove the configuration for the dvfilter network API, perform the following from the vSphere web client:</t>
    </r>
    <r>
      <rPr>
        <sz val="11"/>
        <color rgb="FF000000"/>
        <rFont val="Calibri"/>
      </rPr>
      <t xml:space="preserve">
</t>
    </r>
    <r>
      <rPr>
        <sz val="11"/>
        <color rgb="FF000000"/>
        <rFont val="Calibri"/>
      </rPr>
      <t>- Select the host and click "Configure" -&gt; "System" -&gt; "Advanced System Settings".</t>
    </r>
    <r>
      <rPr>
        <sz val="11"/>
        <color rgb="FF000000"/>
        <rFont val="Calibri"/>
      </rPr>
      <t xml:space="preserve">
</t>
    </r>
    <r>
      <rPr>
        <sz val="11"/>
        <color rgb="FF000000"/>
        <rFont val="Calibri"/>
      </rPr>
      <t xml:space="preserve">- Enter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Set </t>
    </r>
    <r>
      <rPr>
        <b/>
        <sz val="11"/>
        <color rgb="FF000000"/>
        <rFont val="Calibri"/>
      </rPr>
      <t>Net.DVFilterBindIpAddress</t>
    </r>
    <r>
      <rPr>
        <sz val="11"/>
        <color rgb="FF000000"/>
        <rFont val="Calibri"/>
      </rPr>
      <t xml:space="preserve"> to an empty value.</t>
    </r>
    <r>
      <rPr>
        <sz val="11"/>
        <color rgb="FF000000"/>
        <rFont val="Calibri"/>
      </rPr>
      <t xml:space="preserve">
</t>
    </r>
    <r>
      <rPr>
        <sz val="11"/>
        <color rgb="FF000000"/>
        <rFont val="Calibri"/>
      </rPr>
      <t>- If an appliance is being used, make sure the value of this parameter is set to the proper IP address.</t>
    </r>
    <r>
      <rPr>
        <sz val="11"/>
        <color rgb="FF000000"/>
        <rFont val="Calibri"/>
      </rPr>
      <t xml:space="preserve">
</t>
    </r>
    <r>
      <rPr>
        <sz val="11"/>
        <color rgb="FF000000"/>
        <rFont val="Calibri"/>
      </rPr>
      <t>- Make sure the attribute is highlighted, then click the pencil icon.</t>
    </r>
    <r>
      <rPr>
        <sz val="11"/>
        <color rgb="FF000000"/>
        <rFont val="Calibri"/>
      </rPr>
      <t xml:space="preserve">
</t>
    </r>
    <r>
      <rPr>
        <sz val="11"/>
        <color rgb="FF000000"/>
        <rFont val="Calibri"/>
      </rPr>
      <t>- Enter the proper IP address.</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Net.DVFilterBindIpAddress to null on all hosts</t>
    </r>
    <r>
      <rPr>
        <sz val="11"/>
        <color rgb="FF006096"/>
        <rFont val="Roboto Condensed"/>
      </rPr>
      <t xml:space="preserve">
</t>
    </r>
    <r>
      <rPr>
        <sz val="11"/>
        <color rgb="FF006096"/>
        <rFont val="Roboto Condensed"/>
      </rPr>
      <t>Get-VMHost HOST1 | Foreach { Set-AdvancedSetting -VMHost $_ -Name Net.DVFilterBindIpAddress -IPValue "" }</t>
    </r>
    <r>
      <rPr>
        <sz val="11"/>
        <color rgb="FF006096"/>
        <rFont val="Roboto Condensed"/>
      </rPr>
      <t xml:space="preserve">
</t>
    </r>
  </si>
  <si>
    <r>
      <rPr>
        <sz val="11"/>
        <color rgb="FF000000"/>
        <rFont val="Calibri"/>
      </rPr>
      <t>The dvfilter network API is used by some products (e.g., VMSafe). If it is not in use, it should not be configured to send network information to a VM.</t>
    </r>
  </si>
  <si>
    <r>
      <rPr>
        <sz val="11"/>
        <color rgb="FF000000"/>
        <rFont val="Calibri"/>
      </rPr>
      <t>This will prevent a dvfilter-based network security appliance such as a firewall from functioning if not configured correctly.</t>
    </r>
  </si>
  <si>
    <r>
      <rPr>
        <sz val="11"/>
        <color rgb="FF000000"/>
        <rFont val="Calibri"/>
      </rPr>
      <t xml:space="preserve">If the dvfilter network API is not being used on the host, ensure that the following kernel parameter has a blank value: </t>
    </r>
    <r>
      <rPr>
        <b/>
        <sz val="11"/>
        <color rgb="FF000000"/>
        <rFont val="Calibri"/>
      </rPr>
      <t>Net.DVFilterBindIpAddress</t>
    </r>
    <r>
      <rPr>
        <sz val="11"/>
        <color rgb="FF000000"/>
        <rFont val="Calibri"/>
      </rPr>
      <t>.</t>
    </r>
    <r>
      <rPr>
        <sz val="11"/>
        <color rgb="FF000000"/>
        <rFont val="Calibri"/>
      </rPr>
      <t xml:space="preserve">
</t>
    </r>
    <r>
      <rPr>
        <sz val="11"/>
        <color rgb="FF000000"/>
        <rFont val="Calibri"/>
      </rPr>
      <t>- From the vSphere web client, select the host and click "Configure" -&gt; "System" -&gt; "Advanced System Settings".</t>
    </r>
    <r>
      <rPr>
        <sz val="11"/>
        <color rgb="FF000000"/>
        <rFont val="Calibri"/>
      </rPr>
      <t xml:space="preserve">
</t>
    </r>
    <r>
      <rPr>
        <sz val="11"/>
        <color rgb="FF000000"/>
        <rFont val="Calibri"/>
      </rPr>
      <t xml:space="preserve">- Enter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Verify </t>
    </r>
    <r>
      <rPr>
        <b/>
        <sz val="11"/>
        <color rgb="FF000000"/>
        <rFont val="Calibri"/>
      </rPr>
      <t>Net.DVFilterBindIpAddress</t>
    </r>
    <r>
      <rPr>
        <sz val="11"/>
        <color rgb="FF000000"/>
        <rFont val="Calibri"/>
      </rPr>
      <t xml:space="preserve"> has an empty value.</t>
    </r>
    <r>
      <rPr>
        <sz val="11"/>
        <color rgb="FF000000"/>
        <rFont val="Calibri"/>
      </rPr>
      <t xml:space="preserve">
</t>
    </r>
    <r>
      <rPr>
        <sz val="11"/>
        <color rgb="FF000000"/>
        <rFont val="Calibri"/>
      </rPr>
      <t>- If an appliance is being used, then make sure the value of this parameter is set to the proper IP address.</t>
    </r>
    <r>
      <rPr>
        <sz val="11"/>
        <color rgb="FF000000"/>
        <rFont val="Calibri"/>
      </rPr>
      <t xml:space="preserve">
</t>
    </r>
    <r>
      <rPr>
        <sz val="11"/>
        <color rgb="FF000000"/>
        <rFont val="Calibri"/>
      </rPr>
      <t>Additionally, the following PowerCLI command may be used to verify the setting:</t>
    </r>
    <r>
      <rPr>
        <sz val="11"/>
        <color rgb="FF000000"/>
        <rFont val="Calibri"/>
      </rPr>
      <t xml:space="preserve">
</t>
    </r>
    <r>
      <rPr>
        <sz val="11"/>
        <color rgb="FF006096"/>
        <rFont val="Roboto Condensed"/>
      </rPr>
      <t># List Net.DVFilterBindIpAddress for each host</t>
    </r>
    <r>
      <rPr>
        <sz val="11"/>
        <color rgb="FF006096"/>
        <rFont val="Roboto Condensed"/>
      </rPr>
      <t xml:space="preserve">
</t>
    </r>
    <r>
      <rPr>
        <sz val="11"/>
        <color rgb="FF006096"/>
        <rFont val="Roboto Condensed"/>
      </rPr>
      <t>Get-VMHost | Select Name, @{N="Net.DVFilterBindIpAddress";E={$_ | Get-AdvancedSetting Net.DVFilterBindIpAddress | Select -ExpandProperty Value}}</t>
    </r>
    <r>
      <rPr>
        <sz val="11"/>
        <color rgb="FF006096"/>
        <rFont val="Roboto Condensed"/>
      </rPr>
      <t xml:space="preserve">
</t>
    </r>
  </si>
  <si>
    <r>
      <rPr>
        <sz val="11"/>
        <color rgb="FF000000"/>
        <rFont val="Calibri"/>
      </rPr>
      <t>Not configured</t>
    </r>
  </si>
  <si>
    <t>2.7</t>
  </si>
  <si>
    <r>
      <rPr>
        <sz val="11"/>
        <rFont val="Calibri"/>
      </rPr>
      <t>Ensure expired and revoked SSL certificates are removed from the ESXi server</t>
    </r>
  </si>
  <si>
    <r>
      <rPr>
        <sz val="11"/>
        <color rgb="FF000000"/>
        <rFont val="Calibri"/>
      </rPr>
      <t>Replace expired and revoked certificates with certificates from a trusted CA. Certificates can be replaced in a number of ways:</t>
    </r>
    <r>
      <rPr>
        <sz val="11"/>
        <color rgb="FF000000"/>
        <rFont val="Calibri"/>
      </rPr>
      <t xml:space="preserve">
</t>
    </r>
    <r>
      <rPr>
        <b/>
        <sz val="11"/>
        <color rgb="FF000000"/>
        <rFont val="Calibri"/>
      </rPr>
      <t>Replace a Default ESXi Certificate and Key from the ESXi Shell</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In the directory /etc/vmware/ssl, rename the existing certificates using the following commands:</t>
    </r>
    <r>
      <rPr>
        <sz val="11"/>
        <color rgb="FF000000"/>
        <rFont val="Calibri"/>
      </rPr>
      <t xml:space="preserve">
</t>
    </r>
    <r>
      <rPr>
        <sz val="11"/>
        <color rgb="FF006096"/>
        <rFont val="Roboto Condensed"/>
      </rPr>
      <t xml:space="preserve">mv rui.crt orig.rui.crt     </t>
    </r>
    <r>
      <rPr>
        <sz val="11"/>
        <color rgb="FF006096"/>
        <rFont val="Roboto Condensed"/>
      </rPr>
      <t xml:space="preserve">
</t>
    </r>
    <r>
      <rPr>
        <sz val="11"/>
        <color rgb="FF006096"/>
        <rFont val="Roboto Condensed"/>
      </rPr>
      <t xml:space="preserve">mv rui.key orig.rui.key </t>
    </r>
    <r>
      <rPr>
        <sz val="11"/>
        <color rgb="FF006096"/>
        <rFont val="Roboto Condensed"/>
      </rPr>
      <t xml:space="preserve">
</t>
    </r>
    <r>
      <rPr>
        <sz val="11"/>
        <color rgb="FF000000"/>
        <rFont val="Calibri"/>
      </rPr>
      <t xml:space="preserve">
</t>
    </r>
    <r>
      <rPr>
        <sz val="11"/>
        <color rgb="FF000000"/>
        <rFont val="Calibri"/>
      </rPr>
      <t>- Copy the certificates that you want to use to /etc/vmware/ssl.</t>
    </r>
    <r>
      <rPr>
        <sz val="11"/>
        <color rgb="FF000000"/>
        <rFont val="Calibri"/>
      </rPr>
      <t xml:space="preserve">
</t>
    </r>
    <r>
      <rPr>
        <sz val="11"/>
        <color rgb="FF000000"/>
        <rFont val="Calibri"/>
      </rPr>
      <t>- Rename the new certificate and key to rui.crt and rui.key.</t>
    </r>
    <r>
      <rPr>
        <sz val="11"/>
        <color rgb="FF000000"/>
        <rFont val="Calibri"/>
      </rPr>
      <t xml:space="preserve">
</t>
    </r>
    <r>
      <rPr>
        <sz val="11"/>
        <color rgb="FF000000"/>
        <rFont val="Calibri"/>
      </rPr>
      <t>- Restart the host after you install the new certificate.</t>
    </r>
    <r>
      <rPr>
        <sz val="11"/>
        <color rgb="FF000000"/>
        <rFont val="Calibri"/>
      </rPr>
      <t xml:space="preserve">
</t>
    </r>
    <r>
      <rPr>
        <sz val="11"/>
        <color rgb="FF000000"/>
        <rFont val="Calibri"/>
      </rPr>
      <t>Alternatively, you can put the host into maintenance mode, install the new certificate, use the Direct Console User Interface (DCUI) to restart the management agents, and set the host to exit maintenance mode.</t>
    </r>
    <r>
      <rPr>
        <sz val="11"/>
        <color rgb="FF000000"/>
        <rFont val="Calibri"/>
      </rPr>
      <t xml:space="preserve">
</t>
    </r>
    <r>
      <rPr>
        <b/>
        <sz val="11"/>
        <color rgb="FF000000"/>
        <rFont val="Calibri"/>
      </rPr>
      <t>Replace a Default ESI Certificate and Key by Using the vifs Command</t>
    </r>
    <r>
      <rPr>
        <sz val="11"/>
        <color rgb="FF000000"/>
        <rFont val="Calibri"/>
      </rPr>
      <t xml:space="preserve">
</t>
    </r>
    <r>
      <rPr>
        <sz val="11"/>
        <color rgb="FF000000"/>
        <rFont val="Calibri"/>
      </rPr>
      <t>- Back up the existing certificates.</t>
    </r>
    <r>
      <rPr>
        <sz val="11"/>
        <color rgb="FF000000"/>
        <rFont val="Calibri"/>
      </rPr>
      <t xml:space="preserve">
</t>
    </r>
    <r>
      <rPr>
        <sz val="11"/>
        <color rgb="FF000000"/>
        <rFont val="Calibri"/>
      </rPr>
      <t>- Generate a certificate request following the instructions from the certificate authority.</t>
    </r>
    <r>
      <rPr>
        <sz val="11"/>
        <color rgb="FF000000"/>
        <rFont val="Calibri"/>
      </rPr>
      <t xml:space="preserve">
</t>
    </r>
    <r>
      <rPr>
        <sz val="11"/>
        <color rgb="FF000000"/>
        <rFont val="Calibri"/>
      </rPr>
      <t>- At the command line, use the vifs command to upload the certificate to the appropriate location on the host.</t>
    </r>
    <r>
      <rPr>
        <sz val="11"/>
        <color rgb="FF000000"/>
        <rFont val="Calibri"/>
      </rPr>
      <t xml:space="preserve">
</t>
    </r>
    <r>
      <rPr>
        <sz val="11"/>
        <color rgb="FF006096"/>
        <rFont val="Roboto Condensed"/>
      </rPr>
      <t>vifs --server hostname --username username --put rui.crt /host/ssl_cert</t>
    </r>
    <r>
      <rPr>
        <sz val="11"/>
        <color rgb="FF006096"/>
        <rFont val="Roboto Condensed"/>
      </rPr>
      <t xml:space="preserve">
</t>
    </r>
    <r>
      <rPr>
        <sz val="11"/>
        <color rgb="FF006096"/>
        <rFont val="Roboto Condensed"/>
      </rPr>
      <t>vifs --server hostname --username username --put rui.key /host/ssl_key</t>
    </r>
    <r>
      <rPr>
        <sz val="11"/>
        <color rgb="FF006096"/>
        <rFont val="Roboto Condensed"/>
      </rPr>
      <t xml:space="preserve">
</t>
    </r>
    <r>
      <rPr>
        <sz val="11"/>
        <color rgb="FF000000"/>
        <rFont val="Calibri"/>
      </rPr>
      <t xml:space="preserve">
</t>
    </r>
    <r>
      <rPr>
        <sz val="11"/>
        <color rgb="FF000000"/>
        <rFont val="Calibri"/>
      </rPr>
      <t>- Restart the host.</t>
    </r>
    <r>
      <rPr>
        <sz val="11"/>
        <color rgb="FF000000"/>
        <rFont val="Calibri"/>
      </rPr>
      <t xml:space="preserve">
</t>
    </r>
    <r>
      <rPr>
        <sz val="11"/>
        <color rgb="FF000000"/>
        <rFont val="Calibri"/>
      </rPr>
      <t>Alternatively, you can put the host into maintenance mode, install the new certificate, and then use the Direct Console User Interface (DCUI) to restart the management agents.</t>
    </r>
    <r>
      <rPr>
        <sz val="11"/>
        <color rgb="FF000000"/>
        <rFont val="Calibri"/>
      </rPr>
      <t xml:space="preserve">
</t>
    </r>
    <r>
      <rPr>
        <b/>
        <sz val="11"/>
        <color rgb="FF000000"/>
        <rFont val="Calibri"/>
      </rPr>
      <t>Replace A Default ESI Certificate and Key Using HTTP PUT</t>
    </r>
    <r>
      <rPr>
        <sz val="11"/>
        <color rgb="FF000000"/>
        <rFont val="Calibri"/>
      </rPr>
      <t xml:space="preserve">
</t>
    </r>
    <r>
      <rPr>
        <sz val="11"/>
        <color rgb="FF000000"/>
        <rFont val="Calibri"/>
      </rPr>
      <t>- Back up the existing certificates.</t>
    </r>
    <r>
      <rPr>
        <sz val="11"/>
        <color rgb="FF000000"/>
        <rFont val="Calibri"/>
      </rPr>
      <t xml:space="preserve">
</t>
    </r>
    <r>
      <rPr>
        <sz val="11"/>
        <color rgb="FF000000"/>
        <rFont val="Calibri"/>
      </rPr>
      <t>- In your upload application, process each file as follows:</t>
    </r>
    <r>
      <rPr>
        <sz val="11"/>
        <color rgb="FF000000"/>
        <rFont val="Calibri"/>
      </rPr>
      <t xml:space="preserve">
</t>
    </r>
    <r>
      <rPr>
        <sz val="11"/>
        <color rgb="FF000000"/>
        <rFont val="Calibri"/>
      </rPr>
      <t>- Open the file.</t>
    </r>
    <r>
      <rPr>
        <sz val="11"/>
        <color rgb="FF000000"/>
        <rFont val="Calibri"/>
      </rPr>
      <t xml:space="preserve">
</t>
    </r>
    <r>
      <rPr>
        <sz val="11"/>
        <color rgb="FF000000"/>
        <rFont val="Calibri"/>
      </rPr>
      <t>- Publish the file to one of these locations:</t>
    </r>
    <r>
      <rPr>
        <sz val="11"/>
        <color rgb="FF000000"/>
        <rFont val="Calibri"/>
      </rPr>
      <t xml:space="preserve">
</t>
    </r>
    <r>
      <rPr>
        <sz val="11"/>
        <color rgb="FF006096"/>
        <rFont val="Roboto Condensed"/>
      </rPr>
      <t>Certificates   https://hostname/host/ssl_cert</t>
    </r>
    <r>
      <rPr>
        <sz val="11"/>
        <color rgb="FF006096"/>
        <rFont val="Roboto Condensed"/>
      </rPr>
      <t xml:space="preserve">
</t>
    </r>
    <r>
      <rPr>
        <sz val="11"/>
        <color rgb="FF006096"/>
        <rFont val="Roboto Condensed"/>
      </rPr>
      <t xml:space="preserve">Keys   https://hostname/host/ssl_key     </t>
    </r>
    <r>
      <rPr>
        <sz val="11"/>
        <color rgb="FF006096"/>
        <rFont val="Roboto Condensed"/>
      </rPr>
      <t xml:space="preserve">
</t>
    </r>
    <r>
      <rPr>
        <sz val="11"/>
        <color rgb="FF000000"/>
        <rFont val="Calibri"/>
      </rPr>
      <t xml:space="preserve">
</t>
    </r>
    <r>
      <rPr>
        <sz val="11"/>
        <color rgb="FF000000"/>
        <rFont val="Calibri"/>
      </rPr>
      <t>- The locations /host/ssl_cert and host/ssl_key link to the certificate files in /etc/vmware/ssl.</t>
    </r>
    <r>
      <rPr>
        <sz val="11"/>
        <color rgb="FF000000"/>
        <rFont val="Calibri"/>
      </rPr>
      <t xml:space="preserve">
</t>
    </r>
    <r>
      <rPr>
        <sz val="11"/>
        <color rgb="FF000000"/>
        <rFont val="Calibri"/>
      </rPr>
      <t>- Restart the host.</t>
    </r>
  </si>
  <si>
    <r>
      <rPr>
        <sz val="11"/>
        <color rgb="FF000000"/>
        <rFont val="Calibri"/>
      </rPr>
      <t>By default, ESXi hosts do not have Certificate Revocation List (CRL) checking available, so expired and revoked SSL certificates must be checked and removed manually.</t>
    </r>
  </si>
  <si>
    <r>
      <rPr>
        <sz val="11"/>
        <color rgb="FF000000"/>
        <rFont val="Calibri"/>
      </rPr>
      <t xml:space="preserve">To assess if there are expired or revoked SSL certificates on your ESXi server, use the PowerCLI script called out in "verify-ssl-certificates </t>
    </r>
    <r>
      <rPr>
        <sz val="11"/>
        <color rgb="FF0000FF"/>
        <rFont val="Calibri"/>
      </rPr>
      <t>(http://en-us.sysadmins.lv/Lists/Posts/Post.aspx?List=332991f0-bfed-4143-9eea-f521167d287c&amp;ID=60)</t>
    </r>
    <r>
      <rPr>
        <sz val="11"/>
        <color rgb="FF000000"/>
        <rFont val="Calibri"/>
      </rPr>
      <t>".</t>
    </r>
  </si>
  <si>
    <t>2.8</t>
  </si>
  <si>
    <r>
      <rPr>
        <sz val="11"/>
        <rFont val="Calibri"/>
      </rPr>
      <t>Ensure vSphere Authentication Proxy is used when adding hosts to Active Directory</t>
    </r>
  </si>
  <si>
    <r>
      <rPr>
        <sz val="11"/>
        <color rgb="FF000000"/>
        <rFont val="Calibri"/>
      </rPr>
      <t>To properly set the vSphere Authentication Proxy from Web Client directly:</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Click on "Configure" -&gt; "Settings" -&gt; "Authentication Services"</t>
    </r>
    <r>
      <rPr>
        <sz val="11"/>
        <color rgb="FF000000"/>
        <rFont val="Calibri"/>
      </rPr>
      <t xml:space="preserve">
</t>
    </r>
    <r>
      <rPr>
        <sz val="11"/>
        <color rgb="FF000000"/>
        <rFont val="Calibri"/>
      </rPr>
      <t>- Click on "Join Domain"</t>
    </r>
    <r>
      <rPr>
        <sz val="11"/>
        <color rgb="FF000000"/>
        <rFont val="Calibri"/>
      </rPr>
      <t xml:space="preserve">
</t>
    </r>
    <r>
      <rPr>
        <sz val="11"/>
        <color rgb="FF000000"/>
        <rFont val="Calibri"/>
      </rPr>
      <t>- Select "Using Proxy Server" radio button.</t>
    </r>
    <r>
      <rPr>
        <sz val="11"/>
        <color rgb="FF000000"/>
        <rFont val="Calibri"/>
      </rPr>
      <t xml:space="preserve">
</t>
    </r>
    <r>
      <rPr>
        <sz val="11"/>
        <color rgb="FF000000"/>
        <rFont val="Calibri"/>
      </rPr>
      <t>- Provide proxy server IP address.</t>
    </r>
    <r>
      <rPr>
        <sz val="11"/>
        <color rgb="FF000000"/>
        <rFont val="Calibri"/>
      </rPr>
      <t xml:space="preserve">
</t>
    </r>
    <r>
      <rPr>
        <sz val="11"/>
        <color rgb="FF000000"/>
        <rFont val="Calibri"/>
      </rPr>
      <t>To properly set the vSphere Authentication Proxy via Host Profiles:</t>
    </r>
    <r>
      <rPr>
        <sz val="11"/>
        <color rgb="FF000000"/>
        <rFont val="Calibri"/>
      </rPr>
      <t xml:space="preserve">
</t>
    </r>
    <r>
      <rPr>
        <sz val="11"/>
        <color rgb="FF000000"/>
        <rFont val="Calibri"/>
      </rPr>
      <t>- Install and configure the Authentication proxy</t>
    </r>
    <r>
      <rPr>
        <sz val="11"/>
        <color rgb="FF000000"/>
        <rFont val="Calibri"/>
      </rPr>
      <t xml:space="preserve">
</t>
    </r>
    <r>
      <rPr>
        <sz val="11"/>
        <color rgb="FF000000"/>
        <rFont val="Calibri"/>
      </rPr>
      <t>- From the vSphere web client, navigate to "Host Profiles"</t>
    </r>
    <r>
      <rPr>
        <sz val="11"/>
        <color rgb="FF000000"/>
        <rFont val="Calibri"/>
      </rPr>
      <t xml:space="preserve">
</t>
    </r>
    <r>
      <rPr>
        <sz val="11"/>
        <color rgb="FF000000"/>
        <rFont val="Calibri"/>
      </rPr>
      <t>- Select the host profile</t>
    </r>
    <r>
      <rPr>
        <sz val="11"/>
        <color rgb="FF000000"/>
        <rFont val="Calibri"/>
      </rPr>
      <t xml:space="preserve">
</t>
    </r>
    <r>
      <rPr>
        <sz val="11"/>
        <color rgb="FF000000"/>
        <rFont val="Calibri"/>
      </rPr>
      <t>- Select "Configure" -&gt; "Edit Host profile"</t>
    </r>
    <r>
      <rPr>
        <sz val="11"/>
        <color rgb="FF000000"/>
        <rFont val="Calibri"/>
      </rPr>
      <t xml:space="preserve">
</t>
    </r>
    <r>
      <rPr>
        <sz val="11"/>
        <color rgb="FF000000"/>
        <rFont val="Calibri"/>
      </rPr>
      <t>- Expand "Security and Services" -&gt; "Security Settings" -&gt; "Authentication Configuration"</t>
    </r>
    <r>
      <rPr>
        <sz val="11"/>
        <color rgb="FF000000"/>
        <rFont val="Calibri"/>
      </rPr>
      <t xml:space="preserve">
</t>
    </r>
    <r>
      <rPr>
        <sz val="11"/>
        <color rgb="FF000000"/>
        <rFont val="Calibri"/>
      </rPr>
      <t>- Select "Active Directory configuration"</t>
    </r>
    <r>
      <rPr>
        <sz val="11"/>
        <color rgb="FF000000"/>
        <rFont val="Calibri"/>
      </rPr>
      <t xml:space="preserve">
</t>
    </r>
    <r>
      <rPr>
        <sz val="11"/>
        <color rgb="FF000000"/>
        <rFont val="Calibri"/>
      </rPr>
      <t>- Set the "Join Domain Method" to "Use vSphere Authentication Proxy to add the host do domain"</t>
    </r>
    <r>
      <rPr>
        <sz val="11"/>
        <color rgb="FF000000"/>
        <rFont val="Calibri"/>
      </rPr>
      <t xml:space="preserve">
</t>
    </r>
    <r>
      <rPr>
        <sz val="11"/>
        <color rgb="FF000000"/>
        <rFont val="Calibri"/>
      </rPr>
      <t>- Provide the IP address of the authentication proxy</t>
    </r>
  </si>
  <si>
    <r>
      <rPr>
        <sz val="11"/>
        <color rgb="FF000000"/>
        <rFont val="Calibri"/>
      </rPr>
      <t>vSphere Authentication Proxy enables ESXi hosts to join a domain without using Active Directory credentials. vSphere Authentication Proxy enhances security for PXE-booted hosts and hosts that are provisioned using Auto Deploy and Host profiles, by removing the need to store Active Directory credentials in the host configuration.</t>
    </r>
    <r>
      <rPr>
        <sz val="11"/>
        <color rgb="FF000000"/>
        <rFont val="Calibri"/>
      </rPr>
      <t xml:space="preserve">
</t>
    </r>
    <r>
      <rPr>
        <sz val="11"/>
        <color rgb="FF000000"/>
        <rFont val="Calibri"/>
      </rPr>
      <t>The vSphere Authentication Proxy service binds to an IPv4 address for communication with vCenter Server, and does not support IPv6. The vCenter Server can be on a host machine in an IPv4-only, IPv4/IPv6 mixed-mode, or IPv6-only network environment, but the machine that connects to the vCenter Server through the vSphere Client must have an IPv4 address for the vSphere Authentication Proxy service to work.</t>
    </r>
  </si>
  <si>
    <r>
      <rPr>
        <sz val="11"/>
        <color rgb="FF000000"/>
        <rFont val="Calibri"/>
      </rPr>
      <t>If you utilize a host profile to join the domain, before attaching it verify that the profile has been configured to use the proxy server for joining the host to domains by following these steps:</t>
    </r>
    <r>
      <rPr>
        <sz val="11"/>
        <color rgb="FF000000"/>
        <rFont val="Calibri"/>
      </rPr>
      <t xml:space="preserve">
</t>
    </r>
    <r>
      <rPr>
        <sz val="11"/>
        <color rgb="FF000000"/>
        <rFont val="Calibri"/>
      </rPr>
      <t>- Go to "Home"</t>
    </r>
    <r>
      <rPr>
        <sz val="11"/>
        <color rgb="FF000000"/>
        <rFont val="Calibri"/>
      </rPr>
      <t xml:space="preserve">
</t>
    </r>
    <r>
      <rPr>
        <sz val="11"/>
        <color rgb="FF000000"/>
        <rFont val="Calibri"/>
      </rPr>
      <t>- Click on "Host Profiles"</t>
    </r>
    <r>
      <rPr>
        <sz val="11"/>
        <color rgb="FF000000"/>
        <rFont val="Calibri"/>
      </rPr>
      <t xml:space="preserve">
</t>
    </r>
    <r>
      <rPr>
        <sz val="11"/>
        <color rgb="FF000000"/>
        <rFont val="Calibri"/>
      </rPr>
      <t>- Under "Monitoring" section. Choose the appropriate host profile</t>
    </r>
    <r>
      <rPr>
        <sz val="11"/>
        <color rgb="FF000000"/>
        <rFont val="Calibri"/>
      </rPr>
      <t xml:space="preserve">
</t>
    </r>
    <r>
      <rPr>
        <sz val="11"/>
        <color rgb="FF000000"/>
        <rFont val="Calibri"/>
      </rPr>
      <t>- Expand "Security and Services" -&gt; "Authentication Configuration" -&gt; "Active Directory Configuration".</t>
    </r>
    <r>
      <rPr>
        <sz val="11"/>
        <color rgb="FF000000"/>
        <rFont val="Calibri"/>
      </rPr>
      <t xml:space="preserve">
</t>
    </r>
    <r>
      <rPr>
        <sz val="11"/>
        <color rgb="FF000000"/>
        <rFont val="Calibri"/>
      </rPr>
      <t>- Verify that the "JoinDomain Method" setting is configured to "Use vSphere Authentication Proxy to add the host toDomain".</t>
    </r>
    <r>
      <rPr>
        <sz val="11"/>
        <color rgb="FF000000"/>
        <rFont val="Calibri"/>
      </rPr>
      <t xml:space="preserve">
</t>
    </r>
    <r>
      <rPr>
        <sz val="11"/>
        <color rgb="FF000000"/>
        <rFont val="Calibri"/>
      </rPr>
      <t>There is no way to audit this using web client if you manually chose to join the host to a domain.</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Confirm the host profile is using vSphere Authentication proxy to add the host to the domain</t>
    </r>
    <r>
      <rPr>
        <sz val="11"/>
        <color rgb="FF006096"/>
        <rFont val="Roboto Condensed"/>
      </rPr>
      <t xml:space="preserve">
</t>
    </r>
    <r>
      <rPr>
        <sz val="11"/>
        <color rgb="FF006096"/>
        <rFont val="Roboto Condensed"/>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 Check each host and their domain membership statusGet-VMHost | Get-VMHostAuthentication | Select VmHost, Domain, DomainMembershipStatus</t>
    </r>
    <r>
      <rPr>
        <sz val="11"/>
        <color rgb="FF006096"/>
        <rFont val="Roboto Condensed"/>
      </rPr>
      <t xml:space="preserve">
</t>
    </r>
  </si>
  <si>
    <t>2.9</t>
  </si>
  <si>
    <r>
      <rPr>
        <sz val="11"/>
        <rFont val="Calibri"/>
      </rPr>
      <t>Ensure VDS health check is disabled</t>
    </r>
  </si>
  <si>
    <r>
      <rPr>
        <sz val="11"/>
        <color rgb="FF000000"/>
        <rFont val="Calibri"/>
      </rPr>
      <t>Using the vSphere Web Client for each VDS:</t>
    </r>
    <r>
      <rPr>
        <sz val="11"/>
        <color rgb="FF000000"/>
        <rFont val="Calibri"/>
      </rPr>
      <t xml:space="preserve">
</t>
    </r>
    <r>
      <rPr>
        <sz val="11"/>
        <color rgb="FF000000"/>
        <rFont val="Calibri"/>
      </rPr>
      <t>- Select a VDS</t>
    </r>
    <r>
      <rPr>
        <sz val="11"/>
        <color rgb="FF000000"/>
        <rFont val="Calibri"/>
      </rPr>
      <t xml:space="preserve">
</t>
    </r>
    <r>
      <rPr>
        <sz val="11"/>
        <color rgb="FF000000"/>
        <rFont val="Calibri"/>
      </rPr>
      <t>- Go to "Configure" -&gt; "Settings" -&gt; Health check".</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"VLAN and MTU Check" to "Disabled".</t>
    </r>
    <r>
      <rPr>
        <sz val="11"/>
        <color rgb="FF000000"/>
        <rFont val="Calibri"/>
      </rPr>
      <t xml:space="preserve">
</t>
    </r>
    <r>
      <rPr>
        <sz val="11"/>
        <color rgb="FF000000"/>
        <rFont val="Calibri"/>
      </rPr>
      <t>- Set "Teaming and Failover Check" to "Disabled".</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Get-View -ViewType DistributedVirtualSwitch | ?{($_.config.HealthCheckConfig | ?{$_.enable -notmatch "False"})}| %{$_.UpdateDVSHealthCheckConfig(@((New-Object Vmware.Vim.VMwareDVSVlanMtuHealthCheckConfig -property @{enable=0}),(New-Object Vmware.Vim.VMwareDVSTeamingHealthCheckConfig -property @{enable=0})))}</t>
    </r>
    <r>
      <rPr>
        <sz val="11"/>
        <color rgb="FF006096"/>
        <rFont val="Roboto Condensed"/>
      </rPr>
      <t xml:space="preserve">
</t>
    </r>
  </si>
  <si>
    <r>
      <rPr>
        <sz val="11"/>
        <color rgb="FF000000"/>
        <rFont val="Calibri"/>
      </rPr>
      <t>The health check support in VDS helps you identify and troubleshoot configuration errors in a vSphere Distributed Switch.  It is recommended that health check be turned off by default and confirmed that it is turned off when troubleshooting is finished.</t>
    </r>
  </si>
  <si>
    <r>
      <rPr>
        <sz val="11"/>
        <color rgb="FF000000"/>
        <rFont val="Calibri"/>
      </rPr>
      <t>Using the vSphere Web Client for each VDS:</t>
    </r>
    <r>
      <rPr>
        <sz val="11"/>
        <color rgb="FF000000"/>
        <rFont val="Calibri"/>
      </rPr>
      <t xml:space="preserve">
</t>
    </r>
    <r>
      <rPr>
        <sz val="11"/>
        <color rgb="FF000000"/>
        <rFont val="Calibri"/>
      </rPr>
      <t>- Select a VDS</t>
    </r>
    <r>
      <rPr>
        <sz val="11"/>
        <color rgb="FF000000"/>
        <rFont val="Calibri"/>
      </rPr>
      <t xml:space="preserve">
</t>
    </r>
    <r>
      <rPr>
        <sz val="11"/>
        <color rgb="FF000000"/>
        <rFont val="Calibri"/>
      </rPr>
      <t>- Go to "Configure" -&gt; "Settings" -&gt; Health check".</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"VLAN and MTU Check" to "Disabled".</t>
    </r>
    <r>
      <rPr>
        <sz val="11"/>
        <color rgb="FF000000"/>
        <rFont val="Calibri"/>
      </rPr>
      <t xml:space="preserve">
</t>
    </r>
    <r>
      <rPr>
        <sz val="11"/>
        <color rgb="FF000000"/>
        <rFont val="Calibri"/>
      </rPr>
      <t>- Set "Teaming and Failover Check" to "Disabled".</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$vds = Get-VDSwitch</t>
    </r>
    <r>
      <rPr>
        <sz val="11"/>
        <color rgb="FF006096"/>
        <rFont val="Roboto Condensed"/>
      </rPr>
      <t xml:space="preserve">
</t>
    </r>
    <r>
      <rPr>
        <sz val="11"/>
        <color rgb="FF006096"/>
        <rFont val="Roboto Condensed"/>
      </rPr>
      <t>$vds.ExtensionData.Config.HealthCheckConfig</t>
    </r>
    <r>
      <rPr>
        <sz val="11"/>
        <color rgb="FF006096"/>
        <rFont val="Roboto Condensed"/>
      </rPr>
      <t xml:space="preserve">
</t>
    </r>
  </si>
  <si>
    <t>Logging</t>
  </si>
  <si>
    <t>3.1</t>
  </si>
  <si>
    <r>
      <rPr>
        <sz val="11"/>
        <rFont val="Calibri"/>
      </rPr>
      <t>Ensure a centralized location is configured to collect ESXi host core dumps</t>
    </r>
  </si>
  <si>
    <r>
      <rPr>
        <sz val="11"/>
        <color rgb="FF000000"/>
        <rFont val="Calibri"/>
      </rPr>
      <t>To implement the recommended configuration state, run the following ESXi shell commands:</t>
    </r>
    <r>
      <rPr>
        <sz val="11"/>
        <color rgb="FF000000"/>
        <rFont val="Calibri"/>
      </rPr>
      <t xml:space="preserve">
</t>
    </r>
    <r>
      <rPr>
        <sz val="11"/>
        <color rgb="FF006096"/>
        <rFont val="Roboto Condensed"/>
      </rPr>
      <t># Configure remote Dump Collector Server</t>
    </r>
    <r>
      <rPr>
        <sz val="11"/>
        <color rgb="FF006096"/>
        <rFont val="Roboto Condensed"/>
      </rPr>
      <t xml:space="preserve">
</t>
    </r>
    <r>
      <rPr>
        <sz val="11"/>
        <color rgb="FF006096"/>
        <rFont val="Roboto Condensed"/>
      </rPr>
      <t>esxcli system coredump network set -v [VMK#] -i [DUMP_SERVER] -o [PORT]</t>
    </r>
    <r>
      <rPr>
        <sz val="11"/>
        <color rgb="FF006096"/>
        <rFont val="Roboto Condensed"/>
      </rPr>
      <t xml:space="preserve">
</t>
    </r>
    <r>
      <rPr>
        <sz val="11"/>
        <color rgb="FF006096"/>
        <rFont val="Roboto Condensed"/>
      </rPr>
      <t># Enable remote Dump Collector</t>
    </r>
    <r>
      <rPr>
        <sz val="11"/>
        <color rgb="FF006096"/>
        <rFont val="Roboto Condensed"/>
      </rPr>
      <t xml:space="preserve">
</t>
    </r>
    <r>
      <rPr>
        <sz val="11"/>
        <color rgb="FF006096"/>
        <rFont val="Roboto Condensed"/>
      </rPr>
      <t>esxcli system coredump network set -e true</t>
    </r>
    <r>
      <rPr>
        <sz val="11"/>
        <color rgb="FF006096"/>
        <rFont val="Roboto Condensed"/>
      </rPr>
      <t xml:space="preserve">
</t>
    </r>
  </si>
  <si>
    <r>
      <rPr>
        <sz val="11"/>
        <color rgb="FF000000"/>
        <rFont val="Calibri"/>
      </rPr>
      <t>The VMware vSphere Network Dump Collector service allows for collecting diagnostic information from a host that experiences a critical fault. This service provides a centralized location for collecting ESXi host core dumps.</t>
    </r>
  </si>
  <si>
    <r>
      <rPr>
        <sz val="11"/>
        <color rgb="FF000000"/>
        <rFont val="Calibri"/>
      </rPr>
      <t>Run the following ESXi shell command to determine if the host is configured as prescribed:</t>
    </r>
    <r>
      <rPr>
        <sz val="11"/>
        <color rgb="FF000000"/>
        <rFont val="Calibri"/>
      </rPr>
      <t xml:space="preserve">
</t>
    </r>
    <r>
      <rPr>
        <sz val="11"/>
        <color rgb="FF006096"/>
        <rFont val="Roboto Condensed"/>
      </rPr>
      <t>esxcli system coredump network get</t>
    </r>
    <r>
      <rPr>
        <sz val="11"/>
        <color rgb="FF006096"/>
        <rFont val="Roboto Condensed"/>
      </rPr>
      <t xml:space="preserve">
</t>
    </r>
  </si>
  <si>
    <t>3.2</t>
  </si>
  <si>
    <r>
      <rPr>
        <sz val="11"/>
        <rFont val="Calibri"/>
      </rPr>
      <t>Ensure persistent logging is configured for all ESXi hosts</t>
    </r>
  </si>
  <si>
    <r>
      <rPr>
        <sz val="11"/>
        <color rgb="FF000000"/>
        <rFont val="Calibri"/>
      </rPr>
      <t>To configure persistent logging properly, perform the following from the vSphere web client:</t>
    </r>
    <r>
      <rPr>
        <sz val="11"/>
        <color rgb="FF000000"/>
        <rFont val="Calibri"/>
      </rPr>
      <t xml:space="preserve">
</t>
    </r>
    <r>
      <rPr>
        <sz val="11"/>
        <color rgb="FF000000"/>
        <rFont val="Calibri"/>
      </rPr>
      <t>- Select the host and go to "Configure" -&gt; "System" -&gt; "Advanced System Settings".</t>
    </r>
    <r>
      <rPr>
        <sz val="11"/>
        <color rgb="FF000000"/>
        <rFont val="Calibri"/>
      </rPr>
      <t xml:space="preserve">
</t>
    </r>
    <r>
      <rPr>
        <sz val="11"/>
        <color rgb="FF000000"/>
        <rFont val="Calibri"/>
      </rPr>
      <t xml:space="preserve">-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Set the </t>
    </r>
    <r>
      <rPr>
        <b/>
        <sz val="11"/>
        <color rgb="FF000000"/>
        <rFont val="Calibri"/>
      </rPr>
      <t>Syslog.global.LogDir</t>
    </r>
    <r>
      <rPr>
        <sz val="11"/>
        <color rgb="FF000000"/>
        <rFont val="Calibri"/>
      </rPr>
      <t xml:space="preserve"> to a persistent location specified as [datastorename] path_to_file where the path is relative to the datastore. For example, [datastore1] /systemlogs.</t>
    </r>
    <r>
      <rPr>
        <sz val="11"/>
        <color rgb="FF000000"/>
        <rFont val="Calibri"/>
      </rPr>
      <t xml:space="preserve">
</t>
    </r>
    <r>
      <rPr>
        <sz val="11"/>
        <color rgb="FF000000"/>
        <rFont val="Calibri"/>
      </rPr>
      <t>- Make sure the attribute is highlighted, then click the pencil icon.</t>
    </r>
    <r>
      <rPr>
        <sz val="11"/>
        <color rgb="FF000000"/>
        <rFont val="Calibri"/>
      </rPr>
      <t xml:space="preserve">
</t>
    </r>
    <r>
      <rPr>
        <sz val="11"/>
        <color rgb="FF000000"/>
        <rFont val="Calibri"/>
      </rPr>
      <t>Alternatively, run the following PowerCLI command:</t>
    </r>
    <r>
      <rPr>
        <sz val="11"/>
        <color rgb="FF000000"/>
        <rFont val="Calibri"/>
      </rPr>
      <t xml:space="preserve">
</t>
    </r>
    <r>
      <rPr>
        <sz val="11"/>
        <color rgb="FF006096"/>
        <rFont val="Roboto Condensed"/>
      </rPr>
      <t># Set Syslog.global.logDir for each host</t>
    </r>
    <r>
      <rPr>
        <sz val="11"/>
        <color rgb="FF006096"/>
        <rFont val="Roboto Condensed"/>
      </rPr>
      <t xml:space="preserve">
</t>
    </r>
    <r>
      <rPr>
        <sz val="11"/>
        <color rgb="FF006096"/>
        <rFont val="Roboto Condensed"/>
      </rPr>
      <t>Get-VMHost | Foreach { Set-AdvancedConfiguration -VMHost $_ -Name Syslog.global.logDir -Value "&lt;NewLocation&gt;" }</t>
    </r>
    <r>
      <rPr>
        <sz val="11"/>
        <color rgb="FF006096"/>
        <rFont val="Roboto Condensed"/>
      </rPr>
      <t xml:space="preserve">
</t>
    </r>
  </si>
  <si>
    <r>
      <rPr>
        <sz val="11"/>
        <color rgb="FF000000"/>
        <rFont val="Calibri"/>
      </rPr>
      <t xml:space="preserve">ESXi can be configured to store log files on an in-memory file system. This occurs when the host's </t>
    </r>
    <r>
      <rPr>
        <b/>
        <sz val="11"/>
        <color rgb="FF000000"/>
        <rFont val="Calibri"/>
      </rPr>
      <t>Syslog.global.LogDir</t>
    </r>
    <r>
      <rPr>
        <sz val="11"/>
        <color rgb="FF000000"/>
        <rFont val="Calibri"/>
      </rPr>
      <t xml:space="preserve"> property is set to a non-persistent location, such as </t>
    </r>
    <r>
      <rPr>
        <b/>
        <sz val="11"/>
        <color rgb="FF000000"/>
        <rFont val="Calibri"/>
      </rPr>
      <t>/scratch.</t>
    </r>
    <r>
      <rPr>
        <sz val="11"/>
        <color rgb="FF000000"/>
        <rFont val="Calibri"/>
      </rPr>
      <t xml:space="preserve"> When this is done, only a single day's worth of logs are stored at any time. Additionally, log files will be reinitialized upon each reboot.</t>
    </r>
  </si>
  <si>
    <r>
      <rPr>
        <sz val="11"/>
        <color rgb="FF000000"/>
        <rFont val="Calibri"/>
      </rPr>
      <t>To verify persistent logging is configured properly, perform the following from the vSphere web client:</t>
    </r>
    <r>
      <rPr>
        <sz val="11"/>
        <color rgb="FF000000"/>
        <rFont val="Calibri"/>
      </rPr>
      <t xml:space="preserve">
</t>
    </r>
    <r>
      <rPr>
        <sz val="11"/>
        <color rgb="FF000000"/>
        <rFont val="Calibri"/>
      </rPr>
      <t>- Select the host and go to "Configure" -&gt; "System" -&gt; "Advanced System Settings".</t>
    </r>
    <r>
      <rPr>
        <sz val="11"/>
        <color rgb="FF000000"/>
        <rFont val="Calibri"/>
      </rPr>
      <t xml:space="preserve">
</t>
    </r>
    <r>
      <rPr>
        <sz val="11"/>
        <color rgb="FF000000"/>
        <rFont val="Calibri"/>
      </rPr>
      <t xml:space="preserve">-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Ensure </t>
    </r>
    <r>
      <rPr>
        <b/>
        <sz val="11"/>
        <color rgb="FF000000"/>
        <rFont val="Calibri"/>
      </rPr>
      <t>Syslog.global.logDir</t>
    </r>
    <r>
      <rPr>
        <sz val="11"/>
        <color rgb="FF000000"/>
        <rFont val="Calibri"/>
      </rPr>
      <t xml:space="preserve"> field is not empty (null value) or is not set explicitly to a non-persistent datastore or a scratch partition.</t>
    </r>
    <r>
      <rPr>
        <sz val="11"/>
        <color rgb="FF000000"/>
        <rFont val="Calibri"/>
      </rPr>
      <t xml:space="preserve">
</t>
    </r>
    <r>
      <rPr>
        <sz val="11"/>
        <color rgb="FF000000"/>
        <rFont val="Calibri"/>
      </rPr>
      <t>If the Syslog.global.logDir parameter is pointing to 'Scratch' location (i.e. empty (null value) or is not set explicitly to a non-persistent datastore or a scratch partition), then ensure that the 'ScratchConfig.CurrentScratchLocation' parameter is also pointing to persistent storage.</t>
    </r>
    <r>
      <rPr>
        <sz val="11"/>
        <color rgb="FF000000"/>
        <rFont val="Calibri"/>
      </rPr>
      <t xml:space="preserve">
</t>
    </r>
    <r>
      <rPr>
        <sz val="11"/>
        <color rgb="FF000000"/>
        <rFont val="Calibri"/>
      </rPr>
      <t>Alternatively, the following PowerCLI command may be used:</t>
    </r>
    <r>
      <rPr>
        <sz val="11"/>
        <color rgb="FF000000"/>
        <rFont val="Calibri"/>
      </rPr>
      <t xml:space="preserve">
</t>
    </r>
    <r>
      <rPr>
        <sz val="11"/>
        <color rgb="FF006096"/>
        <rFont val="Roboto Condensed"/>
      </rPr>
      <t># List Syslog.global.logDir for each host</t>
    </r>
    <r>
      <rPr>
        <sz val="11"/>
        <color rgb="FF006096"/>
        <rFont val="Roboto Condensed"/>
      </rPr>
      <t xml:space="preserve">
</t>
    </r>
    <r>
      <rPr>
        <sz val="11"/>
        <color rgb="FF006096"/>
        <rFont val="Roboto Condensed"/>
      </rPr>
      <t>Get-VMHost | Select Name, @{N="Syslog.global.logDir";E={$_ | Get-AdvancedConfiguration Syslog.global.logDir | Select -ExpandProperty Value}}</t>
    </r>
    <r>
      <rPr>
        <sz val="11"/>
        <color rgb="FF006096"/>
        <rFont val="Roboto Condensed"/>
      </rPr>
      <t xml:space="preserve">
</t>
    </r>
  </si>
  <si>
    <t>3.3</t>
  </si>
  <si>
    <r>
      <rPr>
        <sz val="11"/>
        <rFont val="Calibri"/>
      </rPr>
      <t>Ensure remote logging is configured for ESXi hosts</t>
    </r>
  </si>
  <si>
    <r>
      <rPr>
        <sz val="11"/>
        <color rgb="FF000000"/>
        <rFont val="Calibri"/>
      </rPr>
      <t>To configure remote logging properly, perform the following from the vSphere web client:</t>
    </r>
    <r>
      <rPr>
        <sz val="11"/>
        <color rgb="FF000000"/>
        <rFont val="Calibri"/>
      </rPr>
      <t xml:space="preserve">
</t>
    </r>
    <r>
      <rPr>
        <sz val="11"/>
        <color rgb="FF000000"/>
        <rFont val="Calibri"/>
      </rPr>
      <t>- Select the host and click "Configure" -&gt; "System" -&gt; "Advanced System Settings".</t>
    </r>
    <r>
      <rPr>
        <sz val="11"/>
        <color rgb="FF000000"/>
        <rFont val="Calibri"/>
      </rPr>
      <t xml:space="preserve">
</t>
    </r>
    <r>
      <rPr>
        <sz val="11"/>
        <color rgb="FF000000"/>
        <rFont val="Calibri"/>
      </rPr>
      <t xml:space="preserve">-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Make sure </t>
    </r>
    <r>
      <rPr>
        <b/>
        <sz val="11"/>
        <color rgb="FF000000"/>
        <rFont val="Calibri"/>
      </rPr>
      <t>Syslog.global.logHost</t>
    </r>
    <r>
      <rPr>
        <sz val="11"/>
        <color rgb="FF000000"/>
        <rFont val="Calibri"/>
      </rPr>
      <t xml:space="preserve"> is highlighted, then click the pencil icon.</t>
    </r>
    <r>
      <rPr>
        <sz val="11"/>
        <color rgb="FF000000"/>
        <rFont val="Calibri"/>
      </rPr>
      <t xml:space="preserve">
</t>
    </r>
    <r>
      <rPr>
        <sz val="11"/>
        <color rgb="FF000000"/>
        <rFont val="Calibri"/>
      </rPr>
      <t xml:space="preserve">- Set </t>
    </r>
    <r>
      <rPr>
        <b/>
        <sz val="11"/>
        <color rgb="FF000000"/>
        <rFont val="Calibri"/>
      </rPr>
      <t>Syslog.global.logHost</t>
    </r>
    <r>
      <rPr>
        <sz val="11"/>
        <color rgb="FF000000"/>
        <rFont val="Calibri"/>
      </rPr>
      <t xml:space="preserve"> to the hostname or IP address of the central log server.</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Syslog.global.logHost for each host</t>
    </r>
    <r>
      <rPr>
        <sz val="11"/>
        <color rgb="FF006096"/>
        <rFont val="Roboto Condensed"/>
      </rPr>
      <t xml:space="preserve">
</t>
    </r>
    <r>
      <rPr>
        <sz val="11"/>
        <color rgb="FF006096"/>
        <rFont val="Roboto Condensed"/>
      </rPr>
      <t>Get-VMHost | Foreach { Set-&lt;span&gt;AdvancedSetting &lt;/span&gt;&lt;span&gt;-VMHost $_ -Name Syslog.global.logHost -Value "&lt;NewLocation&gt;" }&lt;/span&gt;</t>
    </r>
    <r>
      <rPr>
        <sz val="11"/>
        <color rgb="FF006096"/>
        <rFont val="Roboto Condensed"/>
      </rPr>
      <t xml:space="preserve">
</t>
    </r>
  </si>
  <si>
    <r>
      <rPr>
        <sz val="11"/>
        <color rgb="FF000000"/>
        <rFont val="Calibri"/>
      </rPr>
      <t>By default, ESXI logs are stored on a local scratch volume or ramdisk. To preserve logs, also configure remote logging to a central log host for the ESXI hosts.</t>
    </r>
  </si>
  <si>
    <r>
      <rPr>
        <sz val="11"/>
        <color rgb="FF000000"/>
        <rFont val="Calibri"/>
      </rPr>
      <t>To ensure remote logging is configured properly, perform the following from the vSphere web client:</t>
    </r>
    <r>
      <rPr>
        <sz val="11"/>
        <color rgb="FF000000"/>
        <rFont val="Calibri"/>
      </rPr>
      <t xml:space="preserve">
</t>
    </r>
    <r>
      <rPr>
        <sz val="11"/>
        <color rgb="FF000000"/>
        <rFont val="Calibri"/>
      </rPr>
      <t>- Select the host and click "Configure" -&gt; "System" -&gt; "Advanced System Settings".</t>
    </r>
    <r>
      <rPr>
        <sz val="11"/>
        <color rgb="FF000000"/>
        <rFont val="Calibri"/>
      </rPr>
      <t xml:space="preserve">
</t>
    </r>
    <r>
      <rPr>
        <sz val="11"/>
        <color rgb="FF000000"/>
        <rFont val="Calibri"/>
      </rPr>
      <t xml:space="preserve">-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Verify the </t>
    </r>
    <r>
      <rPr>
        <b/>
        <sz val="11"/>
        <color rgb="FF000000"/>
        <rFont val="Calibri"/>
      </rPr>
      <t>Syslog.global.logHost</t>
    </r>
    <r>
      <rPr>
        <sz val="11"/>
        <color rgb="FF000000"/>
        <rFont val="Calibri"/>
      </rPr>
      <t xml:space="preserve"> is set to the hostname of the central log server.</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Syslog.global.logHost for each host</t>
    </r>
    <r>
      <rPr>
        <sz val="11"/>
        <color rgb="FF006096"/>
        <rFont val="Roboto Condensed"/>
      </rPr>
      <t xml:space="preserve">
</t>
    </r>
    <r>
      <rPr>
        <sz val="11"/>
        <color rgb="FF006096"/>
        <rFont val="Roboto Condensed"/>
      </rPr>
      <t>Get-VMHost | Select Name, @{N="Syslog.global.logHost";E={$_ | Get-AdvancedSetting Syslog.global.logHost}}</t>
    </r>
    <r>
      <rPr>
        <sz val="11"/>
        <color rgb="FF006096"/>
        <rFont val="Roboto Condensed"/>
      </rPr>
      <t xml:space="preserve">
</t>
    </r>
  </si>
  <si>
    <t>Access</t>
  </si>
  <si>
    <t>4.1</t>
  </si>
  <si>
    <r>
      <rPr>
        <sz val="11"/>
        <rFont val="Calibri"/>
      </rPr>
      <t>Ensure a non-root user account exists for local admin access</t>
    </r>
  </si>
  <si>
    <r>
      <rPr>
        <sz val="11"/>
        <color rgb="FF000000"/>
        <rFont val="Calibri"/>
      </rPr>
      <t>To create one or more named user accounts (local ESXi user accounts), perform the following using the vSphere client (not the vSphere web client) for each ESXi host:</t>
    </r>
    <r>
      <rPr>
        <sz val="11"/>
        <color rgb="FF000000"/>
        <rFont val="Calibri"/>
      </rPr>
      <t xml:space="preserve">
</t>
    </r>
    <r>
      <rPr>
        <sz val="11"/>
        <color rgb="FF000000"/>
        <rFont val="Calibri"/>
      </rPr>
      <t>- Connect directly to the ESXi host using the vSphere Client.</t>
    </r>
    <r>
      <rPr>
        <sz val="11"/>
        <color rgb="FF000000"/>
        <rFont val="Calibri"/>
      </rPr>
      <t xml:space="preserve">
</t>
    </r>
    <r>
      <rPr>
        <sz val="11"/>
        <color rgb="FF000000"/>
        <rFont val="Calibri"/>
      </rPr>
      <t>- Login as root.</t>
    </r>
    <r>
      <rPr>
        <sz val="11"/>
        <color rgb="FF000000"/>
        <rFont val="Calibri"/>
      </rPr>
      <t xml:space="preserve">
</t>
    </r>
    <r>
      <rPr>
        <sz val="11"/>
        <color rgb="FF000000"/>
        <rFont val="Calibri"/>
      </rPr>
      <t>- Select Manage, then select the Security &amp; Users tab.</t>
    </r>
    <r>
      <rPr>
        <sz val="11"/>
        <color rgb="FF000000"/>
        <rFont val="Calibri"/>
      </rPr>
      <t xml:space="preserve">
</t>
    </r>
    <r>
      <rPr>
        <sz val="11"/>
        <color rgb="FF000000"/>
        <rFont val="Calibri"/>
      </rPr>
      <t>- Select User and view the local users.</t>
    </r>
    <r>
      <rPr>
        <sz val="11"/>
        <color rgb="FF000000"/>
        <rFont val="Calibri"/>
      </rPr>
      <t xml:space="preserve">
</t>
    </r>
    <r>
      <rPr>
        <sz val="11"/>
        <color rgb="FF000000"/>
        <rFont val="Calibri"/>
      </rPr>
      <t>- Add a local user and grant shell access to this user.</t>
    </r>
    <r>
      <rPr>
        <sz val="11"/>
        <color rgb="FF000000"/>
        <rFont val="Calibri"/>
      </rPr>
      <t xml:space="preserve">
</t>
    </r>
    <r>
      <rPr>
        <sz val="11"/>
        <color rgb="FF000000"/>
        <rFont val="Calibri"/>
      </rPr>
      <t>- Select the Host, then select "Actions" and "Permissions".</t>
    </r>
    <r>
      <rPr>
        <sz val="11"/>
        <color rgb="FF000000"/>
        <rFont val="Calibri"/>
      </rPr>
      <t xml:space="preserve">
</t>
    </r>
    <r>
      <rPr>
        <sz val="11"/>
        <color rgb="FF000000"/>
        <rFont val="Calibri"/>
      </rPr>
      <t>- Assign the "Administrator" role to the user.</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Even if you add your ESXi host to an Active Directory domain, it is still recommended to add at least one local user account to ensure admins can still login in the event the host ever becomes isolated and unable to access Active Directory.</t>
    </r>
    <r>
      <rPr>
        <sz val="11"/>
        <color rgb="FF000000"/>
        <rFont val="Calibri"/>
      </rPr>
      <t xml:space="preserve">
</t>
    </r>
    <r>
      <rPr>
        <sz val="11"/>
        <color rgb="FF000000"/>
        <rFont val="Calibri"/>
      </rPr>
      <t>- Adding local user accounts can be automated using Host Profiles.</t>
    </r>
  </si>
  <si>
    <r>
      <rPr>
        <sz val="11"/>
        <color rgb="FF000000"/>
        <rFont val="Calibri"/>
      </rPr>
      <t>By default, each ESXi host has a single "root" admin account that is used for local administration and to connect the host to vCenter Server. Use of this shared account should be limited, and named (non-root) user accounts with admin privileges should be used instead.</t>
    </r>
  </si>
  <si>
    <r>
      <rPr>
        <sz val="11"/>
        <color rgb="FF000000"/>
        <rFont val="Calibri"/>
      </rPr>
      <t>To confirm one or more named user accounts have been established, perform the following for each ESXi host:</t>
    </r>
    <r>
      <rPr>
        <sz val="11"/>
        <color rgb="FF000000"/>
        <rFont val="Calibri"/>
      </rPr>
      <t xml:space="preserve">
</t>
    </r>
    <r>
      <rPr>
        <sz val="11"/>
        <color rgb="FF000000"/>
        <rFont val="Calibri"/>
      </rPr>
      <t>- Connect directly to the ESXi host using the vSphere Client.</t>
    </r>
    <r>
      <rPr>
        <sz val="11"/>
        <color rgb="FF000000"/>
        <rFont val="Calibri"/>
      </rPr>
      <t xml:space="preserve">
</t>
    </r>
    <r>
      <rPr>
        <sz val="11"/>
        <color rgb="FF000000"/>
        <rFont val="Calibri"/>
      </rPr>
      <t>- Login as root or another authorized user.</t>
    </r>
    <r>
      <rPr>
        <sz val="11"/>
        <color rgb="FF000000"/>
        <rFont val="Calibri"/>
      </rPr>
      <t xml:space="preserve">
</t>
    </r>
    <r>
      <rPr>
        <sz val="11"/>
        <color rgb="FF000000"/>
        <rFont val="Calibri"/>
      </rPr>
      <t>- Select Manage, then select the Security &amp; Users tab.</t>
    </r>
    <r>
      <rPr>
        <sz val="11"/>
        <color rgb="FF000000"/>
        <rFont val="Calibri"/>
      </rPr>
      <t xml:space="preserve">
</t>
    </r>
    <r>
      <rPr>
        <sz val="11"/>
        <color rgb="FF000000"/>
        <rFont val="Calibri"/>
      </rPr>
      <t>- Select User and view the local users.</t>
    </r>
    <r>
      <rPr>
        <sz val="11"/>
        <color rgb="FF000000"/>
        <rFont val="Calibri"/>
      </rPr>
      <t xml:space="preserve">
</t>
    </r>
    <r>
      <rPr>
        <sz val="11"/>
        <color rgb="FF000000"/>
        <rFont val="Calibri"/>
      </rPr>
      <t>- Ensure at least one user exists that possesses the following:</t>
    </r>
    <r>
      <rPr>
        <sz val="11"/>
        <color rgb="FF000000"/>
        <rFont val="Calibri"/>
      </rPr>
      <t xml:space="preserve">
</t>
    </r>
    <r>
      <rPr>
        <sz val="11"/>
        <color rgb="FF000000"/>
        <rFont val="Calibri"/>
      </rPr>
      <t>- The use has been granted shell access.</t>
    </r>
    <r>
      <rPr>
        <sz val="11"/>
        <color rgb="FF000000"/>
        <rFont val="Calibri"/>
      </rPr>
      <t xml:space="preserve">
</t>
    </r>
    <r>
      <rPr>
        <sz val="11"/>
        <color rgb="FF000000"/>
        <rFont val="Calibri"/>
      </rPr>
      <t>- Select the "Permissions" tab and verify the "Administrator" role has been granted to the user.</t>
    </r>
  </si>
  <si>
    <t>4.2</t>
  </si>
  <si>
    <r>
      <rPr>
        <sz val="11"/>
        <rFont val="Calibri"/>
      </rPr>
      <t>Ensure passwords are required to be complex</t>
    </r>
  </si>
  <si>
    <r>
      <rPr>
        <sz val="11"/>
        <color rgb="FF000000"/>
        <rFont val="Calibri"/>
      </rPr>
      <t>To set the password complexity requirements, perform the following:</t>
    </r>
    <r>
      <rPr>
        <sz val="11"/>
        <color rgb="FF000000"/>
        <rFont val="Calibri"/>
      </rPr>
      <t xml:space="preserve">
</t>
    </r>
    <r>
      <rPr>
        <sz val="11"/>
        <color rgb="FF006096"/>
        <rFont val="Roboto Condensed"/>
      </rPr>
      <t>Get-VmHost | Get-AdvancedSetting -Name Security.PasswordQualityControl | Set-AdvancedSetting -Value 'retry=N min=N0,N1,N2,N3,N4'</t>
    </r>
    <r>
      <rPr>
        <sz val="11"/>
        <color rgb="FF006096"/>
        <rFont val="Roboto Condensed"/>
      </rPr>
      <t xml:space="preserve">
</t>
    </r>
    <r>
      <rPr>
        <sz val="11"/>
        <color rgb="FF000000"/>
        <rFont val="Calibri"/>
      </rPr>
      <t xml:space="preserve">
</t>
    </r>
    <r>
      <rPr>
        <sz val="11"/>
        <color rgb="FF000000"/>
        <rFont val="Calibri"/>
      </rPr>
      <t xml:space="preserve">- Confirm N0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N1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N2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N3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N4 is set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The above requires all passwords to be 14 or more characters long and comprised of at least one character from four distinct character sets.</t>
    </r>
  </si>
  <si>
    <r>
      <rPr>
        <sz val="11"/>
        <color rgb="FF000000"/>
        <rFont val="Calibri"/>
      </rPr>
      <t xml:space="preserve">ESXi uses the </t>
    </r>
    <r>
      <rPr>
        <b/>
        <sz val="11"/>
        <color rgb="FF000000"/>
        <rFont val="Calibri"/>
      </rPr>
      <t>pam_passwdqc.so</t>
    </r>
    <r>
      <rPr>
        <sz val="11"/>
        <color rgb="FF000000"/>
        <rFont val="Calibri"/>
      </rPr>
      <t xml:space="preserve"> plug-in to set password strength and complexity. You can change the required length and character class requirement or allow pass phrases using the Security.PasswordQualityControl advanced option. The settings should enforce the organization's password policies.</t>
    </r>
    <r>
      <rPr>
        <sz val="11"/>
        <color rgb="FF000000"/>
        <rFont val="Calibri"/>
      </rPr>
      <t xml:space="preserve">
</t>
    </r>
    <r>
      <rPr>
        <sz val="11"/>
        <color rgb="FF000000"/>
        <rFont val="Calibri"/>
      </rPr>
      <t>The character classes are: digits, lower-case letters, upper-case letters, and other characters. There is also a special class for non-ASCII characters, which could not be classified, but are assumed to be non-digits.</t>
    </r>
    <r>
      <rPr>
        <sz val="11"/>
        <color rgb="FF000000"/>
        <rFont val="Calibri"/>
      </rPr>
      <t xml:space="preserve">
</t>
    </r>
    <r>
      <rPr>
        <sz val="11"/>
        <color rgb="FF000000"/>
        <rFont val="Calibri"/>
      </rPr>
      <t>The Security.PasswordQualityControl advanced option follows the following format:</t>
    </r>
    <r>
      <rPr>
        <sz val="11"/>
        <color rgb="FF000000"/>
        <rFont val="Calibri"/>
      </rPr>
      <t xml:space="preserve">
</t>
    </r>
    <r>
      <rPr>
        <sz val="11"/>
        <color rgb="FF000000"/>
        <rFont val="Calibri"/>
      </rPr>
      <t>retry=N min=N0,N1,N2,N3,N4</t>
    </r>
    <r>
      <rPr>
        <sz val="11"/>
        <color rgb="FF000000"/>
        <rFont val="Calibri"/>
      </rPr>
      <t xml:space="preserve">
</t>
    </r>
    <r>
      <rPr>
        <b/>
        <sz val="11"/>
        <color rgb="FF000000"/>
        <rFont val="Calibri"/>
      </rPr>
      <t>retry=N</t>
    </r>
    <r>
      <rPr>
        <sz val="11"/>
        <color rgb="FF000000"/>
        <rFont val="Calibri"/>
      </rPr>
      <t>The number of times the module will ask for a new password if the user fails to provide a sufficiently strong password and enter it twice the first time.</t>
    </r>
    <r>
      <rPr>
        <sz val="11"/>
        <color rgb="FF000000"/>
        <rFont val="Calibri"/>
      </rPr>
      <t xml:space="preserve">
</t>
    </r>
    <r>
      <rPr>
        <b/>
        <sz val="11"/>
        <color rgb="FF000000"/>
        <rFont val="Calibri"/>
      </rPr>
      <t>min=N0,N1,N2,N3,N4</t>
    </r>
    <r>
      <rPr>
        <sz val="11"/>
        <color rgb="FF000000"/>
        <rFont val="Calibri"/>
      </rPr>
      <t xml:space="preserve">The minimum allowed password lengths for different kinds of passwords/passphrases. The keyword </t>
    </r>
    <r>
      <rPr>
        <b/>
        <sz val="11"/>
        <color rgb="FF000000"/>
        <rFont val="Calibri"/>
      </rPr>
      <t>disabled</t>
    </r>
    <r>
      <rPr>
        <sz val="11"/>
        <color rgb="FF000000"/>
        <rFont val="Calibri"/>
      </rPr>
      <t xml:space="preserve"> can be used to disallow passwords of a given kind regardless of their length. Each subsequent number is required to be no larger than the preceding one.</t>
    </r>
    <r>
      <rPr>
        <sz val="11"/>
        <color rgb="FF000000"/>
        <rFont val="Calibri"/>
      </rPr>
      <t xml:space="preserve">
</t>
    </r>
    <r>
      <rPr>
        <i/>
        <sz val="11"/>
        <color rgb="FF000000"/>
        <rFont val="Calibri"/>
      </rPr>
      <t>N0</t>
    </r>
    <r>
      <rPr>
        <sz val="11"/>
        <color rgb="FF000000"/>
        <rFont val="Calibri"/>
      </rPr>
      <t>Passwords consisting of characters from one(1) character class only</t>
    </r>
    <r>
      <rPr>
        <sz val="11"/>
        <color rgb="FF000000"/>
        <rFont val="Calibri"/>
      </rPr>
      <t xml:space="preserve">
</t>
    </r>
    <r>
      <rPr>
        <i/>
        <sz val="11"/>
        <color rgb="FF000000"/>
        <rFont val="Calibri"/>
      </rPr>
      <t>N1</t>
    </r>
    <r>
      <rPr>
        <sz val="11"/>
        <color rgb="FF000000"/>
        <rFont val="Calibri"/>
      </rPr>
      <t>Passwords consisting of characters from two(2) character classes that do not meet the requirements for a passphrase.</t>
    </r>
    <r>
      <rPr>
        <sz val="11"/>
        <color rgb="FF000000"/>
        <rFont val="Calibri"/>
      </rPr>
      <t xml:space="preserve">
</t>
    </r>
    <r>
      <rPr>
        <i/>
        <sz val="11"/>
        <color rgb="FF000000"/>
        <rFont val="Calibri"/>
      </rPr>
      <t>N2</t>
    </r>
    <r>
      <rPr>
        <sz val="11"/>
        <color rgb="FF000000"/>
        <rFont val="Calibri"/>
      </rPr>
      <t>Used for passphrases</t>
    </r>
    <r>
      <rPr>
        <sz val="11"/>
        <color rgb="FF000000"/>
        <rFont val="Calibri"/>
      </rPr>
      <t xml:space="preserve">
</t>
    </r>
    <r>
      <rPr>
        <i/>
        <sz val="11"/>
        <color rgb="FF000000"/>
        <rFont val="Calibri"/>
      </rPr>
      <t>N3</t>
    </r>
    <r>
      <rPr>
        <sz val="11"/>
        <color rgb="FF000000"/>
        <rFont val="Calibri"/>
      </rPr>
      <t>Passwords consisting of characters from three(3) character classes that do not meet the requirements for a passphrase.</t>
    </r>
    <r>
      <rPr>
        <sz val="11"/>
        <color rgb="FF000000"/>
        <rFont val="Calibri"/>
      </rPr>
      <t xml:space="preserve">
</t>
    </r>
    <r>
      <rPr>
        <i/>
        <sz val="11"/>
        <color rgb="FF000000"/>
        <rFont val="Calibri"/>
      </rPr>
      <t>N4</t>
    </r>
    <r>
      <rPr>
        <sz val="11"/>
        <color rgb="FF000000"/>
        <rFont val="Calibri"/>
      </rPr>
      <t>Passwords consisting of characters from four(4) character classes that do not meet the requirements for a passphrase.</t>
    </r>
    <r>
      <rPr>
        <sz val="11"/>
        <color rgb="FF000000"/>
        <rFont val="Calibri"/>
      </rPr>
      <t xml:space="preserve">
</t>
    </r>
    <r>
      <rPr>
        <b/>
        <sz val="11"/>
        <color rgb="FF000000"/>
        <rFont val="Calibri"/>
      </rPr>
      <t>Note:</t>
    </r>
    <r>
      <rPr>
        <sz val="11"/>
        <color rgb="FF000000"/>
        <rFont val="Calibri"/>
      </rPr>
      <t xml:space="preserve"> An uppercase character that begins a password does not count toward the number of character classes used, and neither does a number that ends a password.</t>
    </r>
    <r>
      <rPr>
        <sz val="11"/>
        <color rgb="FF000000"/>
        <rFont val="Calibri"/>
      </rPr>
      <t xml:space="preserve">
</t>
    </r>
    <r>
      <rPr>
        <b/>
        <sz val="11"/>
        <color rgb="FF000000"/>
        <rFont val="Calibri"/>
      </rPr>
      <t>Note:</t>
    </r>
    <r>
      <rPr>
        <sz val="11"/>
        <color rgb="FF000000"/>
        <rFont val="Calibri"/>
      </rPr>
      <t xml:space="preserve"> ESXi imposes no restrictions on the root password. Password strength and complexity rules only apply to non-root users.</t>
    </r>
  </si>
  <si>
    <r>
      <rPr>
        <sz val="11"/>
        <color rgb="FF000000"/>
        <rFont val="Calibri"/>
      </rPr>
      <t>To confirm password complexity requirements are set, perform the following:</t>
    </r>
    <r>
      <rPr>
        <sz val="11"/>
        <color rgb="FF000000"/>
        <rFont val="Calibri"/>
      </rPr>
      <t xml:space="preserve">
</t>
    </r>
    <r>
      <rPr>
        <sz val="11"/>
        <color rgb="FF006096"/>
        <rFont val="Roboto Condensed"/>
      </rPr>
      <t>Get-VmHost | Get-AdvancedSetting -Name Security.PasswordQualityControl | Select-Object -ExpandProperty value</t>
    </r>
    <r>
      <rPr>
        <sz val="11"/>
        <color rgb="FF006096"/>
        <rFont val="Roboto Condensed"/>
      </rPr>
      <t xml:space="preserve">
</t>
    </r>
    <r>
      <rPr>
        <sz val="11"/>
        <color rgb="FF006096"/>
        <rFont val="Roboto Condensed"/>
      </rPr>
      <t>retry=N min=N0,N1,N2,N3,N4</t>
    </r>
    <r>
      <rPr>
        <sz val="11"/>
        <color rgb="FF006096"/>
        <rFont val="Roboto Condensed"/>
      </rPr>
      <t xml:space="preserve">
</t>
    </r>
    <r>
      <rPr>
        <sz val="11"/>
        <color rgb="FF000000"/>
        <rFont val="Calibri"/>
      </rPr>
      <t xml:space="preserve">
</t>
    </r>
    <r>
      <rPr>
        <sz val="11"/>
        <color rgb="FF000000"/>
        <rFont val="Calibri"/>
      </rPr>
      <t xml:space="preserve">- Confirm N0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N1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N2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N3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N4 is set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The above requires all passwords to be 14 or more characters long and comprised of at least one character from four distinct character sets.</t>
    </r>
  </si>
  <si>
    <t>4.3</t>
  </si>
  <si>
    <r>
      <rPr>
        <sz val="11"/>
        <rFont val="Calibri"/>
      </rPr>
      <t>Ensure the maximum failed login attempts is set to 5</t>
    </r>
  </si>
  <si>
    <r>
      <rPr>
        <sz val="11"/>
        <color rgb="FF000000"/>
        <rFont val="Calibri"/>
      </rPr>
      <t>To set the maximum failed login attempts correctly,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"Security.AccountLockFailures" in the filter.</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the value for this parameter to 5.</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Security.AccountLockFailures | Set-AdvancedSetting -Value 5</t>
    </r>
    <r>
      <rPr>
        <sz val="11"/>
        <color rgb="FF006096"/>
        <rFont val="Roboto Condensed"/>
      </rPr>
      <t xml:space="preserve">
</t>
    </r>
  </si>
  <si>
    <r>
      <rPr>
        <sz val="11"/>
        <color rgb="FF000000"/>
        <rFont val="Calibri"/>
      </rPr>
      <t>Authentication should be configured so there is a maximum number of consecutive failed login attempts for each account, at which point the account at risk will be locked out.</t>
    </r>
  </si>
  <si>
    <r>
      <rPr>
        <sz val="11"/>
        <color rgb="FF000000"/>
        <rFont val="Calibri"/>
      </rPr>
      <t>To verify the maximum failed login attempts is set properly,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"Security.AccountLockFailures" in the filter.</t>
    </r>
    <r>
      <rPr>
        <sz val="11"/>
        <color rgb="FF000000"/>
        <rFont val="Calibri"/>
      </rPr>
      <t xml:space="preserve">
</t>
    </r>
    <r>
      <rPr>
        <sz val="11"/>
        <color rgb="FF000000"/>
        <rFont val="Calibri"/>
      </rPr>
      <t>- Verify that the value for this parameter is 5.</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Security.AccountLockFailures</t>
    </r>
    <r>
      <rPr>
        <sz val="11"/>
        <color rgb="FF006096"/>
        <rFont val="Roboto Condensed"/>
      </rPr>
      <t xml:space="preserve">
</t>
    </r>
  </si>
  <si>
    <t>4.4</t>
  </si>
  <si>
    <r>
      <rPr>
        <sz val="11"/>
        <rFont val="Calibri"/>
      </rPr>
      <t>Ensure account lockout is set to 15 minutes</t>
    </r>
  </si>
  <si>
    <r>
      <rPr>
        <sz val="11"/>
        <color rgb="FF000000"/>
        <rFont val="Calibri"/>
      </rPr>
      <t>To set the account lockout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"Security.AccountUnlockTime" in the filter.</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the value for this parameter to 900.</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Security.AccountUnlockTime | Set-AdvancedSetting -Value 900</t>
    </r>
    <r>
      <rPr>
        <sz val="11"/>
        <color rgb="FF006096"/>
        <rFont val="Roboto Condensed"/>
      </rPr>
      <t xml:space="preserve">
</t>
    </r>
  </si>
  <si>
    <r>
      <rPr>
        <sz val="11"/>
        <color rgb="FF000000"/>
        <rFont val="Calibri"/>
      </rPr>
      <t>An account is automatically locked after the maximum number of failed consecutive login attempts is reached. The account should be automatically unlocked after 15 minutes, otherwise administrators will need to manually unlock accounts on request by authorized users.</t>
    </r>
  </si>
  <si>
    <r>
      <rPr>
        <sz val="11"/>
        <color rgb="FF000000"/>
        <rFont val="Calibri"/>
      </rPr>
      <t>To verify the account lockout is set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"Security.AccountUnlockTime" in the filter.</t>
    </r>
    <r>
      <rPr>
        <sz val="11"/>
        <color rgb="FF000000"/>
        <rFont val="Calibri"/>
      </rPr>
      <t xml:space="preserve">
</t>
    </r>
    <r>
      <rPr>
        <sz val="11"/>
        <color rgb="FF000000"/>
        <rFont val="Calibri"/>
      </rPr>
      <t>- Verify that the value for this parameter is set to 900.</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Security.AccountUnlockTime</t>
    </r>
    <r>
      <rPr>
        <sz val="11"/>
        <color rgb="FF006096"/>
        <rFont val="Roboto Condensed"/>
      </rPr>
      <t xml:space="preserve">
</t>
    </r>
  </si>
  <si>
    <t>4.5</t>
  </si>
  <si>
    <r>
      <rPr>
        <sz val="11"/>
        <rFont val="Calibri"/>
      </rPr>
      <t>Ensure Active Directory is used for local user authentication</t>
    </r>
  </si>
  <si>
    <r>
      <rPr>
        <sz val="11"/>
        <color rgb="FF000000"/>
        <rFont val="Calibri"/>
      </rPr>
      <t>To use AD for local user authentication, perform the following from the vSphere Web Client:</t>
    </r>
    <r>
      <rPr>
        <sz val="11"/>
        <color rgb="FF000000"/>
        <rFont val="Calibri"/>
      </rPr>
      <t xml:space="preserve">
</t>
    </r>
    <r>
      <rPr>
        <sz val="11"/>
        <color rgb="FF000000"/>
        <rFont val="Calibri"/>
      </rPr>
      <t>- Select the host and go to "Manage" -&gt; "Security &amp; Users" -&gt; "Authentication".</t>
    </r>
    <r>
      <rPr>
        <sz val="11"/>
        <color rgb="FF000000"/>
        <rFont val="Calibri"/>
      </rPr>
      <t xml:space="preserve">
</t>
    </r>
    <r>
      <rPr>
        <sz val="11"/>
        <color rgb="FF000000"/>
        <rFont val="Calibri"/>
      </rPr>
      <t>- Click the "Join Domain" button.</t>
    </r>
    <r>
      <rPr>
        <sz val="11"/>
        <color rgb="FF000000"/>
        <rFont val="Calibri"/>
      </rPr>
      <t xml:space="preserve">
</t>
    </r>
    <r>
      <rPr>
        <sz val="11"/>
        <color rgb="FF000000"/>
        <rFont val="Calibri"/>
      </rPr>
      <t>- Provide the domain name along with the user credentials for an AD user that has the rights to join computers to the domain.</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Join the ESXI Host to the Domain</t>
    </r>
    <r>
      <rPr>
        <sz val="11"/>
        <color rgb="FF006096"/>
        <rFont val="Roboto Condensed"/>
      </rPr>
      <t xml:space="preserve">
</t>
    </r>
    <r>
      <rPr>
        <sz val="11"/>
        <color rgb="FF006096"/>
        <rFont val="Roboto Condensed"/>
      </rPr>
      <t xml:space="preserve">Get-VMHost HOST1 | Get-VMHostAuthentication | Set-VMHostAuthentication -Domain domain.local -User Administrator -Password Passw0rd -JoinDomain    </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t>
    </r>
    <r>
      <rPr>
        <sz val="11"/>
        <color rgb="FF000000"/>
        <rFont val="Calibri"/>
      </rPr>
      <t xml:space="preserve">
</t>
    </r>
    <r>
      <rPr>
        <sz val="11"/>
        <color rgb="FF000000"/>
        <rFont val="Calibri"/>
      </rPr>
      <t>- Host Profiles can be used to automate adding hosts to an AD domain.</t>
    </r>
    <r>
      <rPr>
        <sz val="11"/>
        <color rgb="FF000000"/>
        <rFont val="Calibri"/>
      </rPr>
      <t xml:space="preserve">
</t>
    </r>
    <r>
      <rPr>
        <sz val="11"/>
        <color rgb="FF000000"/>
        <rFont val="Calibri"/>
      </rPr>
      <t>- Consider using the vSphere Authentication proxy to avoid transmitting AD credentials over the network.</t>
    </r>
  </si>
  <si>
    <r>
      <rPr>
        <sz val="11"/>
        <color rgb="FF000000"/>
        <rFont val="Calibri"/>
      </rPr>
      <t>ESXi can be configured to use a directory service such as Active Directory to manage users and groups. It is recommended that a directory service be used.</t>
    </r>
    <r>
      <rPr>
        <sz val="11"/>
        <color rgb="FF000000"/>
        <rFont val="Calibri"/>
      </rPr>
      <t xml:space="preserve">
</t>
    </r>
    <r>
      <rPr>
        <b/>
        <sz val="11"/>
        <color rgb="FF000000"/>
        <rFont val="Calibri"/>
      </rPr>
      <t>Note:</t>
    </r>
    <r>
      <rPr>
        <sz val="11"/>
        <color rgb="FF000000"/>
        <rFont val="Calibri"/>
      </rPr>
      <t xml:space="preserve"> If the AD group "ESX Admins" (default) is created, all users and groups that are members of this group will have full administrative access to all ESXi hosts in the domain.</t>
    </r>
  </si>
  <si>
    <r>
      <rPr>
        <sz val="11"/>
        <color rgb="FF000000"/>
        <rFont val="Calibri"/>
      </rPr>
      <t>To confirm AD is used for local user authentication, perform the following from the vSphere Web Client:</t>
    </r>
    <r>
      <rPr>
        <sz val="11"/>
        <color rgb="FF000000"/>
        <rFont val="Calibri"/>
      </rPr>
      <t xml:space="preserve">
</t>
    </r>
    <r>
      <rPr>
        <sz val="11"/>
        <color rgb="FF000000"/>
        <rFont val="Calibri"/>
      </rPr>
      <t>- Select the host and go to "Manage" -&gt; "Security &amp; Users" -&gt; "Authentication".</t>
    </r>
    <r>
      <rPr>
        <sz val="11"/>
        <color rgb="FF000000"/>
        <rFont val="Calibri"/>
      </rPr>
      <t xml:space="preserve">
</t>
    </r>
    <r>
      <rPr>
        <sz val="11"/>
        <color rgb="FF000000"/>
        <rFont val="Calibri"/>
      </rPr>
      <t>- Ensure the domain settings are in accordance with the user credentials for an AD user that has the rights to join computers to the domain.</t>
    </r>
    <r>
      <rPr>
        <sz val="11"/>
        <color rgb="FF000000"/>
        <rFont val="Calibri"/>
      </rPr>
      <t xml:space="preserve">
</t>
    </r>
    <r>
      <rPr>
        <sz val="11"/>
        <color rgb="FF000000"/>
        <rFont val="Calibri"/>
      </rPr>
      <t>Alternately, execute the following PowerCLI command:</t>
    </r>
    <r>
      <rPr>
        <sz val="11"/>
        <color rgb="FF000000"/>
        <rFont val="Calibri"/>
      </rPr>
      <t xml:space="preserve">
</t>
    </r>
    <r>
      <rPr>
        <sz val="11"/>
        <color rgb="FF006096"/>
        <rFont val="Roboto Condensed"/>
      </rPr>
      <t># Check each host and their domain membership status</t>
    </r>
    <r>
      <rPr>
        <sz val="11"/>
        <color rgb="FF006096"/>
        <rFont val="Roboto Condensed"/>
      </rPr>
      <t xml:space="preserve">
</t>
    </r>
    <r>
      <rPr>
        <sz val="11"/>
        <color rgb="FF006096"/>
        <rFont val="Roboto Condensed"/>
      </rPr>
      <t>Get-VMHost | Get-VMHostAuthentication | Select VmHost, Domain, DomainMembershipStatus</t>
    </r>
    <r>
      <rPr>
        <sz val="11"/>
        <color rgb="FF006096"/>
        <rFont val="Roboto Condensed"/>
      </rPr>
      <t xml:space="preserve">
</t>
    </r>
  </si>
  <si>
    <t>4.6</t>
  </si>
  <si>
    <r>
      <rPr>
        <sz val="11"/>
        <rFont val="Calibri"/>
      </rPr>
      <t>Ensure only authorized users and groups belong to the esxAdminsGroup group</t>
    </r>
  </si>
  <si>
    <r>
      <rPr>
        <sz val="11"/>
        <color rgb="FF000000"/>
        <rFont val="Calibri"/>
      </rPr>
      <t xml:space="preserve">To remove unauthorized users and groups belonging to </t>
    </r>
    <r>
      <rPr>
        <b/>
        <sz val="11"/>
        <color rgb="FF000000"/>
        <rFont val="Calibri"/>
      </rPr>
      <t>esxAdminsGroup</t>
    </r>
    <r>
      <rPr>
        <sz val="11"/>
        <color rgb="FF000000"/>
        <rFont val="Calibri"/>
      </rPr>
      <t>, perform the following steps after coordination between vSphere admins and Active Directory admins:</t>
    </r>
    <r>
      <rPr>
        <sz val="11"/>
        <color rgb="FF000000"/>
        <rFont val="Calibri"/>
      </rPr>
      <t xml:space="preserve">
</t>
    </r>
    <r>
      <rPr>
        <sz val="11"/>
        <color rgb="FF000000"/>
        <rFont val="Calibri"/>
      </rPr>
      <t xml:space="preserve">- Verify the setting of the </t>
    </r>
    <r>
      <rPr>
        <b/>
        <sz val="11"/>
        <color rgb="FF000000"/>
        <rFont val="Calibri"/>
      </rPr>
      <t>esxAdminsGroup</t>
    </r>
    <r>
      <rPr>
        <sz val="11"/>
        <color rgb="FF000000"/>
        <rFont val="Calibri"/>
      </rPr>
      <t xml:space="preserve"> attribute.</t>
    </r>
    <r>
      <rPr>
        <sz val="11"/>
        <color rgb="FF000000"/>
        <rFont val="Calibri"/>
      </rPr>
      <t xml:space="preserve">
</t>
    </r>
    <r>
      <rPr>
        <sz val="11"/>
        <color rgb="FF000000"/>
        <rFont val="Calibri"/>
      </rPr>
      <t>- View the list of members for that Microsoft Active Directory group.</t>
    </r>
    <r>
      <rPr>
        <sz val="11"/>
        <color rgb="FF000000"/>
        <rFont val="Calibri"/>
      </rPr>
      <t xml:space="preserve">
</t>
    </r>
    <r>
      <rPr>
        <sz val="11"/>
        <color rgb="FF000000"/>
        <rFont val="Calibri"/>
      </rPr>
      <t>- Remove all unauthorized users and groups from that group.</t>
    </r>
    <r>
      <rPr>
        <sz val="11"/>
        <color rgb="FF000000"/>
        <rFont val="Calibri"/>
      </rPr>
      <t xml:space="preserve">
</t>
    </r>
    <r>
      <rPr>
        <sz val="11"/>
        <color rgb="FF000000"/>
        <rFont val="Calibri"/>
      </rPr>
      <t>If full admin access for the AD ESX admins group is not desired, you can disable this behavior using the advanced host setting: "</t>
    </r>
    <r>
      <rPr>
        <b/>
        <sz val="11"/>
        <color rgb="FF000000"/>
        <rFont val="Calibri"/>
      </rPr>
      <t>Config.HostAgent.plugins.hostsvc.esxAdminsGroupAutoAdd</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Join the ESXI Host to the Domain</t>
    </r>
    <r>
      <rPr>
        <sz val="11"/>
        <color rgb="FF006096"/>
        <rFont val="Roboto Condensed"/>
      </rPr>
      <t xml:space="preserve">
</t>
    </r>
    <r>
      <rPr>
        <sz val="11"/>
        <color rgb="FF006096"/>
        <rFont val="Roboto Condensed"/>
      </rPr>
      <t>Get-VMHost | Get-AdvancedSetting -Name Config.HostAgent.plugins.hostsvc.esxAdminsGroup | Set-AdvancedSetting -Value</t>
    </r>
    <r>
      <rPr>
        <sz val="11"/>
        <color rgb="FF006096"/>
        <rFont val="Roboto Condensed"/>
      </rPr>
      <t xml:space="preserve">
</t>
    </r>
  </si>
  <si>
    <r>
      <rPr>
        <sz val="11"/>
        <color rgb="FF000000"/>
        <rFont val="Calibri"/>
      </rPr>
      <t xml:space="preserve">The AD group used by vSphere is defined by the </t>
    </r>
    <r>
      <rPr>
        <b/>
        <sz val="11"/>
        <color rgb="FF000000"/>
        <rFont val="Calibri"/>
      </rPr>
      <t>esxAdminsGroup</t>
    </r>
    <r>
      <rPr>
        <sz val="11"/>
        <color rgb="FF000000"/>
        <rFont val="Calibri"/>
      </rPr>
      <t xml:space="preserve"> attribute. By default, this attribute is set to "ESX Admins". All members of the group are granted full administrative access to all ESXi hosts in the domain. Monitor AD for the creation of this group, and limit membership to highly trusted users and groups.</t>
    </r>
  </si>
  <si>
    <r>
      <rPr>
        <sz val="11"/>
        <color rgb="FF000000"/>
        <rFont val="Calibri"/>
      </rPr>
      <t xml:space="preserve">To verify only authorized users and groups belong to </t>
    </r>
    <r>
      <rPr>
        <b/>
        <sz val="11"/>
        <color rgb="FF000000"/>
        <rFont val="Calibri"/>
      </rPr>
      <t>esxAdminsGroup</t>
    </r>
    <r>
      <rPr>
        <sz val="11"/>
        <color rgb="FF000000"/>
        <rFont val="Calibri"/>
      </rPr>
      <t xml:space="preserve">, go to Active Directory and review the membership of the group name that is defined by the advanced host setting: </t>
    </r>
    <r>
      <rPr>
        <b/>
        <sz val="11"/>
        <color rgb="FF000000"/>
        <rFont val="Calibri"/>
      </rPr>
      <t>Config.HostAgent.plugins.hostsvc.esxAdminsGroup</t>
    </r>
    <r>
      <rPr>
        <sz val="11"/>
        <color rgb="FF000000"/>
        <rFont val="Calibri"/>
      </rPr>
      <t>.</t>
    </r>
    <r>
      <rPr>
        <sz val="11"/>
        <color rgb="FF000000"/>
        <rFont val="Calibri"/>
      </rPr>
      <t xml:space="preserve">
</t>
    </r>
    <r>
      <rPr>
        <sz val="11"/>
        <color rgb="FF000000"/>
        <rFont val="Calibri"/>
      </rPr>
      <t>Alternately, execute the following PowerCLI command:</t>
    </r>
    <r>
      <rPr>
        <sz val="11"/>
        <color rgb="FF000000"/>
        <rFont val="Calibri"/>
      </rPr>
      <t xml:space="preserve">
</t>
    </r>
    <r>
      <rPr>
        <sz val="11"/>
        <color rgb="FF006096"/>
        <rFont val="Roboto Condensed"/>
      </rPr>
      <t>Get-VMHost | Get-AdvancedSetting -Name Config.HostAgent.plugins.hostsvc.esxAdminsGroup</t>
    </r>
    <r>
      <rPr>
        <sz val="11"/>
        <color rgb="FF006096"/>
        <rFont val="Roboto Condensed"/>
      </rPr>
      <t xml:space="preserve">
</t>
    </r>
  </si>
  <si>
    <r>
      <rPr>
        <sz val="11"/>
        <color rgb="FF000000"/>
        <rFont val="Calibri"/>
      </rPr>
      <t>"ESX Admins"</t>
    </r>
  </si>
  <si>
    <t>4.7</t>
  </si>
  <si>
    <r>
      <rPr>
        <sz val="11"/>
        <rFont val="Calibri"/>
      </rPr>
      <t>Ensure the Exception Users list is properly configured</t>
    </r>
  </si>
  <si>
    <r>
      <rPr>
        <sz val="11"/>
        <color rgb="FF000000"/>
        <rFont val="Calibri"/>
      </rPr>
      <t>To correct the membership of the "Exception Users" list, perform the following:</t>
    </r>
    <r>
      <rPr>
        <sz val="11"/>
        <color rgb="FF000000"/>
        <rFont val="Calibri"/>
      </rPr>
      <t xml:space="preserve">
</t>
    </r>
    <r>
      <rPr>
        <sz val="11"/>
        <color rgb="FF000000"/>
        <rFont val="Calibri"/>
      </rPr>
      <t>- From the vSphere web client, select host.</t>
    </r>
    <r>
      <rPr>
        <sz val="11"/>
        <color rgb="FF000000"/>
        <rFont val="Calibri"/>
      </rPr>
      <t xml:space="preserve">
</t>
    </r>
    <r>
      <rPr>
        <sz val="11"/>
        <color rgb="FF000000"/>
        <rFont val="Calibri"/>
      </rPr>
      <t>- Click on "Configure" -&gt; "Settings" -&gt; "System" -&gt; "Security Profile".</t>
    </r>
    <r>
      <rPr>
        <sz val="11"/>
        <color rgb="FF000000"/>
        <rFont val="Calibri"/>
      </rPr>
      <t xml:space="preserve">
</t>
    </r>
    <r>
      <rPr>
        <sz val="11"/>
        <color rgb="FF000000"/>
        <rFont val="Calibri"/>
      </rPr>
      <t>- Scroll down to "Lockdown Mode".</t>
    </r>
    <r>
      <rPr>
        <sz val="11"/>
        <color rgb="FF000000"/>
        <rFont val="Calibri"/>
      </rPr>
      <t xml:space="preserve">
</t>
    </r>
    <r>
      <rPr>
        <sz val="11"/>
        <color rgb="FF000000"/>
        <rFont val="Calibri"/>
      </rPr>
      <t>- Click "Edit", then click on "Exception Users".</t>
    </r>
    <r>
      <rPr>
        <sz val="11"/>
        <color rgb="FF000000"/>
        <rFont val="Calibri"/>
      </rPr>
      <t xml:space="preserve">
</t>
    </r>
    <r>
      <rPr>
        <sz val="11"/>
        <color rgb="FF000000"/>
        <rFont val="Calibri"/>
      </rPr>
      <t>- Add or delete users as per your organization's requirements.</t>
    </r>
  </si>
  <si>
    <r>
      <rPr>
        <sz val="11"/>
        <color rgb="FF000000"/>
        <rFont val="Calibri"/>
      </rPr>
      <t>Users who are added to the "Exception Users" list do not lose their permissions when the host enters lockdown mode. Usually you may want to add some service accounts, such as a backup agent, to the Exception Users list.</t>
    </r>
  </si>
  <si>
    <r>
      <rPr>
        <sz val="11"/>
        <color rgb="FF000000"/>
        <rFont val="Calibri"/>
      </rPr>
      <t>To verify the membership of the "Exception Users" list,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on "Configure" -&gt; "Settings" -&gt; "System" -&gt; "Security Profile".</t>
    </r>
    <r>
      <rPr>
        <sz val="11"/>
        <color rgb="FF000000"/>
        <rFont val="Calibri"/>
      </rPr>
      <t xml:space="preserve">
</t>
    </r>
    <r>
      <rPr>
        <sz val="11"/>
        <color rgb="FF000000"/>
        <rFont val="Calibri"/>
      </rPr>
      <t>- Scroll down to "Lockdown Mode".</t>
    </r>
    <r>
      <rPr>
        <sz val="11"/>
        <color rgb="FF000000"/>
        <rFont val="Calibri"/>
      </rPr>
      <t xml:space="preserve">
</t>
    </r>
    <r>
      <rPr>
        <sz val="11"/>
        <color rgb="FF000000"/>
        <rFont val="Calibri"/>
      </rPr>
      <t>- Verify that the list of "Exception Users" is correct.</t>
    </r>
  </si>
  <si>
    <t>Console</t>
  </si>
  <si>
    <t>5.1</t>
  </si>
  <si>
    <r>
      <rPr>
        <sz val="11"/>
        <rFont val="Calibri"/>
      </rPr>
      <t>Ensure the DCUI timeout is set to 600 seconds or less</t>
    </r>
  </si>
  <si>
    <r>
      <rPr>
        <sz val="11"/>
        <color rgb="FF000000"/>
        <rFont val="Calibri"/>
      </rPr>
      <t>To correct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"UserVars.DcuiTimeOut" in the filter.</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the value for this parameter to 600 seconds or less.</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UserVars.DcuiTimeOut | Set-AdvancedSetting -Value 600</t>
    </r>
    <r>
      <rPr>
        <sz val="11"/>
        <color rgb="FF006096"/>
        <rFont val="Roboto Condensed"/>
      </rPr>
      <t xml:space="preserve">
</t>
    </r>
  </si>
  <si>
    <r>
      <rPr>
        <sz val="11"/>
        <color rgb="FF000000"/>
        <rFont val="Calibri"/>
      </rPr>
      <t>The Direct Console User Interface (DCUI) is used for directly logging into an ESXi host and carrying out host management tasks. This setting terminates an idle DCUI session after the specified number of seconds has elapsed.</t>
    </r>
  </si>
  <si>
    <r>
      <rPr>
        <sz val="11"/>
        <color rgb="FF000000"/>
        <rFont val="Calibri"/>
      </rPr>
      <t>To verify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Click "Configure" -&gt; "Settings" -&gt; "System" -&gt; "Advanced System Settings".</t>
    </r>
    <r>
      <rPr>
        <sz val="11"/>
        <color rgb="FF000000"/>
        <rFont val="Calibri"/>
      </rPr>
      <t xml:space="preserve">
</t>
    </r>
    <r>
      <rPr>
        <sz val="11"/>
        <color rgb="FF000000"/>
        <rFont val="Calibri"/>
      </rPr>
      <t>- Enter "UserVars.DcuiTimeOut" in the filter.</t>
    </r>
    <r>
      <rPr>
        <sz val="11"/>
        <color rgb="FF000000"/>
        <rFont val="Calibri"/>
      </rPr>
      <t xml:space="preserve">
</t>
    </r>
    <r>
      <rPr>
        <sz val="11"/>
        <color rgb="FF000000"/>
        <rFont val="Calibri"/>
      </rPr>
      <t>- Verify that the value for this parameter is 600 seconds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UserVars.DcuiTimeOut</t>
    </r>
    <r>
      <rPr>
        <sz val="11"/>
        <color rgb="FF006096"/>
        <rFont val="Roboto Condensed"/>
      </rPr>
      <t xml:space="preserve">
</t>
    </r>
  </si>
  <si>
    <t>5.2</t>
  </si>
  <si>
    <r>
      <rPr>
        <sz val="11"/>
        <rFont val="Calibri"/>
      </rPr>
      <t>Ensure DCUI is disabled</t>
    </r>
  </si>
  <si>
    <r>
      <rPr>
        <sz val="11"/>
        <color rgb="FF000000"/>
        <rFont val="Calibri"/>
      </rPr>
      <t>To disable DCUI,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"Direct Console UI".</t>
    </r>
    <r>
      <rPr>
        <sz val="11"/>
        <color rgb="FF000000"/>
        <rFont val="Calibri"/>
      </rPr>
      <t xml:space="preserve">
</t>
    </r>
    <r>
      <rPr>
        <sz val="11"/>
        <color rgb="FF000000"/>
        <rFont val="Calibri"/>
      </rPr>
      <t>- Click "Stop".</t>
    </r>
    <r>
      <rPr>
        <sz val="11"/>
        <color rgb="FF000000"/>
        <rFont val="Calibri"/>
      </rPr>
      <t xml:space="preserve">
</t>
    </r>
    <r>
      <rPr>
        <sz val="11"/>
        <color rgb="FF000000"/>
        <rFont val="Calibri"/>
      </rPr>
      <t>- Change the Startup Policy to "Start and Stop Manually".</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DCUI to start manually rather than automatically for all hosts</t>
    </r>
    <r>
      <rPr>
        <sz val="11"/>
        <color rgb="FF006096"/>
        <rFont val="Roboto Condensed"/>
      </rPr>
      <t xml:space="preserve">
</t>
    </r>
    <r>
      <rPr>
        <sz val="11"/>
        <color rgb="FF006096"/>
        <rFont val="Roboto Condensed"/>
      </rPr>
      <t>Get-VMHost | Get-VMHostService | Where { $_.key -eq "DCUI" } | Set-VMHostService -Policy Off</t>
    </r>
    <r>
      <rPr>
        <sz val="11"/>
        <color rgb="FF006096"/>
        <rFont val="Roboto Condensed"/>
      </rPr>
      <t xml:space="preserve">
</t>
    </r>
  </si>
  <si>
    <r>
      <rPr>
        <sz val="11"/>
        <color rgb="FF000000"/>
        <rFont val="Calibri"/>
      </rPr>
      <t>The Direct Console User Interface (DCUI) allows for low-level host configuration such as configuring IP address, hostname, and root password as well as diagnostic capabilities such as enabling the ESXi shell, viewing log files, restarting agents, and resetting configurations. The DCUI can be disabled to prevent any local administration from the host. Once the DCUI is disabled, any administration of the ESXi host must be done through vCenter.</t>
    </r>
  </si>
  <si>
    <r>
      <rPr>
        <sz val="11"/>
        <color rgb="FF000000"/>
        <rFont val="Calibri"/>
      </rPr>
      <t>Disabling the DCUI can create a potential "lockout" situation, should the host become isolated from vCenter Server. Recovering from a "lockout" scenario requires reinstalling ESXi. Consider leaving DCUI enabled, and instead enable lockdown mode and limit the users allowed to access the DCUI using the DCUI.Access list.</t>
    </r>
  </si>
  <si>
    <r>
      <rPr>
        <sz val="11"/>
        <color rgb="FF000000"/>
        <rFont val="Calibri"/>
      </rPr>
      <t>To verify DCUI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"Direct Console UI".</t>
    </r>
    <r>
      <rPr>
        <sz val="11"/>
        <color rgb="FF000000"/>
        <rFont val="Calibri"/>
      </rPr>
      <t xml:space="preserve">
</t>
    </r>
    <r>
      <rPr>
        <sz val="11"/>
        <color rgb="FF000000"/>
        <rFont val="Calibri"/>
      </rPr>
      <t>- Verify the Startup Policy is set to "Start and Stop Manually".</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DCUI settings for all hosts</t>
    </r>
    <r>
      <rPr>
        <sz val="11"/>
        <color rgb="FF006096"/>
        <rFont val="Roboto Condensed"/>
      </rPr>
      <t xml:space="preserve">
</t>
    </r>
    <r>
      <rPr>
        <sz val="11"/>
        <color rgb="FF006096"/>
        <rFont val="Roboto Condensed"/>
      </rPr>
      <t>Get-VMHost | Get-VMHostService | Where { $_.key -eq "DCUI" }</t>
    </r>
    <r>
      <rPr>
        <sz val="11"/>
        <color rgb="FF006096"/>
        <rFont val="Roboto Condensed"/>
      </rPr>
      <t xml:space="preserve">
</t>
    </r>
  </si>
  <si>
    <t>5.3</t>
  </si>
  <si>
    <r>
      <rPr>
        <sz val="11"/>
        <rFont val="Calibri"/>
      </rPr>
      <t>Ensure the ESXi shell is disabled</t>
    </r>
  </si>
  <si>
    <r>
      <rPr>
        <sz val="11"/>
        <color rgb="FF000000"/>
        <rFont val="Calibri"/>
      </rPr>
      <t>To disable the ESXi shell,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"ESXi Shell".</t>
    </r>
    <r>
      <rPr>
        <sz val="11"/>
        <color rgb="FF000000"/>
        <rFont val="Calibri"/>
      </rPr>
      <t xml:space="preserve">
</t>
    </r>
    <r>
      <rPr>
        <sz val="11"/>
        <color rgb="FF000000"/>
        <rFont val="Calibri"/>
      </rPr>
      <t>- Click "Stop".</t>
    </r>
    <r>
      <rPr>
        <sz val="11"/>
        <color rgb="FF000000"/>
        <rFont val="Calibri"/>
      </rPr>
      <t xml:space="preserve">
</t>
    </r>
    <r>
      <rPr>
        <sz val="11"/>
        <color rgb="FF000000"/>
        <rFont val="Calibri"/>
      </rPr>
      <t>- Change the Startup Policy to "Start and Stop Manually".</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the ESXi shell to start manually rather than automatically for all hosts</t>
    </r>
    <r>
      <rPr>
        <sz val="11"/>
        <color rgb="FF006096"/>
        <rFont val="Roboto Condensed"/>
      </rPr>
      <t xml:space="preserve">
</t>
    </r>
    <r>
      <rPr>
        <sz val="11"/>
        <color rgb="FF006096"/>
        <rFont val="Roboto Condensed"/>
      </rPr>
      <t>Get-VMHost | Get-VMHostService | Where { $_.key -eq "TSM" } | Set-VMHostService -Policy Off</t>
    </r>
    <r>
      <rPr>
        <sz val="11"/>
        <color rgb="FF006096"/>
        <rFont val="Roboto Condensed"/>
      </rPr>
      <t xml:space="preserve">
</t>
    </r>
  </si>
  <si>
    <r>
      <rPr>
        <sz val="11"/>
        <color rgb="FF000000"/>
        <rFont val="Calibri"/>
      </rPr>
      <t>The ESXi shell is an interactive command line environment available from the Direct Console User Interface (DCUI) or remotely via SSH. The ESXi shell should only be enabled on a host when running diagnostics or troubleshooting.</t>
    </r>
  </si>
  <si>
    <r>
      <rPr>
        <sz val="11"/>
        <color rgb="FF000000"/>
        <rFont val="Calibri"/>
      </rPr>
      <t>To verify the ESXi shell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"ESXi Shell".</t>
    </r>
    <r>
      <rPr>
        <sz val="11"/>
        <color rgb="FF000000"/>
        <rFont val="Calibri"/>
      </rPr>
      <t xml:space="preserve">
</t>
    </r>
    <r>
      <rPr>
        <sz val="11"/>
        <color rgb="FF000000"/>
        <rFont val="Calibri"/>
      </rPr>
      <t>- Verify the Startup Policy is set to "Start and Stop Manually".</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the ESXi shell is running and set to start</t>
    </r>
    <r>
      <rPr>
        <sz val="11"/>
        <color rgb="FF006096"/>
        <rFont val="Roboto Condensed"/>
      </rPr>
      <t xml:space="preserve">
</t>
    </r>
    <r>
      <rPr>
        <sz val="11"/>
        <color rgb="FF006096"/>
        <rFont val="Roboto Condensed"/>
      </rPr>
      <t>Get-VMHost | Get-VMHostService | Where { $_.key -eq "TSM"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the ESXi shell is enabled on a host.</t>
    </r>
  </si>
  <si>
    <t>5.4</t>
  </si>
  <si>
    <r>
      <rPr>
        <sz val="11"/>
        <rFont val="Calibri"/>
      </rPr>
      <t>Ensure SSH is disabled</t>
    </r>
  </si>
  <si>
    <r>
      <rPr>
        <sz val="11"/>
        <color rgb="FF000000"/>
        <rFont val="Calibri"/>
      </rPr>
      <t>To disable SSH,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"SSH".</t>
    </r>
    <r>
      <rPr>
        <sz val="11"/>
        <color rgb="FF000000"/>
        <rFont val="Calibri"/>
      </rPr>
      <t xml:space="preserve">
</t>
    </r>
    <r>
      <rPr>
        <sz val="11"/>
        <color rgb="FF000000"/>
        <rFont val="Calibri"/>
      </rPr>
      <t>- Click "Stop".</t>
    </r>
    <r>
      <rPr>
        <sz val="11"/>
        <color rgb="FF000000"/>
        <rFont val="Calibri"/>
      </rPr>
      <t xml:space="preserve">
</t>
    </r>
    <r>
      <rPr>
        <sz val="11"/>
        <color rgb="FF000000"/>
        <rFont val="Calibri"/>
      </rPr>
      <t>- Change the Startup Policy to "to Start and Stop Manually".</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SSH to start manually rather than automatically for all hosts</t>
    </r>
    <r>
      <rPr>
        <sz val="11"/>
        <color rgb="FF006096"/>
        <rFont val="Roboto Condensed"/>
      </rPr>
      <t xml:space="preserve">
</t>
    </r>
    <r>
      <rPr>
        <sz val="11"/>
        <color rgb="FF006096"/>
        <rFont val="Roboto Condensed"/>
      </rPr>
      <t>Get-VMHost | Get-VMHostService | Where { $_.key -eq "TSM-SSH" } | Set-VMHostService -Policy Off</t>
    </r>
    <r>
      <rPr>
        <sz val="11"/>
        <color rgb="FF006096"/>
        <rFont val="Roboto Condensed"/>
      </rPr>
      <t xml:space="preserve">
</t>
    </r>
  </si>
  <si>
    <r>
      <rPr>
        <sz val="11"/>
        <color rgb="FF000000"/>
        <rFont val="Calibri"/>
      </rPr>
      <t>The ESXi shell, when enabled, can be accessed directly from the host console through the DCUI or remotely using SSH. Disable Secure Shell (SSH) for each ESXi host to prevent remote access to the ESXi shell, and only enable SSH when needed for troubleshooting or diagnostics.</t>
    </r>
  </si>
  <si>
    <r>
      <rPr>
        <sz val="11"/>
        <color rgb="FF000000"/>
        <rFont val="Calibri"/>
      </rPr>
      <t>Disabling SSH may impact the ability to complete assessments with some third-party tools and may need to be temporarily enabled for these tools to function.</t>
    </r>
  </si>
  <si>
    <r>
      <rPr>
        <sz val="11"/>
        <color rgb="FF000000"/>
        <rFont val="Calibri"/>
      </rPr>
      <t>To verify SSH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"Services".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"SSH".</t>
    </r>
    <r>
      <rPr>
        <sz val="11"/>
        <color rgb="FF000000"/>
        <rFont val="Calibri"/>
      </rPr>
      <t xml:space="preserve">
</t>
    </r>
    <r>
      <rPr>
        <sz val="11"/>
        <color rgb="FF000000"/>
        <rFont val="Calibri"/>
      </rPr>
      <t>- Verify the Startup Policy is set to "Start and Stop Manually".</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SSH is running and set to start</t>
    </r>
    <r>
      <rPr>
        <sz val="11"/>
        <color rgb="FF006096"/>
        <rFont val="Roboto Condensed"/>
      </rPr>
      <t xml:space="preserve">
</t>
    </r>
    <r>
      <rPr>
        <sz val="11"/>
        <color rgb="FF006096"/>
        <rFont val="Roboto Condensed"/>
      </rPr>
      <t>Get-VMHost | Get-VMHostService | Where { $_.key -eq "TSM-SSH"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SSH is enabled on a host.</t>
    </r>
  </si>
  <si>
    <t>5.5</t>
  </si>
  <si>
    <r>
      <rPr>
        <sz val="11"/>
        <rFont val="Calibri"/>
      </rPr>
      <t>Ensure CIM access is limited</t>
    </r>
  </si>
  <si>
    <r>
      <rPr>
        <sz val="11"/>
        <color rgb="FF000000"/>
        <rFont val="Calibri"/>
      </rPr>
      <t>To limit CIM access, perform the following:</t>
    </r>
    <r>
      <rPr>
        <sz val="11"/>
        <color rgb="FF000000"/>
        <rFont val="Calibri"/>
      </rPr>
      <t xml:space="preserve">
</t>
    </r>
    <r>
      <rPr>
        <sz val="11"/>
        <color rgb="FF000000"/>
        <rFont val="Calibri"/>
      </rPr>
      <t>- Create a limited-privileged service account for CIM and other third-party applications.</t>
    </r>
    <r>
      <rPr>
        <sz val="11"/>
        <color rgb="FF000000"/>
        <rFont val="Calibri"/>
      </rPr>
      <t xml:space="preserve">
</t>
    </r>
    <r>
      <rPr>
        <sz val="11"/>
        <color rgb="FF000000"/>
        <rFont val="Calibri"/>
      </rPr>
      <t>- This account should access the system via vCenter.</t>
    </r>
    <r>
      <rPr>
        <sz val="11"/>
        <color rgb="FF000000"/>
        <rFont val="Calibri"/>
      </rPr>
      <t xml:space="preserve">
</t>
    </r>
    <r>
      <rPr>
        <sz val="11"/>
        <color rgb="FF000000"/>
        <rFont val="Calibri"/>
      </rPr>
      <t>- Give the account the "CIM Interaction" privilege only. This will enable the account to obtain a CIM ticket, which can then be used to perform both read and write CIM operations on the target host. If an account must connect to the host directly, this account must be granted the full "Administrator" role on the host. This is not recommended unless required by the monitoring software being used.</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Create a new host user account -Host Local connection required-</t>
    </r>
    <r>
      <rPr>
        <sz val="11"/>
        <color rgb="FF006096"/>
        <rFont val="Roboto Condensed"/>
      </rPr>
      <t xml:space="preserve">
</t>
    </r>
    <r>
      <rPr>
        <sz val="11"/>
        <color rgb="FF006096"/>
        <rFont val="Roboto Condensed"/>
      </rPr>
      <t>New-VMHostAccount -ID ServiceUser -Password &lt;password&gt; -UserAccount</t>
    </r>
    <r>
      <rPr>
        <sz val="11"/>
        <color rgb="FF006096"/>
        <rFont val="Roboto Condensed"/>
      </rPr>
      <t xml:space="preserve">
</t>
    </r>
  </si>
  <si>
    <r>
      <rPr>
        <sz val="11"/>
        <color rgb="FF000000"/>
        <rFont val="Calibri"/>
      </rPr>
      <t>The Common Information Model (CIM) system provides an interface that enables hardware-level management from remote applications using a set of standard APIs. Provide only the minimum access necessary to applications. Do not provision CIM-based hardware monitoring tools and other third-party applications to run as root or as another administrator account. Instead, create a dedicated service account specific to each CIM application with the minimal access and privileges needed for that application.</t>
    </r>
  </si>
  <si>
    <r>
      <rPr>
        <sz val="11"/>
        <color rgb="FF000000"/>
        <rFont val="Calibri"/>
      </rPr>
      <t>To verify CIM access is limited, check for a limited-privileged service account with the following CIM roles applied:</t>
    </r>
    <r>
      <rPr>
        <sz val="11"/>
        <color rgb="FF000000"/>
        <rFont val="Calibri"/>
      </rPr>
      <t xml:space="preserve">
</t>
    </r>
    <r>
      <rPr>
        <b/>
        <sz val="11"/>
        <color rgb="FF000000"/>
        <rFont val="Calibri"/>
      </rPr>
      <t>Host.Config.SystemManagement</t>
    </r>
    <r>
      <rPr>
        <sz val="11"/>
        <color rgb="FF000000"/>
        <rFont val="Calibri"/>
      </rPr>
      <t xml:space="preserve"> </t>
    </r>
    <r>
      <rPr>
        <b/>
        <sz val="11"/>
        <color rgb="FF000000"/>
        <rFont val="Calibri"/>
      </rPr>
      <t>Host.CIM.CIMInteraction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user accounts on the Host -Host Local connection required-</t>
    </r>
    <r>
      <rPr>
        <sz val="11"/>
        <color rgb="FF006096"/>
        <rFont val="Roboto Condensed"/>
      </rPr>
      <t xml:space="preserve">
</t>
    </r>
    <r>
      <rPr>
        <sz val="11"/>
        <color rgb="FF006096"/>
        <rFont val="Roboto Condensed"/>
      </rPr>
      <t>Get-VMHostAccount</t>
    </r>
    <r>
      <rPr>
        <sz val="11"/>
        <color rgb="FF006096"/>
        <rFont val="Roboto Condensed"/>
      </rPr>
      <t xml:space="preserve">
</t>
    </r>
  </si>
  <si>
    <t>5.6</t>
  </si>
  <si>
    <r>
      <rPr>
        <sz val="11"/>
        <rFont val="Calibri"/>
      </rPr>
      <t>Ensure Lockdown mode is enabled</t>
    </r>
  </si>
  <si>
    <r>
      <rPr>
        <sz val="11"/>
        <color rgb="FF000000"/>
        <rFont val="Calibri"/>
      </rPr>
      <t>To enable lockdown mode,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"Lockdown Mode".</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Select the "Enable Lockdown Mode" checkbox.</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Enable lockdown mode for each host</t>
    </r>
    <r>
      <rPr>
        <sz val="11"/>
        <color rgb="FF006096"/>
        <rFont val="Roboto Condensed"/>
      </rPr>
      <t xml:space="preserve">
</t>
    </r>
    <r>
      <rPr>
        <sz val="11"/>
        <color rgb="FF006096"/>
        <rFont val="Roboto Condensed"/>
      </rPr>
      <t>Get-VMHost | Foreach { $_.EnterLockdownMode() }</t>
    </r>
    <r>
      <rPr>
        <sz val="11"/>
        <color rgb="FF006096"/>
        <rFont val="Roboto Condensed"/>
      </rPr>
      <t xml:space="preserve">
</t>
    </r>
  </si>
  <si>
    <r>
      <rPr>
        <sz val="11"/>
        <color rgb="FF000000"/>
        <rFont val="Calibri"/>
      </rPr>
      <t>Enabling lockdown mode disables direct local access to an ESXi host, requiring the host be managed remotely from vCenter Server.</t>
    </r>
    <r>
      <rPr>
        <sz val="11"/>
        <color rgb="FF000000"/>
        <rFont val="Calibri"/>
      </rPr>
      <t xml:space="preserve">
</t>
    </r>
    <r>
      <rPr>
        <sz val="11"/>
        <color rgb="FF000000"/>
        <rFont val="Calibri"/>
      </rPr>
      <t>There are some operations, such as backup and troubleshooting, that require direct access to the host. In these cases, lockdown mode can be disabled on a temporary basis for specific hosts as needed, and then re-enabled when the task is completed.</t>
    </r>
    <r>
      <rPr>
        <sz val="11"/>
        <color rgb="FF000000"/>
        <rFont val="Calibri"/>
      </rPr>
      <t xml:space="preserve">
</t>
    </r>
    <r>
      <rPr>
        <sz val="11"/>
        <color rgb="FF000000"/>
        <rFont val="Calibri"/>
      </rPr>
      <t>Note: Lockdown mode does not apply to users who log in using authorized keys. Also, users in the DCUI.Access list for each host are allowed to override lockdown mode and log in to the DCUI. By default, the "root" user is the only user listed in the DCUI.Access list.</t>
    </r>
  </si>
  <si>
    <r>
      <rPr>
        <sz val="11"/>
        <color rgb="FF000000"/>
        <rFont val="Calibri"/>
      </rPr>
      <t>To verify lockdown mode is enabled,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Select "Configure" -&gt; "System" -&gt; "Security Profile".</t>
    </r>
    <r>
      <rPr>
        <sz val="11"/>
        <color rgb="FF000000"/>
        <rFont val="Calibri"/>
      </rPr>
      <t xml:space="preserve">
</t>
    </r>
    <r>
      <rPr>
        <sz val="11"/>
        <color rgb="FF000000"/>
        <rFont val="Calibri"/>
      </rPr>
      <t>- Scroll down to "Lockdown Mode".</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Ensure the "Enable Lockdown Mode" checkbox is checked.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To check if Lockdown mode is enabled</t>
    </r>
    <r>
      <rPr>
        <sz val="11"/>
        <color rgb="FF006096"/>
        <rFont val="Roboto Condensed"/>
      </rPr>
      <t xml:space="preserve">
</t>
    </r>
    <r>
      <rPr>
        <sz val="11"/>
        <color rgb="FF006096"/>
        <rFont val="Roboto Condensed"/>
      </rPr>
      <t>Get-VMHost | Select Name,@{N="Lockdown";E={$_.Extensiondata.Config.adminDisabled}}</t>
    </r>
    <r>
      <rPr>
        <sz val="11"/>
        <color rgb="FF006096"/>
        <rFont val="Roboto Condensed"/>
      </rPr>
      <t xml:space="preserve">
</t>
    </r>
  </si>
  <si>
    <t>5.7</t>
  </si>
  <si>
    <r>
      <rPr>
        <sz val="11"/>
        <rFont val="Calibri"/>
      </rPr>
      <t>Ensure the SSH authorized_keys file is empty</t>
    </r>
  </si>
  <si>
    <r>
      <rPr>
        <sz val="11"/>
        <color rgb="FF000000"/>
        <rFont val="Calibri"/>
      </rPr>
      <t>To remove all keys from the authorized_keys file, perform the following:</t>
    </r>
    <r>
      <rPr>
        <sz val="11"/>
        <color rgb="FF000000"/>
        <rFont val="Calibri"/>
      </rPr>
      <t xml:space="preserve">
</t>
    </r>
    <r>
      <rPr>
        <sz val="11"/>
        <color rgb="FF000000"/>
        <rFont val="Calibri"/>
      </rPr>
      <t>- Logon to the ESXi shell as root or another admin user.</t>
    </r>
    <r>
      <rPr>
        <sz val="11"/>
        <color rgb="FF000000"/>
        <rFont val="Calibri"/>
      </rPr>
      <t xml:space="preserve">
</t>
    </r>
    <r>
      <rPr>
        <sz val="11"/>
        <color rgb="FF000000"/>
        <rFont val="Calibri"/>
      </rPr>
      <t xml:space="preserve">- Edit the </t>
    </r>
    <r>
      <rPr>
        <b/>
        <sz val="11"/>
        <color rgb="FF000000"/>
        <rFont val="Calibri"/>
      </rPr>
      <t>/etc/ssh/keys-root/authorized_keys</t>
    </r>
    <r>
      <rPr>
        <sz val="11"/>
        <color rgb="FF000000"/>
        <rFont val="Calibri"/>
      </rPr>
      <t xml:space="preserve"> file.</t>
    </r>
    <r>
      <rPr>
        <sz val="11"/>
        <color rgb="FF000000"/>
        <rFont val="Calibri"/>
      </rPr>
      <t xml:space="preserve">
</t>
    </r>
    <r>
      <rPr>
        <sz val="11"/>
        <color rgb="FF000000"/>
        <rFont val="Calibri"/>
      </rPr>
      <t>- Remove all keys from the file and save the file.</t>
    </r>
  </si>
  <si>
    <r>
      <rPr>
        <sz val="11"/>
        <color rgb="FF000000"/>
        <rFont val="Calibri"/>
      </rPr>
      <t xml:space="preserve">ESXi hosts come with Secure Shell (SSH), which can be configured to authenticate remote users using public key authentication. For day-to-day operations, the ESXi host should be in lockdown mode with the SSH service disabled. Lockdown mode does not prevent root users from logging in using keys. The presence of a remote user's public key in the </t>
    </r>
    <r>
      <rPr>
        <b/>
        <sz val="11"/>
        <color rgb="FF000000"/>
        <rFont val="Calibri"/>
      </rPr>
      <t>/etc/ssh/keys-root/authorized_keys</t>
    </r>
    <r>
      <rPr>
        <sz val="11"/>
        <color rgb="FF000000"/>
        <rFont val="Calibri"/>
      </rPr>
      <t xml:space="preserve"> file on an ESXi host identifies the user as trusted, meaning the user is granted access to the host without providing a password.</t>
    </r>
    <r>
      <rPr>
        <sz val="11"/>
        <color rgb="FF000000"/>
        <rFont val="Calibri"/>
      </rPr>
      <t xml:space="preserve">
</t>
    </r>
    <r>
      <rPr>
        <sz val="11"/>
        <color rgb="FF000000"/>
        <rFont val="Calibri"/>
      </rPr>
      <t xml:space="preserve">Disabling </t>
    </r>
    <r>
      <rPr>
        <b/>
        <sz val="11"/>
        <color rgb="FF000000"/>
        <rFont val="Calibri"/>
      </rPr>
      <t>authorized_keys</t>
    </r>
    <r>
      <rPr>
        <sz val="11"/>
        <color rgb="FF000000"/>
        <rFont val="Calibri"/>
      </rPr>
      <t xml:space="preserve"> access may limit your ability to run unattended remote scripts.</t>
    </r>
  </si>
  <si>
    <r>
      <rPr>
        <sz val="11"/>
        <color rgb="FF000000"/>
        <rFont val="Calibri"/>
      </rPr>
      <t xml:space="preserve">To verify the </t>
    </r>
    <r>
      <rPr>
        <b/>
        <sz val="11"/>
        <color rgb="FF000000"/>
        <rFont val="Calibri"/>
      </rPr>
      <t>authorized_keys</t>
    </r>
    <r>
      <rPr>
        <sz val="11"/>
        <color rgb="FF000000"/>
        <rFont val="Calibri"/>
      </rPr>
      <t xml:space="preserve"> file does not contain any keys, perform the following:</t>
    </r>
    <r>
      <rPr>
        <sz val="11"/>
        <color rgb="FF000000"/>
        <rFont val="Calibri"/>
      </rPr>
      <t xml:space="preserve">
</t>
    </r>
    <r>
      <rPr>
        <sz val="11"/>
        <color rgb="FF000000"/>
        <rFont val="Calibri"/>
      </rPr>
      <t>- Logon to the ESXi shell as root or another admin user.</t>
    </r>
    <r>
      <rPr>
        <sz val="11"/>
        <color rgb="FF000000"/>
        <rFont val="Calibri"/>
      </rPr>
      <t xml:space="preserve">
</t>
    </r>
    <r>
      <rPr>
        <sz val="11"/>
        <color rgb="FF000000"/>
        <rFont val="Calibri"/>
      </rPr>
      <t xml:space="preserve">- Verify the </t>
    </r>
    <r>
      <rPr>
        <b/>
        <sz val="11"/>
        <color rgb="FF000000"/>
        <rFont val="Calibri"/>
      </rPr>
      <t>/etc/ssh/keys-root/authorized_keys</t>
    </r>
    <r>
      <rPr>
        <sz val="11"/>
        <color rgb="FF000000"/>
        <rFont val="Calibri"/>
      </rPr>
      <t xml:space="preserve"> file is empty.</t>
    </r>
  </si>
  <si>
    <r>
      <rPr>
        <sz val="11"/>
        <color rgb="FF000000"/>
        <rFont val="Calibri"/>
      </rPr>
      <t>The file is empty by default.</t>
    </r>
  </si>
  <si>
    <t>5.8</t>
  </si>
  <si>
    <r>
      <rPr>
        <sz val="11"/>
        <rFont val="Calibri"/>
      </rPr>
      <t>Ensure idle ESXi shell and SSH sessions time out after 300 seconds or less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</si>
  <si>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Click "Configure" -&gt; "System" -&gt; "Advanced System Settings".</t>
    </r>
    <r>
      <rPr>
        <sz val="11"/>
        <color rgb="FF000000"/>
        <rFont val="Calibri"/>
      </rPr>
      <t xml:space="preserve">
</t>
    </r>
    <r>
      <rPr>
        <sz val="11"/>
        <color rgb="FF000000"/>
        <rFont val="Calibri"/>
      </rPr>
      <t xml:space="preserve">- Type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Click on the attribute to highlight it.</t>
    </r>
    <r>
      <rPr>
        <sz val="11"/>
        <color rgb="FF000000"/>
        <rFont val="Calibri"/>
      </rPr>
      <t xml:space="preserve">
</t>
    </r>
    <r>
      <rPr>
        <sz val="11"/>
        <color rgb="FF000000"/>
        <rFont val="Calibri"/>
      </rPr>
      <t>- Click the pencil icon to edit.</t>
    </r>
    <r>
      <rPr>
        <sz val="11"/>
        <color rgb="FF000000"/>
        <rFont val="Calibri"/>
      </rPr>
      <t xml:space="preserve">
</t>
    </r>
    <r>
      <rPr>
        <sz val="11"/>
        <color rgb="FF000000"/>
        <rFont val="Calibri"/>
      </rPr>
      <t>- Set the attribute to the desired value (</t>
    </r>
    <r>
      <rPr>
        <b/>
        <sz val="11"/>
        <color rgb="FF000000"/>
        <rFont val="Calibri"/>
      </rPr>
      <t>300</t>
    </r>
    <r>
      <rPr>
        <sz val="11"/>
        <color rgb="FF000000"/>
        <rFont val="Calibri"/>
      </rPr>
      <t xml:space="preserve"> seconds or less).</t>
    </r>
    <r>
      <rPr>
        <sz val="11"/>
        <color rgb="FF000000"/>
        <rFont val="Calibri"/>
      </rPr>
      <t xml:space="preserve">
</t>
    </r>
    <r>
      <rPr>
        <sz val="11"/>
        <color rgb="FF000000"/>
        <rFont val="Calibri"/>
      </rPr>
      <t>- Click "OK".</t>
    </r>
    <r>
      <rPr>
        <sz val="11"/>
        <color rgb="FF000000"/>
        <rFont val="Calibri"/>
      </rPr>
      <t xml:space="preserve">
</t>
    </r>
    <r>
      <rPr>
        <b/>
        <sz val="11"/>
        <color rgb="FF000000"/>
        <rFont val="Calibri"/>
      </rPr>
      <t>Note:</t>
    </r>
    <r>
      <rPr>
        <sz val="11"/>
        <color rgb="FF000000"/>
        <rFont val="Calibri"/>
      </rPr>
      <t xml:space="preserve"> A value of 0 disables the ESXi ShellInteractiveTimeOut.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Remove UserVars.ESXiShellInteractiveTimeOut to 300 on all hosts</t>
    </r>
    <r>
      <rPr>
        <sz val="11"/>
        <color rgb="FF006096"/>
        <rFont val="Roboto Condensed"/>
      </rPr>
      <t xml:space="preserve">
</t>
    </r>
    <r>
      <rPr>
        <sz val="11"/>
        <color rgb="FF006096"/>
        <rFont val="Roboto Condensed"/>
      </rPr>
      <t>Get-VMHost | Get-AdvancedSetting -Name 'UserVars.ESXiShellInteractiveTimeOut' | Set-AdvancedSetting -Value "300"</t>
    </r>
    <r>
      <rPr>
        <sz val="11"/>
        <color rgb="FF006096"/>
        <rFont val="Roboto Condensed"/>
      </rPr>
      <t xml:space="preserve">
</t>
    </r>
  </si>
  <si>
    <r>
      <rPr>
        <sz val="11"/>
        <color rgb="FF000000"/>
        <rFont val="Calibri"/>
      </rPr>
      <t xml:space="preserve">The </t>
    </r>
    <r>
      <rPr>
        <b/>
        <sz val="11"/>
        <color rgb="FF000000"/>
        <rFont val="Calibri"/>
      </rPr>
      <t>ESXiShellInteractiveTimeOut</t>
    </r>
    <r>
      <rPr>
        <sz val="11"/>
        <color rgb="FF000000"/>
        <rFont val="Calibri"/>
      </rPr>
      <t xml:space="preserve"> allows you to automatically terminate idle ESXi shell and SSH sessions. The permitted idle time should be 300 seconds or less.</t>
    </r>
  </si>
  <si>
    <r>
      <rPr>
        <sz val="11"/>
        <color rgb="FF000000"/>
        <rFont val="Calibri"/>
      </rPr>
      <t>To verify the timeout is set correctly,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Click "Configure" -&gt; "System" -&gt; "Advanced System Settings".</t>
    </r>
    <r>
      <rPr>
        <sz val="11"/>
        <color rgb="FF000000"/>
        <rFont val="Calibri"/>
      </rPr>
      <t xml:space="preserve">
</t>
    </r>
    <r>
      <rPr>
        <sz val="11"/>
        <color rgb="FF000000"/>
        <rFont val="Calibri"/>
      </rPr>
      <t xml:space="preserve">- Type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xml:space="preserve">- Verify that the attribute is set to </t>
    </r>
    <r>
      <rPr>
        <b/>
        <sz val="11"/>
        <color rgb="FF000000"/>
        <rFont val="Calibri"/>
      </rPr>
      <t>300</t>
    </r>
    <r>
      <rPr>
        <sz val="11"/>
        <color rgb="FF000000"/>
        <rFont val="Calibri"/>
      </rPr>
      <t xml:space="preserve"> seconds or less.</t>
    </r>
    <r>
      <rPr>
        <sz val="11"/>
        <color rgb="FF000000"/>
        <rFont val="Calibri"/>
      </rPr>
      <t xml:space="preserve">
</t>
    </r>
    <r>
      <rPr>
        <b/>
        <sz val="11"/>
        <color rgb="FF000000"/>
        <rFont val="Calibri"/>
      </rPr>
      <t>Note:</t>
    </r>
    <r>
      <rPr>
        <sz val="11"/>
        <color rgb="FF000000"/>
        <rFont val="Calibri"/>
      </rPr>
      <t xml:space="preserve"> A value of 0 disables the ESXiShellInteractiveTimeOut.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UserVars.ESXiShellInteractiveTimeOut for each host</t>
    </r>
    <r>
      <rPr>
        <sz val="11"/>
        <color rgb="FF006096"/>
        <rFont val="Roboto Condensed"/>
      </rPr>
      <t xml:space="preserve">
</t>
    </r>
    <r>
      <rPr>
        <sz val="11"/>
        <color rgb="FF006096"/>
        <rFont val="Roboto Condensed"/>
      </rPr>
      <t>Get-VMHost | Select Name, @{N="UserVars.ESXiShellInteractiveTimeOut";E={$_ | Get-AdvancedSetting UserVars.ESXiShellInteractiveTimeOut | Select -ExpandProperty Values}}</t>
    </r>
    <r>
      <rPr>
        <sz val="11"/>
        <color rgb="FF006096"/>
        <rFont val="Roboto Condensed"/>
      </rPr>
      <t xml:space="preserve">
</t>
    </r>
  </si>
  <si>
    <t>5.9</t>
  </si>
  <si>
    <r>
      <rPr>
        <sz val="11"/>
        <rFont val="Calibri"/>
      </rPr>
      <t>Ensure the shell services timeout is set to 1 hour or less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</si>
  <si>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Select the host and click "Configure" -&gt; "System" -&gt; "Advanced System Settings".</t>
    </r>
    <r>
      <rPr>
        <sz val="11"/>
        <color rgb="FF000000"/>
        <rFont val="Calibri"/>
      </rPr>
      <t xml:space="preserve">
</t>
    </r>
    <r>
      <rPr>
        <sz val="11"/>
        <color rgb="FF000000"/>
        <rFont val="Calibri"/>
      </rPr>
      <t xml:space="preserve">- Type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Click on the attribute to highlight it.</t>
    </r>
    <r>
      <rPr>
        <sz val="11"/>
        <color rgb="FF000000"/>
        <rFont val="Calibri"/>
      </rPr>
      <t xml:space="preserve">
</t>
    </r>
    <r>
      <rPr>
        <sz val="11"/>
        <color rgb="FF000000"/>
        <rFont val="Calibri"/>
      </rPr>
      <t>- Click the pencil icon to edit.</t>
    </r>
    <r>
      <rPr>
        <sz val="11"/>
        <color rgb="FF000000"/>
        <rFont val="Calibri"/>
      </rPr>
      <t xml:space="preserve">
</t>
    </r>
    <r>
      <rPr>
        <sz val="11"/>
        <color rgb="FF000000"/>
        <rFont val="Calibri"/>
      </rPr>
      <t>- Set the attribute to 3600 seconds (1 hour) or less.</t>
    </r>
    <r>
      <rPr>
        <sz val="11"/>
        <color rgb="FF000000"/>
        <rFont val="Calibri"/>
      </rPr>
      <t xml:space="preserve">
</t>
    </r>
    <r>
      <rPr>
        <sz val="11"/>
        <color rgb="FF000000"/>
        <rFont val="Calibri"/>
      </rPr>
      <t>- Click "OK".</t>
    </r>
    <r>
      <rPr>
        <sz val="11"/>
        <color rgb="FF000000"/>
        <rFont val="Calibri"/>
      </rPr>
      <t xml:space="preserve">
</t>
    </r>
    <r>
      <rPr>
        <b/>
        <sz val="11"/>
        <color rgb="FF000000"/>
        <rFont val="Calibri"/>
      </rPr>
      <t>Note:</t>
    </r>
    <r>
      <rPr>
        <sz val="11"/>
        <color rgb="FF000000"/>
        <rFont val="Calibri"/>
      </rPr>
      <t xml:space="preserve"> A value of 0 disables the ESXiShellTimeOut.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UserVars.ESXiShellTimeOut to 3600 on all hosts</t>
    </r>
    <r>
      <rPr>
        <sz val="11"/>
        <color rgb="FF006096"/>
        <rFont val="Roboto Condensed"/>
      </rPr>
      <t xml:space="preserve">
</t>
    </r>
    <r>
      <rPr>
        <sz val="11"/>
        <color rgb="FF006096"/>
        <rFont val="Roboto Condensed"/>
      </rPr>
      <t>Get-VMHost | Get-AdvancedSetting -Name 'UserVars.ESXiShellTimeOut' | Set-AdvancedSetting -Value "3600"</t>
    </r>
    <r>
      <rPr>
        <sz val="11"/>
        <color rgb="FF006096"/>
        <rFont val="Roboto Condensed"/>
      </rPr>
      <t xml:space="preserve">
</t>
    </r>
  </si>
  <si>
    <r>
      <rPr>
        <sz val="11"/>
        <color rgb="FF000000"/>
        <rFont val="Calibri"/>
      </rPr>
      <t xml:space="preserve">When the ESXi shell or SSH services are enabled on a host, they will run indefinitely. To avoid this, set the </t>
    </r>
    <r>
      <rPr>
        <b/>
        <sz val="11"/>
        <color rgb="FF000000"/>
        <rFont val="Calibri"/>
      </rPr>
      <t>ESXiShellTimeOut</t>
    </r>
    <r>
      <rPr>
        <sz val="11"/>
        <color rgb="FF000000"/>
        <rFont val="Calibri"/>
      </rPr>
      <t>, which defines a window of time after which the ESXi shell and SSH services will automatically be terminated.</t>
    </r>
    <r>
      <rPr>
        <sz val="11"/>
        <color rgb="FF000000"/>
        <rFont val="Calibri"/>
      </rPr>
      <t xml:space="preserve">
</t>
    </r>
    <r>
      <rPr>
        <sz val="11"/>
        <color rgb="FF000000"/>
        <rFont val="Calibri"/>
      </rPr>
      <t xml:space="preserve">It is recommended to set the </t>
    </r>
    <r>
      <rPr>
        <b/>
        <sz val="11"/>
        <color rgb="FF000000"/>
        <rFont val="Calibri"/>
      </rPr>
      <t>ESXiShellInteractiveTimeOut</t>
    </r>
    <r>
      <rPr>
        <sz val="11"/>
        <color rgb="FF000000"/>
        <rFont val="Calibri"/>
      </rPr>
      <t xml:space="preserve"> together with </t>
    </r>
    <r>
      <rPr>
        <b/>
        <sz val="11"/>
        <color rgb="FF000000"/>
        <rFont val="Calibri"/>
      </rPr>
      <t>ESXiShellTimeOut</t>
    </r>
    <r>
      <rPr>
        <sz val="11"/>
        <color rgb="FF000000"/>
        <rFont val="Calibri"/>
      </rPr>
      <t>.</t>
    </r>
  </si>
  <si>
    <r>
      <rPr>
        <sz val="11"/>
        <color rgb="FF000000"/>
        <rFont val="Calibri"/>
      </rPr>
      <t>To verify the timeout is set to one hour or less, perform the following from the vSphere web client:</t>
    </r>
    <r>
      <rPr>
        <sz val="11"/>
        <color rgb="FF000000"/>
        <rFont val="Calibri"/>
      </rPr>
      <t xml:space="preserve">
</t>
    </r>
    <r>
      <rPr>
        <sz val="11"/>
        <color rgb="FF000000"/>
        <rFont val="Calibri"/>
      </rPr>
      <t>- Select the host and click "Configure" -&gt; "System" -&gt; "Advanced System Settings".</t>
    </r>
    <r>
      <rPr>
        <sz val="11"/>
        <color rgb="FF000000"/>
        <rFont val="Calibri"/>
      </rPr>
      <t xml:space="preserve">
</t>
    </r>
    <r>
      <rPr>
        <sz val="11"/>
        <color rgb="FF000000"/>
        <rFont val="Calibri"/>
      </rPr>
      <t xml:space="preserve">- Type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Ensure the attribute is set to 3600 seconds (1 hour)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UserVars.ESXiShellTimeOut in minutes for each host</t>
    </r>
    <r>
      <rPr>
        <sz val="11"/>
        <color rgb="FF006096"/>
        <rFont val="Roboto Condensed"/>
      </rPr>
      <t xml:space="preserve">
</t>
    </r>
    <r>
      <rPr>
        <sz val="11"/>
        <color rgb="FF006096"/>
        <rFont val="Roboto Condensed"/>
      </rPr>
      <t>Get-VMHost | Select Name, @{N="UserVars.ESXiShellTimeOut";E={$_ | Get-AdvancedSettings UserVars.ESXiShellTimeOut | Select -ExpandProperty Values}}</t>
    </r>
    <r>
      <rPr>
        <sz val="11"/>
        <color rgb="FF006096"/>
        <rFont val="Roboto Condensed"/>
      </rPr>
      <t xml:space="preserve">
</t>
    </r>
  </si>
  <si>
    <t>5.10</t>
  </si>
  <si>
    <r>
      <rPr>
        <sz val="11"/>
        <rFont val="Calibri"/>
      </rPr>
      <t>Ensure DCUI has a trusted users list for lockdown mode</t>
    </r>
  </si>
  <si>
    <r>
      <rPr>
        <sz val="11"/>
        <color rgb="FF000000"/>
        <rFont val="Calibri"/>
      </rPr>
      <t>To set a trusted users list for DCUI,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Select "Configure" -&gt; "System" -&gt; "Advanced System Settings".</t>
    </r>
    <r>
      <rPr>
        <sz val="11"/>
        <color rgb="FF000000"/>
        <rFont val="Calibri"/>
      </rPr>
      <t xml:space="preserve">
</t>
    </r>
    <r>
      <rPr>
        <sz val="11"/>
        <color rgb="FF000000"/>
        <rFont val="Calibri"/>
      </rPr>
      <t xml:space="preserve">- Type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Click on the attribute to highlight it.</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xml:space="preserve">- Set the </t>
    </r>
    <r>
      <rPr>
        <b/>
        <sz val="11"/>
        <color rgb="FF000000"/>
        <rFont val="Calibri"/>
      </rPr>
      <t>DCUI.Access</t>
    </r>
    <r>
      <rPr>
        <sz val="11"/>
        <color rgb="FF000000"/>
        <rFont val="Calibri"/>
      </rPr>
      <t xml:space="preserve"> attribute to a comma-separated list of the users who are allowed to override lockdown mode.</t>
    </r>
    <r>
      <rPr>
        <sz val="11"/>
        <color rgb="FF000000"/>
        <rFont val="Calibri"/>
      </rPr>
      <t xml:space="preserve">
</t>
    </r>
    <r>
      <rPr>
        <sz val="11"/>
        <color rgb="FF000000"/>
        <rFont val="Calibri"/>
      </rPr>
      <t>- Click "OK".</t>
    </r>
  </si>
  <si>
    <r>
      <rPr>
        <sz val="11"/>
        <color rgb="FF000000"/>
        <rFont val="Calibri"/>
      </rPr>
      <t>Lockdown mode disables direct host access, requiring admins to manage hosts from vCenter. Set DCUI.Access to a list of highly trusted users who would be able to override lockdown mode and access the DCUI in the event an ESXi host became isolated from vCenter.</t>
    </r>
    <r>
      <rPr>
        <sz val="11"/>
        <color rgb="FF000000"/>
        <rFont val="Calibri"/>
      </rPr>
      <t xml:space="preserve">
</t>
    </r>
    <r>
      <rPr>
        <b/>
        <sz val="11"/>
        <color rgb="FF000000"/>
        <rFont val="Calibri"/>
      </rPr>
      <t>NOTE:</t>
    </r>
    <r>
      <rPr>
        <sz val="11"/>
        <color rgb="FF000000"/>
        <rFont val="Calibri"/>
      </rPr>
      <t xml:space="preserve"> If you disable lockdown mode using the DCUI, all users with the DCUI.Access privilege will be granted the Administrator role on the host.</t>
    </r>
  </si>
  <si>
    <r>
      <rPr>
        <sz val="11"/>
        <color rgb="FF000000"/>
        <rFont val="Calibri"/>
      </rPr>
      <t>To verify a proper trusted users list is set for DCUI,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Select "Configure" -&gt; "System" -&gt; "Advanced System Settings".</t>
    </r>
    <r>
      <rPr>
        <sz val="11"/>
        <color rgb="FF000000"/>
        <rFont val="Calibri"/>
      </rPr>
      <t xml:space="preserve">
</t>
    </r>
    <r>
      <rPr>
        <sz val="11"/>
        <color rgb="FF000000"/>
        <rFont val="Calibri"/>
      </rPr>
      <t xml:space="preserve">- Type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xml:space="preserve">- Ensure the </t>
    </r>
    <r>
      <rPr>
        <b/>
        <sz val="11"/>
        <color rgb="FF000000"/>
        <rFont val="Calibri"/>
      </rPr>
      <t>DCUI.Access</t>
    </r>
    <r>
      <rPr>
        <sz val="11"/>
        <color rgb="FF000000"/>
        <rFont val="Calibri"/>
      </rPr>
      <t xml:space="preserve"> attribute is set to a comma-separated list of the users who are allowed to override lockdown mode.</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DCUI.Access</t>
    </r>
    <r>
      <rPr>
        <sz val="11"/>
        <color rgb="FF006096"/>
        <rFont val="Roboto Condensed"/>
      </rPr>
      <t xml:space="preserve">
</t>
    </r>
  </si>
  <si>
    <t>5.11</t>
  </si>
  <si>
    <r>
      <rPr>
        <sz val="11"/>
        <rFont val="Calibri"/>
      </rPr>
      <t>Ensure contents of exposed configuration files have not been modified</t>
    </r>
  </si>
  <si>
    <r>
      <rPr>
        <sz val="11"/>
        <color rgb="FF000000"/>
        <rFont val="Calibri"/>
      </rPr>
      <t>Restore all modified configuration files to a known good state by restoring backups or using other means.</t>
    </r>
    <r>
      <rPr>
        <sz val="11"/>
        <color rgb="FF000000"/>
        <rFont val="Calibri"/>
      </rPr>
      <t xml:space="preserve">
</t>
    </r>
    <r>
      <rPr>
        <sz val="11"/>
        <color rgb="FF000000"/>
        <rFont val="Calibri"/>
      </rPr>
      <t>To help prevent future occurrences, you can back up the host configuration data after configuring or reconfiguring an ESXi host. The vicfg-cfgbackup command is available only for ESXi hosts; it is not available through a vCenter Server system connection. No equivalent ESXCLI command is supported.</t>
    </r>
    <r>
      <rPr>
        <sz val="11"/>
        <color rgb="FF000000"/>
        <rFont val="Calibri"/>
      </rPr>
      <t xml:space="preserve">
</t>
    </r>
    <r>
      <rPr>
        <sz val="11"/>
        <color rgb="FF000000"/>
        <rFont val="Calibri"/>
      </rPr>
      <t>To help identify future occurrences more quickly, implement a procedure to monitor the files and their contents over time to ensure they are not improperly modified. Be sure not to monitor log files and other files whose content is expected to change regularly due to system activity. Also, account for configuration file changes that are due to authorized administrative activity.</t>
    </r>
    <r>
      <rPr>
        <sz val="11"/>
        <color rgb="FF000000"/>
        <rFont val="Calibri"/>
      </rPr>
      <t xml:space="preserve">
</t>
    </r>
    <r>
      <rPr>
        <b/>
        <sz val="11"/>
        <color rgb="FF000000"/>
        <rFont val="Calibri"/>
      </rPr>
      <t>Note:</t>
    </r>
    <r>
      <rPr>
        <sz val="11"/>
        <color rgb="FF000000"/>
        <rFont val="Calibri"/>
      </rPr>
      <t xml:space="preserve"> Host Profiles may also be used to track configuration changes on the host; however, Host Profiles do not track all configuration changes.</t>
    </r>
  </si>
  <si>
    <r>
      <rPr>
        <sz val="11"/>
        <color rgb="FF000000"/>
        <rFont val="Calibri"/>
      </rPr>
      <t>Although most configurations on ESXi are controlled via an API, there are a limited set of configuration files that are used directly to govern host behavior. These files are exposed via the vSphere HTTPS-based file transfer API. These files should be monitored for modifications.</t>
    </r>
    <r>
      <rPr>
        <sz val="11"/>
        <color rgb="FF000000"/>
        <rFont val="Calibri"/>
      </rPr>
      <t xml:space="preserve">
</t>
    </r>
    <r>
      <rPr>
        <b/>
        <sz val="11"/>
        <color rgb="FF000000"/>
        <rFont val="Calibri"/>
      </rPr>
      <t>WARNING:</t>
    </r>
    <r>
      <rPr>
        <sz val="11"/>
        <color rgb="FF000000"/>
        <rFont val="Calibri"/>
      </rPr>
      <t xml:space="preserve"> Do not attempt to monitor files that are NOT exposed via this file transfer API, since this can result in a destabilized system.</t>
    </r>
  </si>
  <si>
    <r>
      <rPr>
        <sz val="11"/>
        <color rgb="FF000000"/>
        <rFont val="Calibri"/>
      </rPr>
      <t>To verify the exposed configuration files have not been modified, perform the following:</t>
    </r>
    <r>
      <rPr>
        <sz val="11"/>
        <color rgb="FF000000"/>
        <rFont val="Calibri"/>
      </rPr>
      <t xml:space="preserve">
</t>
    </r>
    <r>
      <rPr>
        <sz val="11"/>
        <color rgb="FF000000"/>
        <rFont val="Calibri"/>
      </rPr>
      <t>- Open a web browser.</t>
    </r>
    <r>
      <rPr>
        <sz val="11"/>
        <color rgb="FF000000"/>
        <rFont val="Calibri"/>
      </rPr>
      <t xml:space="preserve">
</t>
    </r>
    <r>
      <rPr>
        <sz val="11"/>
        <color rgb="FF000000"/>
        <rFont val="Calibri"/>
      </rPr>
      <t>- Find the ESXi configuration files by browsing to https://&lt;hostname&gt;/host (not available if MOB is disabled).</t>
    </r>
    <r>
      <rPr>
        <sz val="11"/>
        <color rgb="FF000000"/>
        <rFont val="Calibri"/>
      </rPr>
      <t xml:space="preserve">
</t>
    </r>
    <r>
      <rPr>
        <sz val="11"/>
        <color rgb="FF000000"/>
        <rFont val="Calibri"/>
      </rPr>
      <t>- Review the contents of those files to confirm no unauthorized modifications have been made.</t>
    </r>
    <r>
      <rPr>
        <sz val="11"/>
        <color rgb="FF000000"/>
        <rFont val="Calibri"/>
      </rPr>
      <t xml:space="preserve">
</t>
    </r>
    <r>
      <rPr>
        <b/>
        <sz val="11"/>
        <color rgb="FF000000"/>
        <rFont val="Calibri"/>
      </rPr>
      <t>NOTE:</t>
    </r>
    <r>
      <rPr>
        <sz val="11"/>
        <color rgb="FF000000"/>
        <rFont val="Calibri"/>
      </rPr>
      <t xml:space="preserve"> Not all the files listed are modifiable.</t>
    </r>
    <r>
      <rPr>
        <sz val="11"/>
        <color rgb="FF000000"/>
        <rFont val="Calibri"/>
      </rPr>
      <t xml:space="preserve">
</t>
    </r>
    <r>
      <rPr>
        <sz val="11"/>
        <color rgb="FF000000"/>
        <rFont val="Calibri"/>
      </rPr>
      <t>Alternately, the configuration files can also be retrieved using the vCLI or PowerCLI.</t>
    </r>
  </si>
  <si>
    <t>Storage</t>
  </si>
  <si>
    <t>6.1</t>
  </si>
  <si>
    <r>
      <rPr>
        <sz val="11"/>
        <rFont val="Calibri"/>
      </rPr>
      <t>Ensure bidirectional CHAP authentication for iSCSI traffic is enabled</t>
    </r>
  </si>
  <si>
    <r>
      <rPr>
        <sz val="11"/>
        <color rgb="FF000000"/>
        <rFont val="Calibri"/>
      </rPr>
      <t>To enable bidirectional CHAP authentication for iSCSI traffic, perform the following:</t>
    </r>
    <r>
      <rPr>
        <sz val="11"/>
        <color rgb="FF000000"/>
        <rFont val="Calibri"/>
      </rPr>
      <t xml:space="preserve">
</t>
    </r>
    <r>
      <rPr>
        <sz val="11"/>
        <color rgb="FF000000"/>
        <rFont val="Calibri"/>
      </rPr>
      <t>- From the vSphere Web Client, navigate to "Hosts and Clusters".</t>
    </r>
    <r>
      <rPr>
        <sz val="11"/>
        <color rgb="FF000000"/>
        <rFont val="Calibri"/>
      </rPr>
      <t xml:space="preserve">
</t>
    </r>
    <r>
      <rPr>
        <sz val="11"/>
        <color rgb="FF000000"/>
        <rFont val="Calibri"/>
      </rPr>
      <t>- Click on a host.</t>
    </r>
    <r>
      <rPr>
        <sz val="11"/>
        <color rgb="FF000000"/>
        <rFont val="Calibri"/>
      </rPr>
      <t xml:space="preserve">
</t>
    </r>
    <r>
      <rPr>
        <sz val="11"/>
        <color rgb="FF000000"/>
        <rFont val="Calibri"/>
      </rPr>
      <t>- Click on "Configure" -&gt; "Storage" -&gt; "Storage Adapters".</t>
    </r>
    <r>
      <rPr>
        <sz val="11"/>
        <color rgb="FF000000"/>
        <rFont val="Calibri"/>
      </rPr>
      <t xml:space="preserve">
</t>
    </r>
    <r>
      <rPr>
        <sz val="11"/>
        <color rgb="FF000000"/>
        <rFont val="Calibri"/>
      </rPr>
      <t>- Select the iSCSI adapter to configure OR click the green plus symbol to create a new adapter.</t>
    </r>
    <r>
      <rPr>
        <sz val="11"/>
        <color rgb="FF000000"/>
        <rFont val="Calibri"/>
      </rPr>
      <t xml:space="preserve">
</t>
    </r>
    <r>
      <rPr>
        <sz val="11"/>
        <color rgb="FF000000"/>
        <rFont val="Calibri"/>
      </rPr>
      <t>- Under Adapter Details, click the Properties tab and click "Edit" in the Authentication panel.</t>
    </r>
    <r>
      <rPr>
        <sz val="11"/>
        <color rgb="FF000000"/>
        <rFont val="Calibri"/>
      </rPr>
      <t xml:space="preserve">
</t>
    </r>
    <r>
      <rPr>
        <sz val="11"/>
        <color rgb="FF000000"/>
        <rFont val="Calibri"/>
      </rPr>
      <t>- Specify authentication method: "Use bidirectional CHAP".</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Specify incoming CHAP credentials. Make sure your outgoing and incoming secrets do not match.</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 Click the second to last symbol to rescan the iSCSI adapter.</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the Chap settings for the Iscsi Adapter</t>
    </r>
    <r>
      <rPr>
        <sz val="11"/>
        <color rgb="FF006096"/>
        <rFont val="Roboto Condensed"/>
      </rPr>
      <t xml:space="preserve">
</t>
    </r>
    <r>
      <rPr>
        <sz val="11"/>
        <color rgb="FF006096"/>
        <rFont val="Roboto Condensed"/>
      </rPr>
      <t>Get-VMHost | Get-VMHostHba | Where {$_.Type -eq "Iscsi"} | Set-VMHostHba # Use desired parameters here</t>
    </r>
    <r>
      <rPr>
        <sz val="11"/>
        <color rgb="FF006096"/>
        <rFont val="Roboto Condensed"/>
      </rPr>
      <t xml:space="preserve">
</t>
    </r>
  </si>
  <si>
    <r>
      <rPr>
        <sz val="11"/>
        <color rgb="FF000000"/>
        <rFont val="Calibri"/>
      </rPr>
      <t>vSphere allows for the use of bidirectional authentication of both the iSCSI target and host. Bidirectional Challenge-Handshake Authentication Protocol (CHAP), also known as Mutual CHAP, should be enabled to provide bidirectional authentication.</t>
    </r>
  </si>
  <si>
    <r>
      <rPr>
        <sz val="11"/>
        <color rgb="FF000000"/>
        <rFont val="Calibri"/>
      </rPr>
      <t>To verify that bidirectional CHAP authentication is enabled for iSCSI traffic, perform the following:</t>
    </r>
    <r>
      <rPr>
        <sz val="11"/>
        <color rgb="FF000000"/>
        <rFont val="Calibri"/>
      </rPr>
      <t xml:space="preserve">
</t>
    </r>
    <r>
      <rPr>
        <sz val="11"/>
        <color rgb="FF000000"/>
        <rFont val="Calibri"/>
      </rPr>
      <t>- From the vSphere Web Client, navigate to "Hosts and Clusters".</t>
    </r>
    <r>
      <rPr>
        <sz val="11"/>
        <color rgb="FF000000"/>
        <rFont val="Calibri"/>
      </rPr>
      <t xml:space="preserve">
</t>
    </r>
    <r>
      <rPr>
        <sz val="11"/>
        <color rgb="FF000000"/>
        <rFont val="Calibri"/>
      </rPr>
      <t>- Click on a host.</t>
    </r>
    <r>
      <rPr>
        <sz val="11"/>
        <color rgb="FF000000"/>
        <rFont val="Calibri"/>
      </rPr>
      <t xml:space="preserve">
</t>
    </r>
    <r>
      <rPr>
        <sz val="11"/>
        <color rgb="FF000000"/>
        <rFont val="Calibri"/>
      </rPr>
      <t>- Click on "Configure" -&gt; "Storage" -&gt; "Storage Adapters".</t>
    </r>
    <r>
      <rPr>
        <sz val="11"/>
        <color rgb="FF000000"/>
        <rFont val="Calibri"/>
      </rPr>
      <t xml:space="preserve">
</t>
    </r>
    <r>
      <rPr>
        <sz val="11"/>
        <color rgb="FF000000"/>
        <rFont val="Calibri"/>
      </rPr>
      <t>- Select the iSCSI adapter.</t>
    </r>
    <r>
      <rPr>
        <sz val="11"/>
        <color rgb="FF000000"/>
        <rFont val="Calibri"/>
      </rPr>
      <t xml:space="preserve">
</t>
    </r>
    <r>
      <rPr>
        <sz val="11"/>
        <color rgb="FF000000"/>
        <rFont val="Calibri"/>
      </rPr>
      <t>- Under Adapter Details, click the Properties tab.</t>
    </r>
    <r>
      <rPr>
        <sz val="11"/>
        <color rgb="FF000000"/>
        <rFont val="Calibri"/>
      </rPr>
      <t xml:space="preserve">
</t>
    </r>
    <r>
      <rPr>
        <sz val="11"/>
        <color rgb="FF000000"/>
        <rFont val="Calibri"/>
      </rPr>
      <t>- Verify that the authentication method is "Use bidirectional CHAP".</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</si>
  <si>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6.2</t>
  </si>
  <si>
    <r>
      <rPr>
        <sz val="11"/>
        <rFont val="Calibri"/>
      </rPr>
      <t>Ensure the uniqueness of CHAP authentication secrets for iSCSI traffic</t>
    </r>
  </si>
  <si>
    <r>
      <rPr>
        <sz val="11"/>
        <color rgb="FF000000"/>
        <rFont val="Calibri"/>
      </rPr>
      <t>To change the values of CHAP secrets so they are unique, perform the following:</t>
    </r>
    <r>
      <rPr>
        <sz val="11"/>
        <color rgb="FF000000"/>
        <rFont val="Calibri"/>
      </rPr>
      <t xml:space="preserve">
</t>
    </r>
    <r>
      <rPr>
        <sz val="11"/>
        <color rgb="FF000000"/>
        <rFont val="Calibri"/>
      </rPr>
      <t>- From the vSphere Web Client, navigate to "Hosts".</t>
    </r>
    <r>
      <rPr>
        <sz val="11"/>
        <color rgb="FF000000"/>
        <rFont val="Calibri"/>
      </rPr>
      <t xml:space="preserve">
</t>
    </r>
    <r>
      <rPr>
        <sz val="11"/>
        <color rgb="FF000000"/>
        <rFont val="Calibri"/>
      </rPr>
      <t>- Click on a host.</t>
    </r>
    <r>
      <rPr>
        <sz val="11"/>
        <color rgb="FF000000"/>
        <rFont val="Calibri"/>
      </rPr>
      <t xml:space="preserve">
</t>
    </r>
    <r>
      <rPr>
        <sz val="11"/>
        <color rgb="FF000000"/>
        <rFont val="Calibri"/>
      </rPr>
      <t>- Click on "Configure" -&gt; "Storage" -&gt; "Storage Adapters".</t>
    </r>
    <r>
      <rPr>
        <sz val="11"/>
        <color rgb="FF000000"/>
        <rFont val="Calibri"/>
      </rPr>
      <t xml:space="preserve">
</t>
    </r>
    <r>
      <rPr>
        <sz val="11"/>
        <color rgb="FF000000"/>
        <rFont val="Calibri"/>
      </rPr>
      <t>- Select the iSCSI adapter to configure OR click the green plus symbol to create a new adapter.</t>
    </r>
    <r>
      <rPr>
        <sz val="11"/>
        <color rgb="FF000000"/>
        <rFont val="Calibri"/>
      </rPr>
      <t xml:space="preserve">
</t>
    </r>
    <r>
      <rPr>
        <sz val="11"/>
        <color rgb="FF000000"/>
        <rFont val="Calibri"/>
      </rPr>
      <t>- Under Adapter Details, click the Properties tab and click "Edit" in the Authentication panel.</t>
    </r>
    <r>
      <rPr>
        <sz val="11"/>
        <color rgb="FF000000"/>
        <rFont val="Calibri"/>
      </rPr>
      <t xml:space="preserve">
</t>
    </r>
    <r>
      <rPr>
        <sz val="11"/>
        <color rgb="FF000000"/>
        <rFont val="Calibri"/>
      </rPr>
      <t>- Specify the authentication method.</t>
    </r>
    <r>
      <rPr>
        <sz val="11"/>
        <color rgb="FF000000"/>
        <rFont val="Calibri"/>
      </rPr>
      <t xml:space="preserve">
</t>
    </r>
    <r>
      <rPr>
        <sz val="11"/>
        <color rgb="FF000000"/>
        <rFont val="Calibri"/>
      </rPr>
      <t>- None</t>
    </r>
    <r>
      <rPr>
        <sz val="11"/>
        <color rgb="FF000000"/>
        <rFont val="Calibri"/>
      </rPr>
      <t xml:space="preserve">
</t>
    </r>
    <r>
      <rPr>
        <sz val="11"/>
        <color rgb="FF000000"/>
        <rFont val="Calibri"/>
      </rPr>
      <t>- Use unidirectional CHAP if required by target</t>
    </r>
    <r>
      <rPr>
        <sz val="11"/>
        <color rgb="FF000000"/>
        <rFont val="Calibri"/>
      </rPr>
      <t xml:space="preserve">
</t>
    </r>
    <r>
      <rPr>
        <sz val="11"/>
        <color rgb="FF000000"/>
        <rFont val="Calibri"/>
      </rPr>
      <t>- Use unidirectional CHAP unless prohibited by target</t>
    </r>
    <r>
      <rPr>
        <sz val="11"/>
        <color rgb="FF000000"/>
        <rFont val="Calibri"/>
      </rPr>
      <t xml:space="preserve">
</t>
    </r>
    <r>
      <rPr>
        <sz val="11"/>
        <color rgb="FF000000"/>
        <rFont val="Calibri"/>
      </rPr>
      <t>- Use unidirectional CHAP</t>
    </r>
    <r>
      <rPr>
        <sz val="11"/>
        <color rgb="FF000000"/>
        <rFont val="Calibri"/>
      </rPr>
      <t xml:space="preserve">
</t>
    </r>
    <r>
      <rPr>
        <sz val="11"/>
        <color rgb="FF000000"/>
        <rFont val="Calibri"/>
      </rPr>
      <t>- Use bidirectional CHAP</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If configuring with bidirectional CHAP, specify incoming CHAP credentials.</t>
    </r>
    <r>
      <rPr>
        <sz val="11"/>
        <color rgb="FF000000"/>
        <rFont val="Calibri"/>
      </rPr>
      <t xml:space="preserve">
</t>
    </r>
    <r>
      <rPr>
        <sz val="11"/>
        <color rgb="FF000000"/>
        <rFont val="Calibri"/>
      </rPr>
      <t>- Make sure your outgoing and incoming secrets do not match.</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 Click the second to last symbol to rescan the iSCSI adapter.</t>
    </r>
  </si>
  <si>
    <r>
      <rPr>
        <sz val="11"/>
        <color rgb="FF000000"/>
        <rFont val="Calibri"/>
      </rPr>
      <t>Challenge-Handshake Authentication Protocol (CHAP) requires both client and host to know the secret (password) to establish a connection. Each mutual authentication secret should be unique.</t>
    </r>
  </si>
  <si>
    <r>
      <rPr>
        <sz val="11"/>
        <color rgb="FF000000"/>
        <rFont val="Calibri"/>
      </rPr>
      <t>To verify the CHAP secrets are unique, run the following to list all iSCSI adapters and their corresponding CHAP configuration:</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</si>
  <si>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6.3</t>
  </si>
  <si>
    <r>
      <rPr>
        <sz val="11"/>
        <rFont val="Calibri"/>
      </rPr>
      <t>Ensure storage area network (SAN) resources are segregated properly</t>
    </r>
  </si>
  <si>
    <r>
      <rPr>
        <sz val="11"/>
        <color rgb="FF000000"/>
        <rFont val="Calibri"/>
      </rPr>
      <t>The remediation procedures to properly segregate SAN activity are SAN vendor or product-specific.</t>
    </r>
    <r>
      <rPr>
        <sz val="11"/>
        <color rgb="FF000000"/>
        <rFont val="Calibri"/>
      </rPr>
      <t xml:space="preserve">
</t>
    </r>
    <r>
      <rPr>
        <sz val="11"/>
        <color rgb="FF000000"/>
        <rFont val="Calibri"/>
      </rPr>
      <t>In general, with ESXi hosts, use a single-initiator zoning or a single-initiator-single-target zoning. The latter is a preferred zoning practice. Using the more restrictive zoning prevents problems and misconfigurations that can occur on the SAN.</t>
    </r>
  </si>
  <si>
    <r>
      <rPr>
        <sz val="11"/>
        <color rgb="FF000000"/>
        <rFont val="Calibri"/>
      </rPr>
      <t>Use zoning and logical unit number (LUN) masking to segregate storage area network (SAN) activity.</t>
    </r>
    <r>
      <rPr>
        <sz val="11"/>
        <color rgb="FF000000"/>
        <rFont val="Calibri"/>
      </rPr>
      <t xml:space="preserve">
</t>
    </r>
    <r>
      <rPr>
        <sz val="11"/>
        <color rgb="FF000000"/>
        <rFont val="Calibri"/>
      </rPr>
      <t>Zoning provides access control in the SAN topology. Zoning defines which host bus adapters (HBAs) can connect to which targets. The devices outside a zone are not visible to the devices inside the zone when SAN zoning is configured. For example, zones defined for testing should be managed independently within the SAN so they do not interfere with activity in the production zones. Similarly, you can set up different zones for different departments. Zoning must take into account any host groups that have been set up on the SAN device.</t>
    </r>
    <r>
      <rPr>
        <sz val="11"/>
        <color rgb="FF000000"/>
        <rFont val="Calibri"/>
      </rPr>
      <t xml:space="preserve">
</t>
    </r>
    <r>
      <rPr>
        <sz val="11"/>
        <color rgb="FF000000"/>
        <rFont val="Calibri"/>
      </rPr>
      <t>LUN masking is a process that makes a LUN available to some hosts and unavailable to other hosts.</t>
    </r>
  </si>
  <si>
    <r>
      <rPr>
        <sz val="11"/>
        <color rgb="FF000000"/>
        <rFont val="Calibri"/>
      </rPr>
      <t>The audit procedures to verify SAN activity is properly segregated are SAN vendor or product-specific.</t>
    </r>
  </si>
  <si>
    <t>vNetwork</t>
  </si>
  <si>
    <t>7.1</t>
  </si>
  <si>
    <r>
      <rPr>
        <sz val="11"/>
        <rFont val="Calibri"/>
      </rPr>
      <t>Ensure the vSwitch Forged Transmits policy is set to reject</t>
    </r>
  </si>
  <si>
    <r>
      <rPr>
        <sz val="11"/>
        <color rgb="FF000000"/>
        <rFont val="Calibri"/>
      </rPr>
      <t>To set the policy to reject forged transmissions,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Set Forged transmits to "Reject".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the following ESXi shell command may be used:</t>
    </r>
    <r>
      <rPr>
        <sz val="11"/>
        <color rgb="FF000000"/>
        <rFont val="Calibri"/>
      </rPr>
      <t xml:space="preserve">
</t>
    </r>
    <r>
      <rPr>
        <sz val="11"/>
        <color rgb="FF006096"/>
        <rFont val="Roboto Condensed"/>
      </rPr>
      <t># esxcli network vswitch standard policy security set -v vSwitch2 -f false</t>
    </r>
    <r>
      <rPr>
        <sz val="11"/>
        <color rgb="FF006096"/>
        <rFont val="Roboto Condensed"/>
      </rPr>
      <t xml:space="preserve">
</t>
    </r>
  </si>
  <si>
    <r>
      <rPr>
        <sz val="11"/>
        <color rgb="FF000000"/>
        <rFont val="Calibri"/>
      </rPr>
      <t>Set the vSwitch Forged Transmits policy to reject for each vSwitch. Reject Forged Transmit can be set at the vSwitch and/or the Portgroup level. You can override switch-level settings at the Portgroup level.</t>
    </r>
  </si>
  <si>
    <r>
      <rPr>
        <sz val="11"/>
        <color rgb="FF000000"/>
        <rFont val="Calibri"/>
      </rPr>
      <t>To verify the policy is set to reject forged transmissions,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Verify Forged transmits is set to "Reject".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</si>
  <si>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7.2</t>
  </si>
  <si>
    <r>
      <rPr>
        <sz val="11"/>
        <rFont val="Calibri"/>
      </rPr>
      <t>Ensure the vSwitch MAC Address Change policy is set to reject</t>
    </r>
  </si>
  <si>
    <r>
      <rPr>
        <sz val="11"/>
        <color rgb="FF000000"/>
        <rFont val="Calibri"/>
      </rPr>
      <t>To set the policy to reject,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Set MAC Address Changes to "Reject".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perform the following using the ESXi shell:</t>
    </r>
    <r>
      <rPr>
        <sz val="11"/>
        <color rgb="FF000000"/>
        <rFont val="Calibri"/>
      </rPr>
      <t xml:space="preserve">
</t>
    </r>
    <r>
      <rPr>
        <sz val="11"/>
        <color rgb="FF006096"/>
        <rFont val="Roboto Condensed"/>
      </rPr>
      <t># esxcli network vswitch standard policy security set -v vSwitch2 -m false</t>
    </r>
    <r>
      <rPr>
        <sz val="11"/>
        <color rgb="FF006096"/>
        <rFont val="Roboto Condensed"/>
      </rPr>
      <t xml:space="preserve">
</t>
    </r>
  </si>
  <si>
    <r>
      <rPr>
        <sz val="11"/>
        <color rgb="FF000000"/>
        <rFont val="Calibri"/>
      </rPr>
      <t>Ensure the MAC Address Change policy within the vSwitch is set to reject. Reject MAC Changes can be set at the vSwitch and/or the Portgroup level. You can override switch-level settings at the Portgroup level.</t>
    </r>
  </si>
  <si>
    <r>
      <rPr>
        <sz val="11"/>
        <color rgb="FF000000"/>
        <rFont val="Calibri"/>
      </rPr>
      <t>To verify the policy is set to reject,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Verify MAC Address Changes is set to "Reject".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</si>
  <si>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7.3</t>
  </si>
  <si>
    <r>
      <rPr>
        <sz val="11"/>
        <rFont val="Calibri"/>
      </rPr>
      <t>Ensure the vSwitch Promiscuous Mode policy is set to reject</t>
    </r>
  </si>
  <si>
    <r>
      <rPr>
        <sz val="11"/>
        <color rgb="FF000000"/>
        <rFont val="Calibri"/>
      </rPr>
      <t>To set the policy to reject,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Set Promiscuous Mode to "Reject".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perform the following via the ESXi shell:</t>
    </r>
    <r>
      <rPr>
        <sz val="11"/>
        <color rgb="FF000000"/>
        <rFont val="Calibri"/>
      </rPr>
      <t xml:space="preserve">
</t>
    </r>
    <r>
      <rPr>
        <sz val="11"/>
        <color rgb="FF006096"/>
        <rFont val="Roboto Condensed"/>
      </rPr>
      <t># esxcli network vswitch standard policy security set -v vSwitch2 -p false</t>
    </r>
    <r>
      <rPr>
        <sz val="11"/>
        <color rgb="FF006096"/>
        <rFont val="Roboto Condensed"/>
      </rPr>
      <t xml:space="preserve">
</t>
    </r>
  </si>
  <si>
    <r>
      <rPr>
        <sz val="11"/>
        <color rgb="FF000000"/>
        <rFont val="Calibri"/>
      </rPr>
      <t>Ensure the Promiscuous Mode Policy within the vSwitch is set to reject. Promiscuous mode can be set at the vSwitch and/or the Portgroup level. You can override switch-level settings at the Portgroup level.</t>
    </r>
  </si>
  <si>
    <r>
      <rPr>
        <sz val="11"/>
        <color rgb="FF000000"/>
        <rFont val="Calibri"/>
      </rPr>
      <t>To verify the policy is set to reject, perform the following:</t>
    </r>
    <r>
      <rPr>
        <sz val="11"/>
        <color rgb="FF000000"/>
        <rFont val="Calibri"/>
      </rPr>
      <t xml:space="preserve">
</t>
    </r>
    <r>
      <rPr>
        <sz val="11"/>
        <color rgb="FF000000"/>
        <rFont val="Calibri"/>
      </rPr>
      <t>- In the vSphere Web Client, navigate to the host.</t>
    </r>
    <r>
      <rPr>
        <sz val="11"/>
        <color rgb="FF000000"/>
        <rFont val="Calibri"/>
      </rPr>
      <t xml:space="preserve">
</t>
    </r>
    <r>
      <rPr>
        <sz val="11"/>
        <color rgb="FF000000"/>
        <rFont val="Calibri"/>
      </rPr>
      <t>- Go to "Hosts and Clusters" -&gt; "vCenter" -&gt;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 and click the pencil icon to edit settings.</t>
    </r>
    <r>
      <rPr>
        <sz val="11"/>
        <color rgb="FF000000"/>
        <rFont val="Calibri"/>
      </rPr>
      <t xml:space="preserve">
</t>
    </r>
    <r>
      <rPr>
        <sz val="11"/>
        <color rgb="FF000000"/>
        <rFont val="Calibri"/>
      </rPr>
      <t>- Select Security.</t>
    </r>
    <r>
      <rPr>
        <sz val="11"/>
        <color rgb="FF000000"/>
        <rFont val="Calibri"/>
      </rPr>
      <t xml:space="preserve">
</t>
    </r>
    <r>
      <rPr>
        <sz val="11"/>
        <color rgb="FF000000"/>
        <rFont val="Calibri"/>
      </rPr>
      <t>- Verify Promiscuous Mode is set to "Reject".</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</si>
  <si>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r>
      <rPr>
        <sz val="11"/>
        <color rgb="FF000000"/>
        <rFont val="Calibri"/>
      </rPr>
      <t>reject</t>
    </r>
  </si>
  <si>
    <t>7.4</t>
  </si>
  <si>
    <r>
      <rPr>
        <sz val="11"/>
        <rFont val="Calibri"/>
      </rPr>
      <t>Ensure port groups are not configured to the value of the native VLAN</t>
    </r>
  </si>
  <si>
    <r>
      <rPr>
        <sz val="11"/>
        <color rgb="FF000000"/>
        <rFont val="Calibri"/>
      </rPr>
      <t>To stop using the native VLAN ID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Click the "Edit settings" pencil icon under the topology diagram title.</t>
    </r>
    <r>
      <rPr>
        <sz val="11"/>
        <color rgb="FF000000"/>
        <rFont val="Calibri"/>
      </rPr>
      <t xml:space="preserve">
</t>
    </r>
    <r>
      <rPr>
        <sz val="11"/>
        <color rgb="FF000000"/>
        <rFont val="Calibri"/>
      </rPr>
      <t>- In the Properties section, name the port group in the Network Label text field.</t>
    </r>
    <r>
      <rPr>
        <sz val="11"/>
        <color rgb="FF000000"/>
        <rFont val="Calibri"/>
      </rPr>
      <t xml:space="preserve">
</t>
    </r>
    <r>
      <rPr>
        <sz val="11"/>
        <color rgb="FF000000"/>
        <rFont val="Calibri"/>
      </rPr>
      <t>- Choose an existing VLAN ID drop-down menu or type in a new one.</t>
    </r>
  </si>
  <si>
    <r>
      <rPr>
        <sz val="11"/>
        <color rgb="FF000000"/>
        <rFont val="Calibri"/>
      </rPr>
      <t>ESXi does not use the concept of native VLAN, so do not configure port groups to use the native VLAN ID. If the default value of 1 for the native VLAN is being used, the ESXi Server virtual switch port groups should be configured with any value between 2 and 4094. Otherwise, ensure that the port group is not configured to use whatever value is set for the native VLAN.</t>
    </r>
  </si>
  <si>
    <r>
      <rPr>
        <sz val="11"/>
        <color rgb="FF000000"/>
        <rFont val="Calibri"/>
      </rPr>
      <t>To verify the native VLAN ID is not being used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</si>
  <si>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7.5</t>
  </si>
  <si>
    <r>
      <rPr>
        <sz val="11"/>
        <rFont val="Calibri"/>
      </rPr>
      <t>Ensure port groups are not configured to VLAN values reserved by upstream physical switches</t>
    </r>
  </si>
  <si>
    <r>
      <rPr>
        <sz val="11"/>
        <color rgb="FF000000"/>
        <rFont val="Calibri"/>
      </rPr>
      <t>To change the VLAN values for port groups to non-reserved values,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Click the "Edit settings" pencil icon under the topology diagram title.</t>
    </r>
    <r>
      <rPr>
        <sz val="11"/>
        <color rgb="FF000000"/>
        <rFont val="Calibri"/>
      </rPr>
      <t xml:space="preserve">
</t>
    </r>
    <r>
      <rPr>
        <sz val="11"/>
        <color rgb="FF000000"/>
        <rFont val="Calibri"/>
      </rPr>
      <t>- In the Properties section, name the port group in the Network Label text field.</t>
    </r>
    <r>
      <rPr>
        <sz val="11"/>
        <color rgb="FF000000"/>
        <rFont val="Calibri"/>
      </rPr>
      <t xml:space="preserve">
</t>
    </r>
    <r>
      <rPr>
        <sz val="11"/>
        <color rgb="FF000000"/>
        <rFont val="Calibri"/>
      </rPr>
      <t>- Choose an existing VLAN ID drop-down menu or type in a new one.</t>
    </r>
  </si>
  <si>
    <r>
      <rPr>
        <sz val="11"/>
        <color rgb="FF000000"/>
        <rFont val="Calibri"/>
      </rPr>
      <t>Ensure that port groups are not configured to VLAN values reserved by upstream physical switches. Certain physical switches reserve certain VLAN IDs for internal purposes and often disallow traffic configured to these values. For example, Cisco Catalyst switches typically reserve VLANs 1001 through 1024 and 4094, while Nexus switches typically reserve 3968 through 4047 and 4094. Check the documentation for your specific switch.</t>
    </r>
  </si>
  <si>
    <r>
      <rPr>
        <sz val="11"/>
        <color rgb="FF000000"/>
        <rFont val="Calibri"/>
      </rPr>
      <t>To verify port groups are not using reserved VLAN values,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</si>
  <si>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7.6</t>
  </si>
  <si>
    <r>
      <rPr>
        <sz val="11"/>
        <rFont val="Calibri"/>
      </rPr>
      <t>Ensure port groups are not configured to VLAN 4095 except for Virtual Guest Tagging (VGT)</t>
    </r>
  </si>
  <si>
    <r>
      <rPr>
        <sz val="11"/>
        <color rgb="FF000000"/>
        <rFont val="Calibri"/>
      </rPr>
      <t>To set port groups to values other than 4095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Click the "Edit settings" pencil icon under the topology diagram title.</t>
    </r>
    <r>
      <rPr>
        <sz val="11"/>
        <color rgb="FF000000"/>
        <rFont val="Calibri"/>
      </rPr>
      <t xml:space="preserve">
</t>
    </r>
    <r>
      <rPr>
        <sz val="11"/>
        <color rgb="FF000000"/>
        <rFont val="Calibri"/>
      </rPr>
      <t>- In the Properties section, name the port group in the Network Label text field.</t>
    </r>
    <r>
      <rPr>
        <sz val="11"/>
        <color rgb="FF000000"/>
        <rFont val="Calibri"/>
      </rPr>
      <t xml:space="preserve">
</t>
    </r>
    <r>
      <rPr>
        <sz val="11"/>
        <color rgb="FF000000"/>
        <rFont val="Calibri"/>
      </rPr>
      <t>- Choose an existing VLAN ID drop-down menu or type in a new one.</t>
    </r>
  </si>
  <si>
    <r>
      <rPr>
        <sz val="11"/>
        <color rgb="FF000000"/>
        <rFont val="Calibri"/>
      </rPr>
      <t>Port groups should not be configured to VLAN 4095 except for Virtual Guest Tagging (VGT). When a port group is set to VLAN 4095, this activates VGT mode. In this mode, the vSwitch passes all network frames to the guest virtual machine without modifying the VLAN tags, leaving it up to the guest to deal with them. VLAN 4095 should be used only if the guest has been specifically configured to manage VLAN tags itself.</t>
    </r>
  </si>
  <si>
    <r>
      <rPr>
        <sz val="11"/>
        <color rgb="FF000000"/>
        <rFont val="Calibri"/>
      </rPr>
      <t>To verify port groups are not set to 4095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On the Configure tab, click Networking, and select Virtual switches.</t>
    </r>
    <r>
      <rPr>
        <sz val="11"/>
        <color rgb="FF000000"/>
        <rFont val="Calibri"/>
      </rPr>
      <t xml:space="preserve">
</t>
    </r>
    <r>
      <rPr>
        <sz val="11"/>
        <color rgb="FF000000"/>
        <rFont val="Calibri"/>
      </rPr>
      <t>- Select a standard switch from the list.</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</si>
  <si>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7.7</t>
  </si>
  <si>
    <r>
      <rPr>
        <sz val="11"/>
        <rFont val="Calibri"/>
      </rPr>
      <t>Ensure Virtual Disributed Switch Netflow traffic is sent to an authorized collector</t>
    </r>
  </si>
  <si>
    <r>
      <rPr>
        <sz val="11"/>
        <color rgb="FF000000"/>
        <rFont val="Calibri"/>
      </rPr>
      <t>Using the vSphere Web Client</t>
    </r>
    <r>
      <rPr>
        <sz val="11"/>
        <color rgb="FF000000"/>
        <rFont val="Calibri"/>
      </rPr>
      <t xml:space="preserve">
</t>
    </r>
    <r>
      <rPr>
        <sz val="11"/>
        <color rgb="FF000000"/>
        <rFont val="Calibri"/>
      </rPr>
      <t>- For each distributed switch</t>
    </r>
    <r>
      <rPr>
        <sz val="11"/>
        <color rgb="FF000000"/>
        <rFont val="Calibri"/>
      </rPr>
      <t xml:space="preserve">
</t>
    </r>
    <r>
      <rPr>
        <sz val="11"/>
        <color rgb="FF000000"/>
        <rFont val="Calibri"/>
      </rPr>
      <t>- Go to "Configure" -&gt; "Settings" -&gt; "NetFlow".</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the "Collector IP address" and "Collector port" to the organization approved systems.</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Disable Netfow for a VDPortgroup</t>
    </r>
    <r>
      <rPr>
        <sz val="11"/>
        <color rgb="FF006096"/>
        <rFont val="Roboto Condensed"/>
      </rPr>
      <t xml:space="preserve">
</t>
    </r>
    <r>
      <rPr>
        <sz val="11"/>
        <color rgb="FF006096"/>
        <rFont val="Roboto Condensed"/>
      </rPr>
      <t>$DPortgroup = &lt;name of portgroup&gt;</t>
    </r>
    <r>
      <rPr>
        <sz val="11"/>
        <color rgb="FF006096"/>
        <rFont val="Roboto Condensed"/>
      </rPr>
      <t xml:space="preserve">
</t>
    </r>
    <r>
      <rPr>
        <sz val="11"/>
        <color rgb="FF006096"/>
        <rFont val="Roboto Condensed"/>
      </rPr>
      <t>Get-VDPortgroup $DPortGroup | Disable-PGNetflow</t>
    </r>
    <r>
      <rPr>
        <sz val="11"/>
        <color rgb="FF006096"/>
        <rFont val="Roboto Condensed"/>
      </rPr>
      <t xml:space="preserve">
</t>
    </r>
    <r>
      <rPr>
        <sz val="11"/>
        <color rgb="FF006096"/>
        <rFont val="Roboto Condensed"/>
      </rPr>
      <t>#Function for  Disable-PGNetflow</t>
    </r>
    <r>
      <rPr>
        <sz val="11"/>
        <color rgb="FF006096"/>
        <rFont val="Roboto Condensed"/>
      </rPr>
      <t xml:space="preserve">
</t>
    </r>
    <r>
      <rPr>
        <sz val="11"/>
        <color rgb="FF006096"/>
        <rFont val="Roboto Condensed"/>
      </rPr>
      <t>#From: http://www.virtu-al.net/2013/07/23/disabling-netflow-with-powercli/</t>
    </r>
    <r>
      <rPr>
        <sz val="11"/>
        <color rgb="FF006096"/>
        <rFont val="Roboto Condensed"/>
      </rPr>
      <t xml:space="preserve">
</t>
    </r>
    <r>
      <rPr>
        <sz val="11"/>
        <color rgb="FF006096"/>
        <rFont val="Roboto Condensed"/>
      </rPr>
      <t>Function Disable-PGNetflow {</t>
    </r>
    <r>
      <rPr>
        <sz val="11"/>
        <color rgb="FF006096"/>
        <rFont val="Roboto Condensed"/>
      </rPr>
      <t xml:space="preserve">
</t>
    </r>
    <r>
      <rPr>
        <sz val="11"/>
        <color rgb="FF006096"/>
        <rFont val="Roboto Condensed"/>
      </rPr>
      <t xml:space="preserve">   [CmdletBinding()]</t>
    </r>
    <r>
      <rPr>
        <sz val="11"/>
        <color rgb="FF006096"/>
        <rFont val="Roboto Condensed"/>
      </rPr>
      <t xml:space="preserve">
</t>
    </r>
    <r>
      <rPr>
        <sz val="11"/>
        <color rgb="FF006096"/>
        <rFont val="Roboto Condensed"/>
      </rPr>
      <t xml:space="preserve">   Param (</t>
    </r>
    <r>
      <rPr>
        <sz val="11"/>
        <color rgb="FF006096"/>
        <rFont val="Roboto Condensed"/>
      </rPr>
      <t xml:space="preserve">
</t>
    </r>
    <r>
      <rPr>
        <sz val="11"/>
        <color rgb="FF006096"/>
        <rFont val="Roboto Condensed"/>
      </rPr>
      <t xml:space="preserve">      [Parameter(ValueFromPipeline=$true)]</t>
    </r>
    <r>
      <rPr>
        <sz val="11"/>
        <color rgb="FF006096"/>
        <rFont val="Roboto Condensed"/>
      </rPr>
      <t xml:space="preserve">
</t>
    </r>
    <r>
      <rPr>
        <sz val="11"/>
        <color rgb="FF006096"/>
        <rFont val="Roboto Condensed"/>
      </rPr>
      <t xml:space="preserve">      $DVPG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Process {</t>
    </r>
    <r>
      <rPr>
        <sz val="11"/>
        <color rgb="FF006096"/>
        <rFont val="Roboto Condensed"/>
      </rPr>
      <t xml:space="preserve">
</t>
    </r>
    <r>
      <rPr>
        <sz val="11"/>
        <color rgb="FF006096"/>
        <rFont val="Roboto Condensed"/>
      </rPr>
      <t xml:space="preserve">      Foreach ($PG in $DVPG) {</t>
    </r>
    <r>
      <rPr>
        <sz val="11"/>
        <color rgb="FF006096"/>
        <rFont val="Roboto Condensed"/>
      </rPr>
      <t xml:space="preserve">
</t>
    </r>
    <r>
      <rPr>
        <sz val="11"/>
        <color rgb="FF006096"/>
        <rFont val="Roboto Condensed"/>
      </rPr>
      <t xml:space="preserve">         $spec = New-Object VMware.Vim.DVPortgroupConfigSpec</t>
    </r>
    <r>
      <rPr>
        <sz val="11"/>
        <color rgb="FF006096"/>
        <rFont val="Roboto Condensed"/>
      </rPr>
      <t xml:space="preserve">
</t>
    </r>
    <r>
      <rPr>
        <sz val="11"/>
        <color rgb="FF006096"/>
        <rFont val="Roboto Condensed"/>
      </rPr>
      <t xml:space="preserve">         $spec.configversion = $PG.Extensiondata.Config.ConfigVersion</t>
    </r>
    <r>
      <rPr>
        <sz val="11"/>
        <color rgb="FF006096"/>
        <rFont val="Roboto Condensed"/>
      </rPr>
      <t xml:space="preserve">
</t>
    </r>
    <r>
      <rPr>
        <sz val="11"/>
        <color rgb="FF006096"/>
        <rFont val="Roboto Condensed"/>
      </rPr>
      <t xml:space="preserve">         $spec.defaultPortConfig = New-Object VMware.Vim.VMwareDVSPortSetting</t>
    </r>
    <r>
      <rPr>
        <sz val="11"/>
        <color rgb="FF006096"/>
        <rFont val="Roboto Condensed"/>
      </rPr>
      <t xml:space="preserve">
</t>
    </r>
    <r>
      <rPr>
        <sz val="11"/>
        <color rgb="FF006096"/>
        <rFont val="Roboto Condensed"/>
      </rPr>
      <t xml:space="preserve">         $spec.defaultPortConfig.ipfixEnabled = New-Object VMware.Vim.BoolPolicy</t>
    </r>
    <r>
      <rPr>
        <sz val="11"/>
        <color rgb="FF006096"/>
        <rFont val="Roboto Condensed"/>
      </rPr>
      <t xml:space="preserve">
</t>
    </r>
    <r>
      <rPr>
        <sz val="11"/>
        <color rgb="FF006096"/>
        <rFont val="Roboto Condensed"/>
      </rPr>
      <t xml:space="preserve">         $spec.defaultPortConfig.ipfixEnabled.inherited = $false</t>
    </r>
    <r>
      <rPr>
        <sz val="11"/>
        <color rgb="FF006096"/>
        <rFont val="Roboto Condensed"/>
      </rPr>
      <t xml:space="preserve">
</t>
    </r>
    <r>
      <rPr>
        <sz val="11"/>
        <color rgb="FF006096"/>
        <rFont val="Roboto Condensed"/>
      </rPr>
      <t xml:space="preserve">         $spec.defaultPortConfig.ipfixEnabled.value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$PGView = Get-View -Id $PG.Id</t>
    </r>
    <r>
      <rPr>
        <sz val="11"/>
        <color rgb="FF006096"/>
        <rFont val="Roboto Condensed"/>
      </rPr>
      <t xml:space="preserve">
</t>
    </r>
    <r>
      <rPr>
        <sz val="11"/>
        <color rgb="FF006096"/>
        <rFont val="Roboto Condensed"/>
      </rPr>
      <t xml:space="preserve">         $PGView.ReconfigureDVPortgroup_Task($spec)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</si>
  <si>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vSphere VDS can export Netflow information about traffic crossing the VDS. These exports are not encrypted and can contain information about the virtual network making it easier for  a Man in the Middle attack to be executed successfully.</t>
    </r>
  </si>
  <si>
    <r>
      <rPr>
        <sz val="11"/>
        <color rgb="FF000000"/>
        <rFont val="Calibri"/>
      </rPr>
      <t>Using the vSphere Web Client</t>
    </r>
    <r>
      <rPr>
        <sz val="11"/>
        <color rgb="FF000000"/>
        <rFont val="Calibri"/>
      </rPr>
      <t xml:space="preserve">
</t>
    </r>
    <r>
      <rPr>
        <sz val="11"/>
        <color rgb="FF000000"/>
        <rFont val="Calibri"/>
      </rPr>
      <t>- For each distributed switch</t>
    </r>
    <r>
      <rPr>
        <sz val="11"/>
        <color rgb="FF000000"/>
        <rFont val="Calibri"/>
      </rPr>
      <t xml:space="preserve">
</t>
    </r>
    <r>
      <rPr>
        <sz val="11"/>
        <color rgb="FF000000"/>
        <rFont val="Calibri"/>
      </rPr>
      <t>- Go to "Configure" -&gt; "Settings" -&gt; "NetFlow".</t>
    </r>
    <r>
      <rPr>
        <sz val="11"/>
        <color rgb="FF000000"/>
        <rFont val="Calibri"/>
      </rPr>
      <t xml:space="preserve">
</t>
    </r>
    <r>
      <rPr>
        <sz val="11"/>
        <color rgb="FF000000"/>
        <rFont val="Calibri"/>
      </rPr>
      <t>- Verify that "Collector IP address" and "Collector port" are set correctly.</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Get-VDPortgroup | Select Name, VirtualSwitch, @{Name="NetflowEnabled";Expression={$_.Extensiondata.Config.defaultPortConfig.ipfixEnabled.Value}} | Where-Object {$_.NetflowEnabled -eq "True"}</t>
    </r>
    <r>
      <rPr>
        <sz val="11"/>
        <color rgb="FF006096"/>
        <rFont val="Roboto Condensed"/>
      </rPr>
      <t xml:space="preserve">
</t>
    </r>
  </si>
  <si>
    <t>7.8</t>
  </si>
  <si>
    <r>
      <rPr>
        <sz val="11"/>
        <rFont val="Calibri"/>
      </rPr>
      <t>Ensure port-level configuration overrides are disabled.</t>
    </r>
  </si>
  <si>
    <r>
      <rPr>
        <sz val="11"/>
        <color rgb="FF000000"/>
        <rFont val="Calibri"/>
      </rPr>
      <t>Using the vSphere Web Client,</t>
    </r>
    <r>
      <rPr>
        <sz val="11"/>
        <color rgb="FF000000"/>
        <rFont val="Calibri"/>
      </rPr>
      <t xml:space="preserve">
</t>
    </r>
    <r>
      <rPr>
        <sz val="11"/>
        <color rgb="FF000000"/>
        <rFont val="Calibri"/>
      </rPr>
      <t>- For each portgroup within each distributed switch</t>
    </r>
    <r>
      <rPr>
        <sz val="11"/>
        <color rgb="FF000000"/>
        <rFont val="Calibri"/>
      </rPr>
      <t xml:space="preserve">
</t>
    </r>
    <r>
      <rPr>
        <sz val="11"/>
        <color rgb="FF000000"/>
        <rFont val="Calibri"/>
      </rPr>
      <t>- Go to "Configure" -&gt; "Settings" -&gt; "Properties".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Go to "Advanced".</t>
    </r>
    <r>
      <rPr>
        <sz val="11"/>
        <color rgb="FF000000"/>
        <rFont val="Calibri"/>
      </rPr>
      <t xml:space="preserve">
</t>
    </r>
    <r>
      <rPr>
        <sz val="11"/>
        <color rgb="FF000000"/>
        <rFont val="Calibri"/>
      </rPr>
      <t>- Disable all "Override port policies".</t>
    </r>
  </si>
  <si>
    <r>
      <rPr>
        <sz val="11"/>
        <color rgb="FF000000"/>
        <rFont val="Calibri"/>
      </rPr>
      <t>Port-level configuration overrides are disabled by default. Once enabled, it allows for different security to be set ignoring what is set at the Port-Group level.</t>
    </r>
  </si>
  <si>
    <r>
      <rPr>
        <sz val="11"/>
        <color rgb="FF000000"/>
        <rFont val="Calibri"/>
      </rPr>
      <t>Using the vSphere Web Client,</t>
    </r>
    <r>
      <rPr>
        <sz val="11"/>
        <color rgb="FF000000"/>
        <rFont val="Calibri"/>
      </rPr>
      <t xml:space="preserve">
</t>
    </r>
    <r>
      <rPr>
        <sz val="11"/>
        <color rgb="FF000000"/>
        <rFont val="Calibri"/>
      </rPr>
      <t>- For each portgroup within each distributed switch</t>
    </r>
    <r>
      <rPr>
        <sz val="11"/>
        <color rgb="FF000000"/>
        <rFont val="Calibri"/>
      </rPr>
      <t xml:space="preserve">
</t>
    </r>
    <r>
      <rPr>
        <sz val="11"/>
        <color rgb="FF000000"/>
        <rFont val="Calibri"/>
      </rPr>
      <t>- Go to "Configure" -&gt; "Settings" -&gt; "Properties".</t>
    </r>
    <r>
      <rPr>
        <sz val="11"/>
        <color rgb="FF000000"/>
        <rFont val="Calibri"/>
      </rPr>
      <t xml:space="preserve">
</t>
    </r>
    <r>
      <rPr>
        <sz val="11"/>
        <color rgb="FF000000"/>
        <rFont val="Calibri"/>
      </rPr>
      <t>- Verify that all "Override port policies" are "Disabled".</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Get-VDPortgroup | Get-VDPortgroupOverridePolicy</t>
    </r>
    <r>
      <rPr>
        <sz val="11"/>
        <color rgb="FF006096"/>
        <rFont val="Roboto Condensed"/>
      </rPr>
      <t xml:space="preserve">
</t>
    </r>
  </si>
  <si>
    <t>8.1.1</t>
  </si>
  <si>
    <r>
      <rPr>
        <sz val="11"/>
        <rFont val="Calibri"/>
      </rPr>
      <t>Ensure informational messages from the VM to the VMX file are limited</t>
    </r>
  </si>
  <si>
    <r>
      <rPr>
        <sz val="11"/>
        <color rgb="FF000000"/>
        <rFont val="Calibri"/>
      </rPr>
      <t>To limit informational messages to 1 MB,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"tools.setInfo.sizeLimit" -value 1048576</t>
    </r>
    <r>
      <rPr>
        <sz val="11"/>
        <color rgb="FF006096"/>
        <rFont val="Roboto Condensed"/>
      </rPr>
      <t xml:space="preserve">
</t>
    </r>
  </si>
  <si>
    <r>
      <rPr>
        <sz val="11"/>
        <color rgb="FF000000"/>
        <rFont val="Calibri"/>
      </rPr>
      <t>Limit informational messages from the virtual machine (VM) to the virtual machine extensions (VMX) file to avoid filling the datastore. The configuration file containing these name-value pairs is limited to a size of 1 MB by default. This should be sufficient for most cases, but you can change this value if necessary, such as if large amounts of custom information are being stored in the configuration file.</t>
    </r>
  </si>
  <si>
    <r>
      <rPr>
        <sz val="11"/>
        <color rgb="FF000000"/>
        <rFont val="Calibri"/>
      </rPr>
      <t xml:space="preserve">To verify informational messages are limited to 1 MB, view the virtual machine configuration file and verify that tools.setInfo.sizeLimit is set to </t>
    </r>
    <r>
      <rPr>
        <b/>
        <sz val="11"/>
        <color rgb="FF000000"/>
        <rFont val="Calibri"/>
      </rPr>
      <t>1048576</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"tools.setInfo.sizeLimit" | Select Entity, Name, Value</t>
    </r>
    <r>
      <rPr>
        <sz val="11"/>
        <color rgb="FF006096"/>
        <rFont val="Roboto Condensed"/>
      </rPr>
      <t xml:space="preserve">
</t>
    </r>
  </si>
  <si>
    <r>
      <rPr>
        <sz val="11"/>
        <color rgb="FF000000"/>
        <rFont val="Calibri"/>
      </rPr>
      <t>1048576</t>
    </r>
  </si>
  <si>
    <t>8.1.2</t>
  </si>
  <si>
    <r>
      <rPr>
        <sz val="11"/>
        <rFont val="Calibri"/>
      </rPr>
      <t>Ensure only one remote console connection is permitted to a VM at any time</t>
    </r>
  </si>
  <si>
    <r>
      <rPr>
        <sz val="11"/>
        <color rgb="FF000000"/>
        <rFont val="Calibri"/>
      </rPr>
      <t>To permit only one remote console session at a time, run the following PowerCLI command for VMs that do not specify the setting:</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t>
    </r>
    <r>
      <rPr>
        <sz val="11"/>
        <color rgb="FF006096"/>
        <rFont val="Roboto Condensed"/>
      </rPr>
      <t xml:space="preserve">
</t>
    </r>
    <r>
      <rPr>
        <sz val="11"/>
        <color rgb="FF000000"/>
        <rFont val="Calibri"/>
      </rPr>
      <t xml:space="preserve">
</t>
    </r>
    <r>
      <rPr>
        <sz val="11"/>
        <color rgb="FF000000"/>
        <rFont val="Calibri"/>
      </rPr>
      <t>Run the following PowerCLI command for VMs that specify the setting but have the wrong value for it:</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1 -Force</t>
    </r>
    <r>
      <rPr>
        <sz val="11"/>
        <color rgb="FF006096"/>
        <rFont val="Roboto Condensed"/>
      </rPr>
      <t xml:space="preserve">
</t>
    </r>
  </si>
  <si>
    <r>
      <rPr>
        <sz val="11"/>
        <color rgb="FF000000"/>
        <rFont val="Calibri"/>
      </rPr>
      <t>By default, remote console sessions can be connected to by more than one user at a time. Permit only one remote console connection to a VM at a time. Other attempts will be rejected until the first connection disconnects.</t>
    </r>
  </si>
  <si>
    <r>
      <rPr>
        <sz val="11"/>
        <color rgb="FF000000"/>
        <rFont val="Calibri"/>
      </rPr>
      <t xml:space="preserve">To verify that only one remote console session is permitted at a time, view the virtual machine configuration file and confirm that </t>
    </r>
    <r>
      <rPr>
        <b/>
        <sz val="11"/>
        <color rgb="FF000000"/>
        <rFont val="Calibri"/>
      </rPr>
      <t>RemoteDisplay.maxConnections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"RemoteDisplay.maxConnections" | Select Entity, Name, Value</t>
    </r>
    <r>
      <rPr>
        <sz val="11"/>
        <color rgb="FF006096"/>
        <rFont val="Roboto Condensed"/>
      </rPr>
      <t xml:space="preserve">
</t>
    </r>
  </si>
  <si>
    <t>Devices</t>
  </si>
  <si>
    <t>8.2.1</t>
  </si>
  <si>
    <r>
      <rPr>
        <sz val="11"/>
        <rFont val="Calibri"/>
      </rPr>
      <t>Ensure unnecessary floppy devices are disconnected</t>
    </r>
  </si>
  <si>
    <r>
      <rPr>
        <sz val="11"/>
        <color rgb="FF000000"/>
        <rFont val="Calibri"/>
      </rPr>
      <t>To disconnect all floppy drives from VMs, run the following PowerCLI command:</t>
    </r>
    <r>
      <rPr>
        <sz val="11"/>
        <color rgb="FF000000"/>
        <rFont val="Calibri"/>
      </rPr>
      <t xml:space="preserve">
</t>
    </r>
    <r>
      <rPr>
        <sz val="11"/>
        <color rgb="FF006096"/>
        <rFont val="Roboto Condensed"/>
      </rPr>
      <t># Remove all Floppy drives attached to VMs</t>
    </r>
    <r>
      <rPr>
        <sz val="11"/>
        <color rgb="FF006096"/>
        <rFont val="Roboto Condensed"/>
      </rPr>
      <t xml:space="preserve">
</t>
    </r>
    <r>
      <rPr>
        <sz val="11"/>
        <color rgb="FF006096"/>
        <rFont val="Roboto Condensed"/>
      </rPr>
      <t>Get-VM | Get-FloppyDrive | Remove-FloppyDrive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</si>
  <si>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floppy device is connected to a virtual machine unless required. For a floppy device to be disconnected, the floppyX.present parameter should either not be present or have a value of FALSE.</t>
    </r>
  </si>
  <si>
    <r>
      <rPr>
        <sz val="11"/>
        <color rgb="FF000000"/>
        <rFont val="Calibri"/>
      </rPr>
      <t>To verify floppy drives are not connected, confirm that the following parameter is either NOT present or is set to FALSE: floppyX.present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Floppy Devices attached to VMs</t>
    </r>
    <r>
      <rPr>
        <sz val="11"/>
        <color rgb="FF006096"/>
        <rFont val="Roboto Condensed"/>
      </rPr>
      <t xml:space="preserve">
</t>
    </r>
    <r>
      <rPr>
        <sz val="11"/>
        <color rgb="FF006096"/>
        <rFont val="Roboto Condensed"/>
      </rPr>
      <t>Get-VM | Get-FloppyDrive | Select Parent, Name, ConnectionState</t>
    </r>
    <r>
      <rPr>
        <sz val="11"/>
        <color rgb="FF006096"/>
        <rFont val="Roboto Condensed"/>
      </rPr>
      <t xml:space="preserve">
</t>
    </r>
  </si>
  <si>
    <t>8.2.2</t>
  </si>
  <si>
    <r>
      <rPr>
        <sz val="11"/>
        <rFont val="Calibri"/>
      </rPr>
      <t>Ensure unnecessary CD/DVD devices are disconnected</t>
    </r>
  </si>
  <si>
    <r>
      <rPr>
        <sz val="11"/>
        <color rgb="FF000000"/>
        <rFont val="Calibri"/>
      </rPr>
      <t>To disconnect all CD/DVD drives from VMs, run the following PowerCLI command:</t>
    </r>
    <r>
      <rPr>
        <sz val="11"/>
        <color rgb="FF000000"/>
        <rFont val="Calibri"/>
      </rPr>
      <t xml:space="preserve">
</t>
    </r>
    <r>
      <rPr>
        <sz val="11"/>
        <color rgb="FF006096"/>
        <rFont val="Roboto Condensed"/>
      </rPr>
      <t># Remove all CD/DVD Drives attached to VMs</t>
    </r>
    <r>
      <rPr>
        <sz val="11"/>
        <color rgb="FF006096"/>
        <rFont val="Roboto Condensed"/>
      </rPr>
      <t xml:space="preserve">
</t>
    </r>
    <r>
      <rPr>
        <sz val="11"/>
        <color rgb="FF006096"/>
        <rFont val="Roboto Condensed"/>
      </rPr>
      <t>Get-VM | Get-CDDrive | Remove-CDDrive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</si>
  <si>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CD/DVD device is connected to a virtual machine unless required. For a CD/DVD device to be disconnected, the ideX:Y.present parameter should either not be present or have a value of FALSE.</t>
    </r>
  </si>
  <si>
    <r>
      <rPr>
        <sz val="11"/>
        <color rgb="FF000000"/>
        <rFont val="Calibri"/>
      </rPr>
      <t>To verify CD/DVD drives are not connected, confirm that the following parameter is either NOT present or is set to FALSE: ideX:Y.present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CD/DVD Drives attached to VMs</t>
    </r>
    <r>
      <rPr>
        <sz val="11"/>
        <color rgb="FF006096"/>
        <rFont val="Roboto Condensed"/>
      </rPr>
      <t xml:space="preserve">
</t>
    </r>
    <r>
      <rPr>
        <sz val="11"/>
        <color rgb="FF006096"/>
        <rFont val="Roboto Condensed"/>
      </rPr>
      <t>Get-VM | Get-CDDrive</t>
    </r>
    <r>
      <rPr>
        <sz val="11"/>
        <color rgb="FF006096"/>
        <rFont val="Roboto Condensed"/>
      </rPr>
      <t xml:space="preserve">
</t>
    </r>
  </si>
  <si>
    <t>8.2.3</t>
  </si>
  <si>
    <r>
      <rPr>
        <sz val="11"/>
        <rFont val="Calibri"/>
      </rPr>
      <t>Ensure unnecessary parallel ports are disconnected</t>
    </r>
  </si>
  <si>
    <r>
      <rPr>
        <sz val="11"/>
        <color rgb="FF000000"/>
        <rFont val="Calibri"/>
      </rPr>
      <t>To disconnect all parallel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Parallel Ports attached to VMs</t>
    </r>
    <r>
      <rPr>
        <sz val="11"/>
        <color rgb="FF006096"/>
        <rFont val="Roboto Condensed"/>
      </rPr>
      <t xml:space="preserve">
</t>
    </r>
    <r>
      <rPr>
        <sz val="11"/>
        <color rgb="FF006096"/>
        <rFont val="Roboto Condensed"/>
      </rPr>
      <t>Get-VM | Get-ParallelPort | Remove-ParallelPort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</si>
  <si>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parallel port is connected to a virtual machine unless required. For a parallel port to be disconnected, the parallelX.present parameter should either not be present or have a value of FALSE.</t>
    </r>
  </si>
  <si>
    <r>
      <rPr>
        <sz val="11"/>
        <color rgb="FF000000"/>
        <rFont val="Calibri"/>
      </rPr>
      <t>To verify parallel ports are not connected, confirm that the following parameter is either NOT present or is set to FALSE: parallelX.present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Parallel ports attached to VMs</t>
    </r>
    <r>
      <rPr>
        <sz val="11"/>
        <color rgb="FF006096"/>
        <rFont val="Roboto Condensed"/>
      </rPr>
      <t xml:space="preserve">
</t>
    </r>
    <r>
      <rPr>
        <sz val="11"/>
        <color rgb="FF006096"/>
        <rFont val="Roboto Condensed"/>
      </rPr>
      <t>Get-VM | Get-ParallelPort</t>
    </r>
    <r>
      <rPr>
        <sz val="11"/>
        <color rgb="FF006096"/>
        <rFont val="Roboto Condensed"/>
      </rPr>
      <t xml:space="preserve">
</t>
    </r>
  </si>
  <si>
    <t>8.2.4</t>
  </si>
  <si>
    <r>
      <rPr>
        <sz val="11"/>
        <rFont val="Calibri"/>
      </rPr>
      <t>Ensure unnecessary serial ports are disconnected</t>
    </r>
  </si>
  <si>
    <r>
      <rPr>
        <sz val="11"/>
        <color rgb="FF000000"/>
        <rFont val="Calibri"/>
      </rPr>
      <t>To disconnect all serial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Serial Ports attached to VMs</t>
    </r>
    <r>
      <rPr>
        <sz val="11"/>
        <color rgb="FF006096"/>
        <rFont val="Roboto Condensed"/>
      </rPr>
      <t xml:space="preserve">
</t>
    </r>
    <r>
      <rPr>
        <sz val="11"/>
        <color rgb="FF006096"/>
        <rFont val="Roboto Condensed"/>
      </rPr>
      <t>Get-VM | Get-SerialPort | Remove-SerialPort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</si>
  <si>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serial port is connected to a virtual machine unless required. For a serial port to be disconnected, the serialX.present parameter should either not be present or have a value of FALSE.</t>
    </r>
  </si>
  <si>
    <r>
      <rPr>
        <sz val="11"/>
        <color rgb="FF000000"/>
        <rFont val="Calibri"/>
      </rPr>
      <t>To verify serial ports are not connected, confirm that the following parameter is either NOT present or is set to FALSE:  serialX.present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Serial ports attached to VMs</t>
    </r>
    <r>
      <rPr>
        <sz val="11"/>
        <color rgb="FF006096"/>
        <rFont val="Roboto Condensed"/>
      </rPr>
      <t xml:space="preserve">
</t>
    </r>
    <r>
      <rPr>
        <sz val="11"/>
        <color rgb="FF006096"/>
        <rFont val="Roboto Condensed"/>
      </rPr>
      <t>Get-VM | Get-SerialPort</t>
    </r>
    <r>
      <rPr>
        <sz val="11"/>
        <color rgb="FF006096"/>
        <rFont val="Roboto Condensed"/>
      </rPr>
      <t xml:space="preserve">
</t>
    </r>
  </si>
  <si>
    <t>8.2.5</t>
  </si>
  <si>
    <r>
      <rPr>
        <sz val="11"/>
        <rFont val="Calibri"/>
      </rPr>
      <t>Ensure unnecessary USB devices are disconnected</t>
    </r>
  </si>
  <si>
    <r>
      <rPr>
        <sz val="11"/>
        <color rgb="FF000000"/>
        <rFont val="Calibri"/>
      </rPr>
      <t>To disconnect all USB devices from VMs, run the following PowerCLI command:</t>
    </r>
    <r>
      <rPr>
        <sz val="11"/>
        <color rgb="FF000000"/>
        <rFont val="Calibri"/>
      </rPr>
      <t xml:space="preserve">
</t>
    </r>
    <r>
      <rPr>
        <sz val="11"/>
        <color rgb="FF006096"/>
        <rFont val="Roboto Condensed"/>
      </rPr>
      <t># Remove all USB Devices attached to VMs</t>
    </r>
    <r>
      <rPr>
        <sz val="11"/>
        <color rgb="FF006096"/>
        <rFont val="Roboto Condensed"/>
      </rPr>
      <t xml:space="preserve">
</t>
    </r>
    <r>
      <rPr>
        <sz val="11"/>
        <color rgb="FF006096"/>
        <rFont val="Roboto Condensed"/>
      </rPr>
      <t>Get-VM | Get-USBDevice | Remove-USBDevice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</si>
  <si>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USB device is connected to a virtual machine unless required. For a USB device to be disconnected, the usb.present parameter should either not be present or have a value of FALSE.</t>
    </r>
  </si>
  <si>
    <r>
      <rPr>
        <sz val="11"/>
        <color rgb="FF000000"/>
        <rFont val="Calibri"/>
      </rPr>
      <t>To verify USB devices are not connected, confirm that the following parameter is either NOT present or is set to FALSE: usb.present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USB Devices attached to VMs</t>
    </r>
    <r>
      <rPr>
        <sz val="11"/>
        <color rgb="FF006096"/>
        <rFont val="Roboto Condensed"/>
      </rPr>
      <t xml:space="preserve">
</t>
    </r>
    <r>
      <rPr>
        <sz val="11"/>
        <color rgb="FF006096"/>
        <rFont val="Roboto Condensed"/>
      </rPr>
      <t>Get-VM | Get-USBDevice</t>
    </r>
    <r>
      <rPr>
        <sz val="11"/>
        <color rgb="FF006096"/>
        <rFont val="Roboto Condensed"/>
      </rPr>
      <t xml:space="preserve">
</t>
    </r>
  </si>
  <si>
    <t>8.2.6</t>
  </si>
  <si>
    <r>
      <rPr>
        <sz val="11"/>
        <rFont val="Calibri"/>
      </rPr>
      <t>Ensure unauthorized modification and disconnection of devices is disabled</t>
    </r>
  </si>
  <si>
    <r>
      <rPr>
        <sz val="11"/>
        <color rgb="FF000000"/>
        <rFont val="Calibri"/>
      </rPr>
      <t>To prevent unauthorized device modifications and disconnections,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"isolation.device.edit.disable" -value $true</t>
    </r>
    <r>
      <rPr>
        <sz val="11"/>
        <color rgb="FF006096"/>
        <rFont val="Roboto Condensed"/>
      </rPr>
      <t xml:space="preserve">
</t>
    </r>
  </si>
  <si>
    <r>
      <rPr>
        <sz val="11"/>
        <color rgb="FF000000"/>
        <rFont val="Calibri"/>
      </rPr>
      <t>In a virtual machine, users and processes without root or administrator privileges can disconnect devices, such as network adapters and CD-ROM drives, and modify device settings within the guest operating system. These actions should be prevented.</t>
    </r>
  </si>
  <si>
    <r>
      <rPr>
        <sz val="11"/>
        <color rgb="FF000000"/>
        <rFont val="Calibri"/>
      </rPr>
      <t xml:space="preserve">To verify unauthorized device modifications and disconnections are prevented, access the virtual machine configuration file and verify that </t>
    </r>
    <r>
      <rPr>
        <b/>
        <sz val="11"/>
        <color rgb="FF000000"/>
        <rFont val="Calibri"/>
      </rPr>
      <t>isolation.device.edit.disable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"isolation.device.edit.disable" | Select Entity, Name, Value</t>
    </r>
    <r>
      <rPr>
        <sz val="11"/>
        <color rgb="FF006096"/>
        <rFont val="Roboto Condensed"/>
      </rPr>
      <t xml:space="preserve">
</t>
    </r>
  </si>
  <si>
    <t>8.2.7</t>
  </si>
  <si>
    <r>
      <rPr>
        <sz val="11"/>
        <rFont val="Calibri"/>
      </rPr>
      <t>Ensure unauthorized connection of devices is disabled</t>
    </r>
  </si>
  <si>
    <r>
      <rPr>
        <sz val="11"/>
        <color rgb="FF000000"/>
        <rFont val="Calibri"/>
      </rPr>
      <t>To prevent unauthorized device 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"isolation.device.connectable.disable" -value $true</t>
    </r>
    <r>
      <rPr>
        <sz val="11"/>
        <color rgb="FF006096"/>
        <rFont val="Roboto Condensed"/>
      </rPr>
      <t xml:space="preserve">
</t>
    </r>
  </si>
  <si>
    <r>
      <rPr>
        <sz val="11"/>
        <color rgb="FF000000"/>
        <rFont val="Calibri"/>
      </rPr>
      <t>In a virtual machine, users and processes without root or administrator privileges can connect devices, such as network adapters and CD-ROM drives. This should be prevented.</t>
    </r>
  </si>
  <si>
    <r>
      <rPr>
        <sz val="11"/>
        <color rgb="FF000000"/>
        <rFont val="Calibri"/>
      </rPr>
      <t xml:space="preserve">To verify unauthorized device connections are prevented, access the virtual machine configuration file and verify that </t>
    </r>
    <r>
      <rPr>
        <b/>
        <sz val="11"/>
        <color rgb="FF000000"/>
        <rFont val="Calibri"/>
      </rPr>
      <t>isolation.device.connectable.disable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"isolation.device.connectable.disable" | Select Entity, Name, Value</t>
    </r>
    <r>
      <rPr>
        <sz val="11"/>
        <color rgb="FF006096"/>
        <rFont val="Roboto Condensed"/>
      </rPr>
      <t xml:space="preserve">
</t>
    </r>
  </si>
  <si>
    <t>8.2.8</t>
  </si>
  <si>
    <r>
      <rPr>
        <sz val="11"/>
        <rFont val="Calibri"/>
      </rPr>
      <t>Ensure PCI and PCIe device passthrough is disabled</t>
    </r>
  </si>
  <si>
    <r>
      <rPr>
        <sz val="11"/>
        <color rgb="FF000000"/>
        <rFont val="Calibri"/>
      </rPr>
      <t>Using the vSphere Web Client:</t>
    </r>
    <r>
      <rPr>
        <sz val="11"/>
        <color rgb="FF000000"/>
        <rFont val="Calibri"/>
      </rPr>
      <t xml:space="preserve">
</t>
    </r>
    <r>
      <rPr>
        <sz val="11"/>
        <color rgb="FF000000"/>
        <rFont val="Calibri"/>
      </rPr>
      <t>- Select each VM</t>
    </r>
    <r>
      <rPr>
        <sz val="11"/>
        <color rgb="FF000000"/>
        <rFont val="Calibri"/>
      </rPr>
      <t xml:space="preserve">
</t>
    </r>
    <r>
      <rPr>
        <sz val="11"/>
        <color rgb="FF000000"/>
        <rFont val="Calibri"/>
      </rPr>
      <t>- Click "Configure" -&gt; "Settings" -&gt; "Virtual Hardware" -&gt;</t>
    </r>
    <r>
      <rPr>
        <sz val="11"/>
        <color rgb="FF000000"/>
        <rFont val="Calibri"/>
      </rPr>
      <t xml:space="preserve">
</t>
    </r>
    <r>
      <rPr>
        <sz val="11"/>
        <color rgb="FF000000"/>
        <rFont val="Calibri"/>
      </rPr>
      <t>- Remove the PCI/PCIe passthrough device.</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"pciPassthru*.present" -value ""</t>
    </r>
    <r>
      <rPr>
        <sz val="11"/>
        <color rgb="FF006096"/>
        <rFont val="Roboto Condensed"/>
      </rPr>
      <t xml:space="preserve">
</t>
    </r>
  </si>
  <si>
    <r>
      <rPr>
        <sz val="11"/>
        <color rgb="FF000000"/>
        <rFont val="Calibri"/>
      </rPr>
      <t>Using the VMware DirectPath I/O feature to pass through a PCI or PCIe device to a virtual machine can result in a potential security vulnerability.</t>
    </r>
  </si>
  <si>
    <r>
      <rPr>
        <sz val="11"/>
        <color rgb="FF000000"/>
        <rFont val="Calibri"/>
      </rPr>
      <t>Using the vSphere Web Client:</t>
    </r>
    <r>
      <rPr>
        <sz val="11"/>
        <color rgb="FF000000"/>
        <rFont val="Calibri"/>
      </rPr>
      <t xml:space="preserve">
</t>
    </r>
    <r>
      <rPr>
        <sz val="11"/>
        <color rgb="FF000000"/>
        <rFont val="Calibri"/>
      </rPr>
      <t>- Select each applicable VM</t>
    </r>
    <r>
      <rPr>
        <sz val="11"/>
        <color rgb="FF000000"/>
        <rFont val="Calibri"/>
      </rPr>
      <t xml:space="preserve">
</t>
    </r>
    <r>
      <rPr>
        <sz val="11"/>
        <color rgb="FF000000"/>
        <rFont val="Calibri"/>
      </rPr>
      <t>- Click "Configure" -&gt; "Settings" -&gt; "VM Options".</t>
    </r>
    <r>
      <rPr>
        <sz val="11"/>
        <color rgb="FF000000"/>
        <rFont val="Calibri"/>
      </rPr>
      <t xml:space="preserve">
</t>
    </r>
    <r>
      <rPr>
        <sz val="11"/>
        <color rgb="FF000000"/>
        <rFont val="Calibri"/>
      </rPr>
      <t>- Expand "Advanced Settings".</t>
    </r>
    <r>
      <rPr>
        <sz val="11"/>
        <color rgb="FF000000"/>
        <rFont val="Calibri"/>
      </rPr>
      <t xml:space="preserve">
</t>
    </r>
    <r>
      <rPr>
        <sz val="11"/>
        <color rgb="FF000000"/>
        <rFont val="Calibri"/>
      </rPr>
      <t>- Scroll the list of "Configuration Parameters"</t>
    </r>
    <r>
      <rPr>
        <sz val="11"/>
        <color rgb="FF000000"/>
        <rFont val="Calibri"/>
      </rPr>
      <t xml:space="preserve">
</t>
    </r>
    <r>
      <rPr>
        <sz val="11"/>
        <color rgb="FF000000"/>
        <rFont val="Calibri"/>
      </rPr>
      <t>- Ensure that the desired configuration parameter is present with the desired value.</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"pciPassthru*.present" | Select Entity, Name, Value</t>
    </r>
    <r>
      <rPr>
        <sz val="11"/>
        <color rgb="FF006096"/>
        <rFont val="Roboto Condensed"/>
      </rPr>
      <t xml:space="preserve">
</t>
    </r>
    <r>
      <rPr>
        <sz val="11"/>
        <color rgb="FF006096"/>
        <rFont val="Roboto Condensed"/>
      </rPr>
      <t>``</t>
    </r>
  </si>
  <si>
    <t>Guest</t>
  </si>
  <si>
    <t>8.3.1</t>
  </si>
  <si>
    <r>
      <rPr>
        <sz val="11"/>
        <rFont val="Calibri"/>
      </rPr>
      <t>Ensure unnecessary or superfluous functions inside VMs are disabled</t>
    </r>
  </si>
  <si>
    <r>
      <rPr>
        <sz val="11"/>
        <color rgb="FF000000"/>
        <rFont val="Calibri"/>
      </rPr>
      <t>To disable unneeded functions, perform whichever of the following steps are applicable:</t>
    </r>
    <r>
      <rPr>
        <sz val="11"/>
        <color rgb="FF000000"/>
        <rFont val="Calibri"/>
      </rPr>
      <t xml:space="preserve">
</t>
    </r>
    <r>
      <rPr>
        <sz val="11"/>
        <color rgb="FF000000"/>
        <rFont val="Calibri"/>
      </rPr>
      <t>- Disable unused services in the operating system.</t>
    </r>
    <r>
      <rPr>
        <sz val="11"/>
        <color rgb="FF000000"/>
        <rFont val="Calibri"/>
      </rPr>
      <t xml:space="preserve">
</t>
    </r>
    <r>
      <rPr>
        <sz val="11"/>
        <color rgb="FF000000"/>
        <rFont val="Calibri"/>
      </rPr>
      <t>- Disconnect unused physical devices, such as CD/DVD drives, floppy drives, and USB adaptors.</t>
    </r>
    <r>
      <rPr>
        <sz val="11"/>
        <color rgb="FF000000"/>
        <rFont val="Calibri"/>
      </rPr>
      <t xml:space="preserve">
</t>
    </r>
    <r>
      <rPr>
        <sz val="11"/>
        <color rgb="FF000000"/>
        <rFont val="Calibri"/>
      </rPr>
      <t>- Turn off any screen savers.</t>
    </r>
    <r>
      <rPr>
        <sz val="11"/>
        <color rgb="FF000000"/>
        <rFont val="Calibri"/>
      </rPr>
      <t xml:space="preserve">
</t>
    </r>
    <r>
      <rPr>
        <sz val="11"/>
        <color rgb="FF000000"/>
        <rFont val="Calibri"/>
      </rPr>
      <t>- If using a Linux, BSD, or Solaris guest operating system, do not run the X Windows system unless it is necessary.</t>
    </r>
  </si>
  <si>
    <r>
      <rPr>
        <sz val="11"/>
        <color rgb="FF000000"/>
        <rFont val="Calibri"/>
      </rPr>
      <t>Disable all system components that are not needed to support the application or service running on the VM. VMs often don't require as many functions as ordinary physical servers, so when virtualizing, you should evaluate whether a particular function is truly needed.</t>
    </r>
  </si>
  <si>
    <r>
      <rPr>
        <sz val="11"/>
        <color rgb="FF000000"/>
        <rFont val="Calibri"/>
      </rPr>
      <t>To verify unneeded functions are disabled, check that the following are disabled:</t>
    </r>
    <r>
      <rPr>
        <sz val="11"/>
        <color rgb="FF000000"/>
        <rFont val="Calibri"/>
      </rPr>
      <t xml:space="preserve">
</t>
    </r>
    <r>
      <rPr>
        <sz val="11"/>
        <color rgb="FF000000"/>
        <rFont val="Calibri"/>
      </rPr>
      <t>- Unused services in the operating system. For example, if the system runs a file server, Web services should not be running.</t>
    </r>
    <r>
      <rPr>
        <sz val="11"/>
        <color rgb="FF000000"/>
        <rFont val="Calibri"/>
      </rPr>
      <t xml:space="preserve">
</t>
    </r>
    <r>
      <rPr>
        <sz val="11"/>
        <color rgb="FF000000"/>
        <rFont val="Calibri"/>
      </rPr>
      <t>- Unused physical devices, such as CD/DVD drives, floppy drives, and USB adaptors.</t>
    </r>
    <r>
      <rPr>
        <sz val="11"/>
        <color rgb="FF000000"/>
        <rFont val="Calibri"/>
      </rPr>
      <t xml:space="preserve">
</t>
    </r>
    <r>
      <rPr>
        <sz val="11"/>
        <color rgb="FF000000"/>
        <rFont val="Calibri"/>
      </rPr>
      <t>- Screen savers.</t>
    </r>
    <r>
      <rPr>
        <sz val="11"/>
        <color rgb="FF000000"/>
        <rFont val="Calibri"/>
      </rPr>
      <t xml:space="preserve">
</t>
    </r>
    <r>
      <rPr>
        <sz val="11"/>
        <color rgb="FF000000"/>
        <rFont val="Calibri"/>
      </rPr>
      <t>- X Windows if using a Linux, BSD, or Solaris guest operating system.</t>
    </r>
  </si>
  <si>
    <t>8.3.2</t>
  </si>
  <si>
    <r>
      <rPr>
        <sz val="11"/>
        <rFont val="Calibri"/>
      </rPr>
      <t>Ensure use of the VM console is limited</t>
    </r>
  </si>
  <si>
    <r>
      <rPr>
        <sz val="11"/>
        <color rgb="FF000000"/>
        <rFont val="Calibri"/>
      </rPr>
      <t>To properly limit use of the VM console, perform the following steps:</t>
    </r>
    <r>
      <rPr>
        <sz val="11"/>
        <color rgb="FF000000"/>
        <rFont val="Calibri"/>
      </rPr>
      <t xml:space="preserve">
</t>
    </r>
    <r>
      <rPr>
        <sz val="11"/>
        <color rgb="FF000000"/>
        <rFont val="Calibri"/>
      </rPr>
      <t>- From the vSphere Client, navigate to vCenter --&gt; Administration --&gt; Roles.</t>
    </r>
    <r>
      <rPr>
        <sz val="11"/>
        <color rgb="FF000000"/>
        <rFont val="Calibri"/>
      </rPr>
      <t xml:space="preserve">
</t>
    </r>
    <r>
      <rPr>
        <sz val="11"/>
        <color rgb="FF000000"/>
        <rFont val="Calibri"/>
      </rPr>
      <t>- Create a custom role and choose Edit to enable only the minimum needed effective privileges.</t>
    </r>
    <r>
      <rPr>
        <sz val="11"/>
        <color rgb="FF000000"/>
        <rFont val="Calibri"/>
      </rPr>
      <t xml:space="preserve">
</t>
    </r>
    <r>
      <rPr>
        <sz val="11"/>
        <color rgb="FF000000"/>
        <rFont val="Calibri"/>
      </rPr>
      <t>- Next, select an object in the inventory.</t>
    </r>
    <r>
      <rPr>
        <sz val="11"/>
        <color rgb="FF000000"/>
        <rFont val="Calibri"/>
      </rPr>
      <t xml:space="preserve">
</t>
    </r>
    <r>
      <rPr>
        <sz val="11"/>
        <color rgb="FF000000"/>
        <rFont val="Calibri"/>
      </rPr>
      <t>- Click the Permissions tab to view the user and role pair assignments for that object.</t>
    </r>
    <r>
      <rPr>
        <sz val="11"/>
        <color rgb="FF000000"/>
        <rFont val="Calibri"/>
      </rPr>
      <t xml:space="preserve">
</t>
    </r>
    <r>
      <rPr>
        <sz val="11"/>
        <color rgb="FF000000"/>
        <rFont val="Calibri"/>
      </rPr>
      <t>- Remove any default "Admin" or "Power User" roles, and assign the new custom role as needed.</t>
    </r>
  </si>
  <si>
    <r>
      <rPr>
        <sz val="11"/>
        <color rgb="FF000000"/>
        <rFont val="Calibri"/>
      </rPr>
      <t>The VM console enables you to connect to the console of a VM, in effect seeing what a monitor on a physical server would show. The VM console also provides power management and removable device connectivity controls. Instead of the VM console, use native remote management services, such as terminal services and ssh, to interact with VMs. Grant access to the VM console only when needed, and use custom roles to provide fine-grained permissions for those people who do need access. By default, the vCenter roles "Virtual Machine Power User" and "Virtual Machine Administrator" have the "Virtual Machine.Interaction.Console Interaction" privilege.</t>
    </r>
  </si>
  <si>
    <r>
      <rPr>
        <sz val="11"/>
        <color rgb="FF000000"/>
        <rFont val="Calibri"/>
      </rPr>
      <t>To verify use of the VM console is properly limited, perform the following steps:</t>
    </r>
    <r>
      <rPr>
        <sz val="11"/>
        <color rgb="FF000000"/>
        <rFont val="Calibri"/>
      </rPr>
      <t xml:space="preserve">
</t>
    </r>
    <r>
      <rPr>
        <sz val="11"/>
        <color rgb="FF000000"/>
        <rFont val="Calibri"/>
      </rPr>
      <t>- From the vSphere Client, select an object in the inventory.</t>
    </r>
    <r>
      <rPr>
        <sz val="11"/>
        <color rgb="FF000000"/>
        <rFont val="Calibri"/>
      </rPr>
      <t xml:space="preserve">
</t>
    </r>
    <r>
      <rPr>
        <sz val="11"/>
        <color rgb="FF000000"/>
        <rFont val="Calibri"/>
      </rPr>
      <t>- Click the Permissions tab to view the user and role pair assignments for that object.</t>
    </r>
    <r>
      <rPr>
        <sz val="11"/>
        <color rgb="FF000000"/>
        <rFont val="Calibri"/>
      </rPr>
      <t xml:space="preserve">
</t>
    </r>
    <r>
      <rPr>
        <sz val="11"/>
        <color rgb="FF000000"/>
        <rFont val="Calibri"/>
      </rPr>
      <t>- Next, navigate to vCenter --&gt; Administration --&gt; Roles.</t>
    </r>
    <r>
      <rPr>
        <sz val="11"/>
        <color rgb="FF000000"/>
        <rFont val="Calibri"/>
      </rPr>
      <t xml:space="preserve">
</t>
    </r>
    <r>
      <rPr>
        <sz val="11"/>
        <color rgb="FF000000"/>
        <rFont val="Calibri"/>
      </rPr>
      <t>- Select the role in question and choose Edit to see which effective privileges are enabled.</t>
    </r>
    <r>
      <rPr>
        <sz val="11"/>
        <color rgb="FF000000"/>
        <rFont val="Calibri"/>
      </rPr>
      <t xml:space="preserve">
</t>
    </r>
    <r>
      <rPr>
        <sz val="11"/>
        <color rgb="FF000000"/>
        <rFont val="Calibri"/>
      </rPr>
      <t>- Verify that only authorized users have a role which allows them a privilege under the Virtual Machine section of the role editor.</t>
    </r>
  </si>
  <si>
    <t>8.3.3</t>
  </si>
  <si>
    <r>
      <rPr>
        <sz val="11"/>
        <rFont val="Calibri"/>
      </rPr>
      <t>Ensure secure protocols are used for virtual serial port access</t>
    </r>
  </si>
  <si>
    <r>
      <rPr>
        <sz val="11"/>
        <color rgb="FF000000"/>
        <rFont val="Calibri"/>
      </rPr>
      <t>To configure all virtual serial ports to use secure protocols, change any protocols that are not secure to one of the following:</t>
    </r>
    <r>
      <rPr>
        <sz val="11"/>
        <color rgb="FF000000"/>
        <rFont val="Calibri"/>
      </rPr>
      <t xml:space="preserve">
</t>
    </r>
    <r>
      <rPr>
        <sz val="11"/>
        <color rgb="FF000000"/>
        <rFont val="Calibri"/>
      </rPr>
      <t>- ssl - the equivalent of TCP+SSL</t>
    </r>
    <r>
      <rPr>
        <sz val="11"/>
        <color rgb="FF000000"/>
        <rFont val="Calibri"/>
      </rPr>
      <t xml:space="preserve">
</t>
    </r>
    <r>
      <rPr>
        <sz val="11"/>
        <color rgb="FF000000"/>
        <rFont val="Calibri"/>
      </rPr>
      <t>- tcp+ssl - SSL over TCP over IPv4 or IPv6</t>
    </r>
    <r>
      <rPr>
        <sz val="11"/>
        <color rgb="FF000000"/>
        <rFont val="Calibri"/>
      </rPr>
      <t xml:space="preserve">
</t>
    </r>
    <r>
      <rPr>
        <sz val="11"/>
        <color rgb="FF000000"/>
        <rFont val="Calibri"/>
      </rPr>
      <t>- tcp4+ssl - SSL over TCP over IPv4</t>
    </r>
    <r>
      <rPr>
        <sz val="11"/>
        <color rgb="FF000000"/>
        <rFont val="Calibri"/>
      </rPr>
      <t xml:space="preserve">
</t>
    </r>
    <r>
      <rPr>
        <sz val="11"/>
        <color rgb="FF000000"/>
        <rFont val="Calibri"/>
      </rPr>
      <t>- tcp6+ssl - SSL over TCP over IPv6</t>
    </r>
    <r>
      <rPr>
        <sz val="11"/>
        <color rgb="FF000000"/>
        <rFont val="Calibri"/>
      </rPr>
      <t xml:space="preserve">
</t>
    </r>
    <r>
      <rPr>
        <sz val="11"/>
        <color rgb="FF000000"/>
        <rFont val="Calibri"/>
      </rPr>
      <t>- telnets - telnet over SSL over TCP</t>
    </r>
  </si>
  <si>
    <r>
      <rPr>
        <sz val="11"/>
        <color rgb="FF000000"/>
        <rFont val="Calibri"/>
      </rPr>
      <t>Serial ports are interfaces for connecting peripherals to the VM. They are often used on physical systems to provide a direct, low-level connection to the console of a server. Virtual serial ports allow VMs to communicate with serial ports over networks. If virtual serial ports are needed, they should be configured to use secure protocols.</t>
    </r>
  </si>
  <si>
    <r>
      <rPr>
        <sz val="11"/>
        <color rgb="FF000000"/>
        <rFont val="Calibri"/>
      </rPr>
      <t>To verify that all virtual serial ports use secure protocols, check that all configured protocols are from this list:</t>
    </r>
    <r>
      <rPr>
        <sz val="11"/>
        <color rgb="FF000000"/>
        <rFont val="Calibri"/>
      </rPr>
      <t xml:space="preserve">
</t>
    </r>
    <r>
      <rPr>
        <sz val="11"/>
        <color rgb="FF000000"/>
        <rFont val="Calibri"/>
      </rPr>
      <t>- ssl - the equivalent of TCP+SSL</t>
    </r>
    <r>
      <rPr>
        <sz val="11"/>
        <color rgb="FF000000"/>
        <rFont val="Calibri"/>
      </rPr>
      <t xml:space="preserve">
</t>
    </r>
    <r>
      <rPr>
        <sz val="11"/>
        <color rgb="FF000000"/>
        <rFont val="Calibri"/>
      </rPr>
      <t>- tcp+ssl - SSL over TCP over IPv4 or IPv6</t>
    </r>
    <r>
      <rPr>
        <sz val="11"/>
        <color rgb="FF000000"/>
        <rFont val="Calibri"/>
      </rPr>
      <t xml:space="preserve">
</t>
    </r>
    <r>
      <rPr>
        <sz val="11"/>
        <color rgb="FF000000"/>
        <rFont val="Calibri"/>
      </rPr>
      <t>- tcp4+ssl - SSL over TCP over IPv4</t>
    </r>
    <r>
      <rPr>
        <sz val="11"/>
        <color rgb="FF000000"/>
        <rFont val="Calibri"/>
      </rPr>
      <t xml:space="preserve">
</t>
    </r>
    <r>
      <rPr>
        <sz val="11"/>
        <color rgb="FF000000"/>
        <rFont val="Calibri"/>
      </rPr>
      <t>- tcp6+ssl - SSL over TCP over IPv6</t>
    </r>
    <r>
      <rPr>
        <sz val="11"/>
        <color rgb="FF000000"/>
        <rFont val="Calibri"/>
      </rPr>
      <t xml:space="preserve">
</t>
    </r>
    <r>
      <rPr>
        <sz val="11"/>
        <color rgb="FF000000"/>
        <rFont val="Calibri"/>
      </rPr>
      <t>- telnets - telnet over SSL over TCP</t>
    </r>
  </si>
  <si>
    <t>8.3.4</t>
  </si>
  <si>
    <r>
      <rPr>
        <sz val="11"/>
        <rFont val="Calibri"/>
      </rPr>
      <t>Ensure standard processes are used for VM deployment</t>
    </r>
  </si>
  <si>
    <r>
      <rPr>
        <sz val="11"/>
        <color rgb="FF000000"/>
        <rFont val="Calibri"/>
      </rPr>
      <t>Create documentation and a standard process for the method for VM deployment.  If utilizing templates in VMware create the templates, document the process for using them as well as keeping them up-to-date, then ensure the process is followed accordingly through periodic review.</t>
    </r>
  </si>
  <si>
    <r>
      <rPr>
        <sz val="11"/>
        <color rgb="FF000000"/>
        <rFont val="Calibri"/>
      </rPr>
      <t>Have a standard process for VM deployment whether this is a VMware template or another means to ensure Operating Systems have the appropriate security controls.  Refer to CIS Benchmarks for information in regards to specific Operating System hardening.</t>
    </r>
  </si>
  <si>
    <r>
      <rPr>
        <sz val="11"/>
        <color rgb="FF000000"/>
        <rFont val="Calibri"/>
      </rPr>
      <t>Verify documentation for the method of standardization for VM deployment.  If utilizing templates in VMware confirm they exist, are configured, and documented appropriately.</t>
    </r>
  </si>
  <si>
    <t>Monitor</t>
  </si>
  <si>
    <t>8.4.1</t>
  </si>
  <si>
    <r>
      <rPr>
        <sz val="11"/>
        <rFont val="Calibri"/>
      </rPr>
      <t>Ensure access to VMs through the dvfilter network APIs is configured correctly</t>
    </r>
  </si>
  <si>
    <r>
      <rPr>
        <sz val="11"/>
        <color rgb="FF000000"/>
        <rFont val="Calibri"/>
      </rPr>
      <t>To configure a VM to allow dvfilter access, perform the following steps:</t>
    </r>
    <r>
      <rPr>
        <sz val="11"/>
        <color rgb="FF000000"/>
        <rFont val="Calibri"/>
      </rPr>
      <t xml:space="preserve">
</t>
    </r>
    <r>
      <rPr>
        <sz val="11"/>
        <color rgb="FF000000"/>
        <rFont val="Calibri"/>
      </rPr>
      <t xml:space="preserve">- Configure the following in the VMX file: </t>
    </r>
    <r>
      <rPr>
        <b/>
        <sz val="11"/>
        <color rgb="FF000000"/>
        <rFont val="Calibri"/>
      </rPr>
      <t>ethernet0.filter1.name = dv-filter1</t>
    </r>
    <r>
      <rPr>
        <sz val="11"/>
        <color rgb="FF000000"/>
        <rFont val="Calibri"/>
      </rPr>
      <t xml:space="preserve"> where </t>
    </r>
    <r>
      <rPr>
        <b/>
        <sz val="11"/>
        <color rgb="FF000000"/>
        <rFont val="Calibri"/>
      </rPr>
      <t>ethernet0</t>
    </r>
    <r>
      <rPr>
        <sz val="11"/>
        <color rgb="FF000000"/>
        <rFont val="Calibri"/>
      </rPr>
      <t xml:space="preserve"> is the network adapter interface of the virtual machine that is to be protected, filter1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Set the name of the data path kernel correctly.</t>
    </r>
    <r>
      <rPr>
        <sz val="11"/>
        <color rgb="FF000000"/>
        <rFont val="Calibri"/>
      </rPr>
      <t xml:space="preserve">
</t>
    </r>
    <r>
      <rPr>
        <sz val="11"/>
        <color rgb="FF000000"/>
        <rFont val="Calibri"/>
      </rPr>
      <t>To configure a VM to not allow dvfilter access, perform the following steps:</t>
    </r>
    <r>
      <rPr>
        <sz val="11"/>
        <color rgb="FF000000"/>
        <rFont val="Calibri"/>
      </rPr>
      <t xml:space="preserve">
</t>
    </r>
    <r>
      <rPr>
        <sz val="11"/>
        <color rgb="FF000000"/>
        <rFont val="Calibri"/>
      </rPr>
      <t xml:space="preserve">- Remove the following from its VMX file: </t>
    </r>
    <r>
      <rPr>
        <b/>
        <sz val="11"/>
        <color rgb="FF000000"/>
        <rFont val="Calibri"/>
      </rPr>
      <t>ethernet0.filter1.name = dv-filter1</t>
    </r>
    <r>
      <rPr>
        <sz val="11"/>
        <color rgb="FF000000"/>
        <rFont val="Calibri"/>
      </rPr>
      <t>.</t>
    </r>
  </si>
  <si>
    <r>
      <rPr>
        <sz val="11"/>
        <color rgb="FF000000"/>
        <rFont val="Calibri"/>
      </rPr>
      <t>A VM must be configured explicitly to accept access by the dvfilter network API. Only VMs that need to be accessed by that API should be configured to accept such access.</t>
    </r>
  </si>
  <si>
    <r>
      <rPr>
        <sz val="11"/>
        <color rgb="FF000000"/>
        <rFont val="Calibri"/>
      </rPr>
      <t>To verify the configuration, perform the following if dvfilter access should be permitted:</t>
    </r>
    <r>
      <rPr>
        <sz val="11"/>
        <color rgb="FF000000"/>
        <rFont val="Calibri"/>
      </rPr>
      <t xml:space="preserve">
</t>
    </r>
    <r>
      <rPr>
        <sz val="11"/>
        <color rgb="FF000000"/>
        <rFont val="Calibri"/>
      </rPr>
      <t xml:space="preserve">- Verify that the following is in the VMX file: </t>
    </r>
    <r>
      <rPr>
        <b/>
        <sz val="11"/>
        <color rgb="FF000000"/>
        <rFont val="Calibri"/>
      </rPr>
      <t>ethernet0.filter1.name = dv-filter</t>
    </r>
    <r>
      <rPr>
        <sz val="11"/>
        <color rgb="FF000000"/>
        <rFont val="Calibri"/>
      </rPr>
      <t xml:space="preserve">1 where </t>
    </r>
    <r>
      <rPr>
        <b/>
        <sz val="11"/>
        <color rgb="FF000000"/>
        <rFont val="Calibri"/>
      </rPr>
      <t>ethernet0</t>
    </r>
    <r>
      <rPr>
        <sz val="11"/>
        <color rgb="FF000000"/>
        <rFont val="Calibri"/>
      </rPr>
      <t xml:space="preserve"> is the network adapter interface of the virtual machine that is to be protected, </t>
    </r>
    <r>
      <rPr>
        <b/>
        <sz val="11"/>
        <color rgb="FF000000"/>
        <rFont val="Calibri"/>
      </rPr>
      <t>filter1</t>
    </r>
    <r>
      <rPr>
        <sz val="11"/>
        <color rgb="FF000000"/>
        <rFont val="Calibri"/>
      </rPr>
      <t xml:space="preserve">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Ensure that the name of the data path kernel is set correctly.</t>
    </r>
    <r>
      <rPr>
        <sz val="11"/>
        <color rgb="FF000000"/>
        <rFont val="Calibri"/>
      </rPr>
      <t xml:space="preserve">
</t>
    </r>
    <r>
      <rPr>
        <sz val="11"/>
        <color rgb="FF000000"/>
        <rFont val="Calibri"/>
      </rPr>
      <t>Perform the following to verify the configuration if dvfilter access should not be permitted:</t>
    </r>
    <r>
      <rPr>
        <sz val="11"/>
        <color rgb="FF000000"/>
        <rFont val="Calibri"/>
      </rPr>
      <t xml:space="preserve">
</t>
    </r>
    <r>
      <rPr>
        <sz val="11"/>
        <color rgb="FF000000"/>
        <rFont val="Calibri"/>
      </rPr>
      <t xml:space="preserve">- Verify that the following is not in the VMX file: </t>
    </r>
    <r>
      <rPr>
        <b/>
        <sz val="11"/>
        <color rgb="FF000000"/>
        <rFont val="Calibri"/>
      </rPr>
      <t>ethernet0.filter1.name = dv-filter1</t>
    </r>
    <r>
      <rPr>
        <sz val="11"/>
        <color rgb="FF000000"/>
        <rFont val="Calibri"/>
      </rPr>
      <t>.</t>
    </r>
  </si>
  <si>
    <t>8.4.2</t>
  </si>
  <si>
    <r>
      <rPr>
        <sz val="11"/>
        <rFont val="Calibri"/>
      </rPr>
      <t>Ensure Autologon is disabled</t>
    </r>
  </si>
  <si>
    <r>
      <rPr>
        <sz val="11"/>
        <color rgb="FF000000"/>
        <rFont val="Calibri"/>
      </rPr>
      <t>To disable autologon,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"isolation.tools.ghi.autologon.disable" -value $true</t>
    </r>
    <r>
      <rPr>
        <sz val="11"/>
        <color rgb="FF006096"/>
        <rFont val="Roboto Condensed"/>
      </rPr>
      <t xml:space="preserve">
</t>
    </r>
  </si>
  <si>
    <r>
      <rPr>
        <sz val="11"/>
        <color rgb="FF000000"/>
        <rFont val="Calibri"/>
      </rPr>
      <t>Autologon should be disabled if it is not needed.</t>
    </r>
  </si>
  <si>
    <r>
      <rPr>
        <sz val="11"/>
        <color rgb="FF000000"/>
        <rFont val="Calibri"/>
      </rPr>
      <t xml:space="preserve">To verify that autologon is disabled if not needed, check the virtual machine configuration file and verify that </t>
    </r>
    <r>
      <rPr>
        <b/>
        <sz val="11"/>
        <color rgb="FF000000"/>
        <rFont val="Calibri"/>
      </rPr>
      <t>isolation.tools.ghi.autologon.disable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"isolation.tools.ghi.autologon.disable"| Select Entity, Name, Value</t>
    </r>
    <r>
      <rPr>
        <sz val="11"/>
        <color rgb="FF006096"/>
        <rFont val="Roboto Condensed"/>
      </rPr>
      <t xml:space="preserve">
</t>
    </r>
  </si>
  <si>
    <t>8.4.3</t>
  </si>
  <si>
    <r>
      <rPr>
        <sz val="11"/>
        <rFont val="Calibri"/>
      </rPr>
      <t>Ensure BIOS BBS is disabled</t>
    </r>
  </si>
  <si>
    <r>
      <rPr>
        <sz val="11"/>
        <color rgb="FF000000"/>
        <rFont val="Calibri"/>
      </rPr>
      <t>To disable BIOS BBS,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"isolation.bios.bbs.disable" -value $true</t>
    </r>
    <r>
      <rPr>
        <sz val="11"/>
        <color rgb="FF006096"/>
        <rFont val="Roboto Condensed"/>
      </rPr>
      <t xml:space="preserve">
</t>
    </r>
  </si>
  <si>
    <r>
      <rPr>
        <sz val="11"/>
        <color rgb="FF000000"/>
        <rFont val="Calibri"/>
      </rPr>
      <t>BIOS BBS should be disabled if it is not needed.</t>
    </r>
  </si>
  <si>
    <r>
      <rPr>
        <sz val="11"/>
        <color rgb="FF000000"/>
        <rFont val="Calibri"/>
      </rPr>
      <t xml:space="preserve">To verify that BIOS BBS is disabled if not needed, check the virtual machine configuration file and verify that  </t>
    </r>
    <r>
      <rPr>
        <b/>
        <sz val="11"/>
        <color rgb="FF000000"/>
        <rFont val="Calibri"/>
      </rPr>
      <t>isolation.bios.bbs.disable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"isolation.bios.bbs.disable"| Select Entity, Name, Value</t>
    </r>
    <r>
      <rPr>
        <sz val="11"/>
        <color rgb="FF006096"/>
        <rFont val="Roboto Condensed"/>
      </rPr>
      <t xml:space="preserve">
</t>
    </r>
  </si>
  <si>
    <t>8.4.4</t>
  </si>
  <si>
    <r>
      <rPr>
        <sz val="11"/>
        <rFont val="Calibri"/>
      </rPr>
      <t>Ensure Guest Host Interaction Protocol Handler is set to disabled</t>
    </r>
  </si>
  <si>
    <r>
      <rPr>
        <sz val="11"/>
        <color rgb="FF000000"/>
        <rFont val="Calibri"/>
      </rPr>
      <t>To disable Guest Host Interaction Protocol Handle,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"isolation.tools.ghi.protocolhandler.info.disable" -value $true</t>
    </r>
    <r>
      <rPr>
        <sz val="11"/>
        <color rgb="FF006096"/>
        <rFont val="Roboto Condensed"/>
      </rPr>
      <t xml:space="preserve">
</t>
    </r>
  </si>
  <si>
    <r>
      <rPr>
        <sz val="11"/>
        <color rgb="FF000000"/>
        <rFont val="Calibri"/>
      </rPr>
      <t>Guest Host Interaction Protocol Handle should be disabled if it is not needed.</t>
    </r>
  </si>
  <si>
    <r>
      <rPr>
        <sz val="11"/>
        <color rgb="FF000000"/>
        <rFont val="Calibri"/>
      </rPr>
      <t>Some automated tools and processes may cease to function.</t>
    </r>
  </si>
  <si>
    <r>
      <rPr>
        <sz val="11"/>
        <color rgb="FF000000"/>
        <rFont val="Calibri"/>
      </rPr>
      <t xml:space="preserve">To verify that Guest Host Interaction Protocol Handle is disabled if not needed, check the virtual machine configuration file and verify that </t>
    </r>
    <r>
      <rPr>
        <b/>
        <sz val="11"/>
        <color rgb="FF000000"/>
        <rFont val="Calibri"/>
      </rPr>
      <t>isolation.tools.ghi.protocolhandler.info.disable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"isolation.tools.ghi.protocolhandler.info.disable" | Select Entity, Name, Value</t>
    </r>
    <r>
      <rPr>
        <sz val="11"/>
        <color rgb="FF006096"/>
        <rFont val="Roboto Condensed"/>
      </rPr>
      <t xml:space="preserve">
</t>
    </r>
  </si>
  <si>
    <t>8.4.5</t>
  </si>
  <si>
    <r>
      <rPr>
        <sz val="11"/>
        <rFont val="Calibri"/>
      </rPr>
      <t>Ensure Unity Taskbar is disabled</t>
    </r>
  </si>
  <si>
    <r>
      <rPr>
        <sz val="11"/>
        <color rgb="FF000000"/>
        <rFont val="Calibri"/>
      </rPr>
      <t>To disable the Unity Taskbar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"isolation.tools.unity.taskbar.disable" -value $true</t>
    </r>
    <r>
      <rPr>
        <sz val="11"/>
        <color rgb="FF006096"/>
        <rFont val="Roboto Condensed"/>
      </rPr>
      <t xml:space="preserve">
</t>
    </r>
  </si>
  <si>
    <r>
      <rPr>
        <sz val="11"/>
        <color rgb="FF000000"/>
        <rFont val="Calibri"/>
      </rPr>
      <t>The Unity Taskbar feature should be disabled if it is not needed.</t>
    </r>
  </si>
  <si>
    <r>
      <rPr>
        <sz val="11"/>
        <color rgb="FF000000"/>
        <rFont val="Calibri"/>
      </rPr>
      <t xml:space="preserve">To verify that the Unity Taskbar feature is disabled if not needed, check the virtual machine configuration file and verify that </t>
    </r>
    <r>
      <rPr>
        <b/>
        <sz val="11"/>
        <color rgb="FF000000"/>
        <rFont val="Calibri"/>
      </rPr>
      <t>isolation.tools.unity.taskbar.disable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"isolation.tools.unity.taskbar.disable" | Select Entity, Name, Value</t>
    </r>
    <r>
      <rPr>
        <sz val="11"/>
        <color rgb="FF006096"/>
        <rFont val="Roboto Condensed"/>
      </rPr>
      <t xml:space="preserve">
</t>
    </r>
  </si>
  <si>
    <t>8.4.6</t>
  </si>
  <si>
    <r>
      <rPr>
        <sz val="11"/>
        <rFont val="Calibri"/>
      </rPr>
      <t>Ensure Unity Active is disabled</t>
    </r>
  </si>
  <si>
    <r>
      <rPr>
        <sz val="11"/>
        <color rgb="FF000000"/>
        <rFont val="Calibri"/>
      </rPr>
      <t>To disable the Unity Active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"isolation.tools.unityActive.disable" -value $True</t>
    </r>
    <r>
      <rPr>
        <sz val="11"/>
        <color rgb="FF006096"/>
        <rFont val="Roboto Condensed"/>
      </rPr>
      <t xml:space="preserve">
</t>
    </r>
  </si>
  <si>
    <r>
      <rPr>
        <sz val="11"/>
        <color rgb="FF000000"/>
        <rFont val="Calibri"/>
      </rPr>
      <t>The Unity Active feature should be disabled if it is not needed.</t>
    </r>
  </si>
  <si>
    <r>
      <rPr>
        <sz val="11"/>
        <color rgb="FF000000"/>
        <rFont val="Calibri"/>
      </rPr>
      <t xml:space="preserve">To verify that the Unity Active feature is disabled if not needed, check the virtual machine configuration file and verify that </t>
    </r>
    <r>
      <rPr>
        <b/>
        <sz val="11"/>
        <color rgb="FF000000"/>
        <rFont val="Calibri"/>
      </rPr>
      <t>isolation.tools.unityActive.disable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"isolation.tools.unityActive.disable" | Select Entity, Name, Value</t>
    </r>
    <r>
      <rPr>
        <sz val="11"/>
        <color rgb="FF006096"/>
        <rFont val="Roboto Condensed"/>
      </rPr>
      <t xml:space="preserve">
</t>
    </r>
  </si>
  <si>
    <t>8.4.7</t>
  </si>
  <si>
    <r>
      <rPr>
        <sz val="11"/>
        <rFont val="Calibri"/>
      </rPr>
      <t>Ensure Unity Window Contents is disabled</t>
    </r>
  </si>
  <si>
    <r>
      <rPr>
        <sz val="11"/>
        <color rgb="FF000000"/>
        <rFont val="Calibri"/>
      </rPr>
      <t>To disable the Unity Window Contents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"isolation.tools.unity.windowContents.disable" -value $True</t>
    </r>
    <r>
      <rPr>
        <sz val="11"/>
        <color rgb="FF006096"/>
        <rFont val="Roboto Condensed"/>
      </rPr>
      <t xml:space="preserve">
</t>
    </r>
  </si>
  <si>
    <r>
      <rPr>
        <sz val="11"/>
        <color rgb="FF000000"/>
        <rFont val="Calibri"/>
      </rPr>
      <t>The Unity Window Contents feature should be disabled if it is not needed.</t>
    </r>
  </si>
  <si>
    <r>
      <rPr>
        <sz val="11"/>
        <color rgb="FF000000"/>
        <rFont val="Calibri"/>
      </rPr>
      <t xml:space="preserve">To verify that the Unity Window Contents feature is disabled if not needed, check the virtual machine configuration file and verify that </t>
    </r>
    <r>
      <rPr>
        <b/>
        <sz val="11"/>
        <color rgb="FF000000"/>
        <rFont val="Calibri"/>
      </rPr>
      <t>isolation.tools.unity.windowContents.disable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"isolation.tools.unity.windowContents.disable" | Select Entity, Name, Value</t>
    </r>
    <r>
      <rPr>
        <sz val="11"/>
        <color rgb="FF006096"/>
        <rFont val="Roboto Condensed"/>
      </rPr>
      <t xml:space="preserve">
</t>
    </r>
  </si>
  <si>
    <t>8.4.8</t>
  </si>
  <si>
    <r>
      <rPr>
        <sz val="11"/>
        <rFont val="Calibri"/>
      </rPr>
      <t>Ensure Unity Push Update is disabled</t>
    </r>
  </si>
  <si>
    <r>
      <rPr>
        <sz val="11"/>
        <color rgb="FF000000"/>
        <rFont val="Calibri"/>
      </rPr>
      <t>To disable the Unity Push Update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"isolation.tools.unity.push.update.disable" -value $true</t>
    </r>
    <r>
      <rPr>
        <sz val="11"/>
        <color rgb="FF006096"/>
        <rFont val="Roboto Condensed"/>
      </rPr>
      <t xml:space="preserve">
</t>
    </r>
  </si>
  <si>
    <r>
      <rPr>
        <sz val="11"/>
        <color rgb="FF000000"/>
        <rFont val="Calibri"/>
      </rPr>
      <t>The Unity Push Update feature should be disabled if it is not needed.</t>
    </r>
  </si>
  <si>
    <r>
      <rPr>
        <sz val="11"/>
        <color rgb="FF000000"/>
        <rFont val="Calibri"/>
      </rPr>
      <t xml:space="preserve">To verify that the Unity Push Update feature is disabled if not needed, check virtual machine configuration file and verify that </t>
    </r>
    <r>
      <rPr>
        <b/>
        <sz val="11"/>
        <color rgb="FF000000"/>
        <rFont val="Calibri"/>
      </rPr>
      <t>isolation.tools.unity.push.update.disable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"isolation.tools.unity.push.update.disable" | Select Entity, Name, Value</t>
    </r>
    <r>
      <rPr>
        <sz val="11"/>
        <color rgb="FF006096"/>
        <rFont val="Roboto Condensed"/>
      </rPr>
      <t xml:space="preserve">
</t>
    </r>
  </si>
  <si>
    <t>8.4.9</t>
  </si>
  <si>
    <r>
      <rPr>
        <sz val="11"/>
        <rFont val="Calibri"/>
      </rPr>
      <t>Ensure Drag and Drop Version Get is disabled</t>
    </r>
  </si>
  <si>
    <r>
      <rPr>
        <sz val="11"/>
        <color rgb="FF000000"/>
        <rFont val="Calibri"/>
      </rPr>
      <t>To disable the Drag and Drop Version Get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"isolation.tools.vmxDnDVersionGet.disable" -value $true</t>
    </r>
    <r>
      <rPr>
        <sz val="11"/>
        <color rgb="FF006096"/>
        <rFont val="Roboto Condensed"/>
      </rPr>
      <t xml:space="preserve">
</t>
    </r>
  </si>
  <si>
    <r>
      <rPr>
        <sz val="11"/>
        <color rgb="FF000000"/>
        <rFont val="Calibri"/>
      </rPr>
      <t>The Drag and Drop Version Get feature should be disabled if it is not needed.</t>
    </r>
  </si>
  <si>
    <r>
      <rPr>
        <sz val="11"/>
        <color rgb="FF000000"/>
        <rFont val="Calibri"/>
      </rPr>
      <t xml:space="preserve">To verify that the Drag and Drop Version Get feature is disabled if not needed, check the virtual machine configuration file and verify that </t>
    </r>
    <r>
      <rPr>
        <b/>
        <sz val="11"/>
        <color rgb="FF000000"/>
        <rFont val="Calibri"/>
      </rPr>
      <t>isolation.tools.vmxDnDVersionGet.disable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"isolation.tools.vmxDnDVersionGet.disable"| Select Entity, Name, Value</t>
    </r>
    <r>
      <rPr>
        <sz val="11"/>
        <color rgb="FF006096"/>
        <rFont val="Roboto Condensed"/>
      </rPr>
      <t xml:space="preserve">
</t>
    </r>
  </si>
  <si>
    <t>8.4.10</t>
  </si>
  <si>
    <r>
      <rPr>
        <sz val="11"/>
        <rFont val="Calibri"/>
      </rPr>
      <t>Ensure Drag and Drop Version Set is disabled</t>
    </r>
  </si>
  <si>
    <r>
      <rPr>
        <sz val="11"/>
        <color rgb="FF000000"/>
        <rFont val="Calibri"/>
      </rPr>
      <t>To disable the Drag and Drop Version Set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"isolation.tools.guestDnDVersionSet.disable" -value $true</t>
    </r>
    <r>
      <rPr>
        <sz val="11"/>
        <color rgb="FF006096"/>
        <rFont val="Roboto Condensed"/>
      </rPr>
      <t xml:space="preserve">
</t>
    </r>
  </si>
  <si>
    <r>
      <rPr>
        <sz val="11"/>
        <color rgb="FF000000"/>
        <rFont val="Calibri"/>
      </rPr>
      <t>The Drag and Drop Version Set feature should be disabled if it is not needed.</t>
    </r>
  </si>
  <si>
    <r>
      <rPr>
        <sz val="11"/>
        <color rgb="FF000000"/>
        <rFont val="Calibri"/>
      </rPr>
      <t xml:space="preserve">To verify that the Drag and Drop Version Set feature is disabled if not needed, check the virtual machine configuration file and verify that </t>
    </r>
    <r>
      <rPr>
        <b/>
        <sz val="11"/>
        <color rgb="FF000000"/>
        <rFont val="Calibri"/>
      </rPr>
      <t>isolation.tools.guestDnDVersionSet.disable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"isolation.tools.guestDnDVersionSet.disable"| Select Entity, Name, Value</t>
    </r>
    <r>
      <rPr>
        <sz val="11"/>
        <color rgb="FF006096"/>
        <rFont val="Roboto Condensed"/>
      </rPr>
      <t xml:space="preserve">
</t>
    </r>
  </si>
  <si>
    <t>8.4.11</t>
  </si>
  <si>
    <r>
      <rPr>
        <sz val="11"/>
        <rFont val="Calibri"/>
      </rPr>
      <t>Ensure Shell Action is disabled</t>
    </r>
  </si>
  <si>
    <r>
      <rPr>
        <sz val="11"/>
        <color rgb="FF000000"/>
        <rFont val="Calibri"/>
      </rPr>
      <t>To disable the Shell Action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"isolation.ghi.host.shellAction.disable" -value $true</t>
    </r>
    <r>
      <rPr>
        <sz val="11"/>
        <color rgb="FF006096"/>
        <rFont val="Roboto Condensed"/>
      </rPr>
      <t xml:space="preserve">
</t>
    </r>
  </si>
  <si>
    <r>
      <rPr>
        <sz val="11"/>
        <color rgb="FF000000"/>
        <rFont val="Calibri"/>
      </rPr>
      <t>The Shell Action feature should be disabled if it is not needed.</t>
    </r>
  </si>
  <si>
    <r>
      <rPr>
        <sz val="11"/>
        <color rgb="FF000000"/>
        <rFont val="Calibri"/>
      </rPr>
      <t xml:space="preserve">To verify that the Shell Action feature is disabled if not needed, check the virtual machine configuration file and verify that </t>
    </r>
    <r>
      <rPr>
        <b/>
        <sz val="11"/>
        <color rgb="FF000000"/>
        <rFont val="Calibri"/>
      </rPr>
      <t>isolation.ghi.host.shellAction.disable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"isolation.ghi.host.shellAction.disable" | Select Entity, Name, Value</t>
    </r>
    <r>
      <rPr>
        <sz val="11"/>
        <color rgb="FF006096"/>
        <rFont val="Roboto Condensed"/>
      </rPr>
      <t xml:space="preserve">
</t>
    </r>
  </si>
  <si>
    <t>8.4.12</t>
  </si>
  <si>
    <r>
      <rPr>
        <sz val="11"/>
        <rFont val="Calibri"/>
      </rPr>
      <t>Ensure Request Disk Topology is disabled</t>
    </r>
  </si>
  <si>
    <r>
      <rPr>
        <sz val="11"/>
        <color rgb="FF000000"/>
        <rFont val="Calibri"/>
      </rPr>
      <t>To disable the Request Disk Topology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"isolation.tools.dispTopoRequest.disable" -value $true</t>
    </r>
    <r>
      <rPr>
        <sz val="11"/>
        <color rgb="FF006096"/>
        <rFont val="Roboto Condensed"/>
      </rPr>
      <t xml:space="preserve">
</t>
    </r>
  </si>
  <si>
    <r>
      <rPr>
        <sz val="11"/>
        <color rgb="FF000000"/>
        <rFont val="Calibri"/>
      </rPr>
      <t>The Request Disk Topology feature should be disabled if it is not needed.</t>
    </r>
  </si>
  <si>
    <r>
      <rPr>
        <sz val="11"/>
        <color rgb="FF000000"/>
        <rFont val="Calibri"/>
      </rPr>
      <t xml:space="preserve">To verify that the Request Disk Topology feature is disabled if not needed, check the virtual machine configuration file and verify that </t>
    </r>
    <r>
      <rPr>
        <b/>
        <sz val="11"/>
        <color rgb="FF000000"/>
        <rFont val="Calibri"/>
      </rPr>
      <t>isolation.tools.dispTopoRequest.disable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"isolation.tools.dispTopoRequest.disable"| Select Entity, Name, Value</t>
    </r>
    <r>
      <rPr>
        <sz val="11"/>
        <color rgb="FF006096"/>
        <rFont val="Roboto Condensed"/>
      </rPr>
      <t xml:space="preserve">
</t>
    </r>
  </si>
  <si>
    <t>8.4.13</t>
  </si>
  <si>
    <r>
      <rPr>
        <sz val="11"/>
        <rFont val="Calibri"/>
      </rPr>
      <t>Ensure Trash Folder State is disabled</t>
    </r>
  </si>
  <si>
    <r>
      <rPr>
        <sz val="11"/>
        <color rgb="FF000000"/>
        <rFont val="Calibri"/>
      </rPr>
      <t>To disable the Trash Folder State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"isolation.tools.trashFolderState.disable" -value $true</t>
    </r>
    <r>
      <rPr>
        <sz val="11"/>
        <color rgb="FF006096"/>
        <rFont val="Roboto Condensed"/>
      </rPr>
      <t xml:space="preserve">
</t>
    </r>
  </si>
  <si>
    <r>
      <rPr>
        <sz val="11"/>
        <color rgb="FF000000"/>
        <rFont val="Calibri"/>
      </rPr>
      <t>The Trash Folder State feature should be disabled if it is not needed.</t>
    </r>
  </si>
  <si>
    <r>
      <rPr>
        <sz val="11"/>
        <color rgb="FF000000"/>
        <rFont val="Calibri"/>
      </rPr>
      <t xml:space="preserve">To verify that the Trash Folder State feature is disabled if not needed, check the virtual machine configuration file and verify that </t>
    </r>
    <r>
      <rPr>
        <b/>
        <sz val="11"/>
        <color rgb="FF000000"/>
        <rFont val="Calibri"/>
      </rPr>
      <t>isolation.tools.trashFolderState.disable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"isolation.tools.trashFolderState.disable"| Select Entity, Name, Value</t>
    </r>
    <r>
      <rPr>
        <sz val="11"/>
        <color rgb="FF006096"/>
        <rFont val="Roboto Condensed"/>
      </rPr>
      <t xml:space="preserve">
</t>
    </r>
  </si>
  <si>
    <t>8.4.14</t>
  </si>
  <si>
    <r>
      <rPr>
        <sz val="11"/>
        <rFont val="Calibri"/>
      </rPr>
      <t>Ensure Guest Host Interaction Tray Icon is disabled</t>
    </r>
  </si>
  <si>
    <r>
      <rPr>
        <sz val="11"/>
        <color rgb="FF000000"/>
        <rFont val="Calibri"/>
      </rPr>
      <t>To disable the Guest Host Interaction Tray Icon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"isolation.tools.ghi.trayicon.disable" -value $true</t>
    </r>
    <r>
      <rPr>
        <sz val="11"/>
        <color rgb="FF006096"/>
        <rFont val="Roboto Condensed"/>
      </rPr>
      <t xml:space="preserve">
</t>
    </r>
  </si>
  <si>
    <r>
      <rPr>
        <sz val="11"/>
        <color rgb="FF000000"/>
        <rFont val="Calibri"/>
      </rPr>
      <t>The Guest Host Interaction Tray Icon feature should be disabled if it is not needed.</t>
    </r>
  </si>
  <si>
    <r>
      <rPr>
        <sz val="11"/>
        <color rgb="FF000000"/>
        <rFont val="Calibri"/>
      </rPr>
      <t xml:space="preserve">To verify that the Guest Host Interaction Tray Icon feature is disabled if not needed, check the virtual machine configuration file and verify that </t>
    </r>
    <r>
      <rPr>
        <b/>
        <sz val="11"/>
        <color rgb="FF000000"/>
        <rFont val="Calibri"/>
      </rPr>
      <t>isolation.tools.ghi.trayicon.disable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"isolation.tools.ghi.trayicon.disable"| Select Entity, Name, Value</t>
    </r>
    <r>
      <rPr>
        <sz val="11"/>
        <color rgb="FF006096"/>
        <rFont val="Roboto Condensed"/>
      </rPr>
      <t xml:space="preserve">
</t>
    </r>
  </si>
  <si>
    <t>8.4.15</t>
  </si>
  <si>
    <r>
      <rPr>
        <sz val="11"/>
        <rFont val="Calibri"/>
      </rPr>
      <t>Ensure Unity is disabled</t>
    </r>
  </si>
  <si>
    <r>
      <rPr>
        <sz val="11"/>
        <color rgb="FF000000"/>
        <rFont val="Calibri"/>
      </rPr>
      <t>To disable the Unity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"isolation.tools.unity.disable" -value $true</t>
    </r>
    <r>
      <rPr>
        <sz val="11"/>
        <color rgb="FF006096"/>
        <rFont val="Roboto Condensed"/>
      </rPr>
      <t xml:space="preserve">
</t>
    </r>
  </si>
  <si>
    <r>
      <rPr>
        <sz val="11"/>
        <color rgb="FF000000"/>
        <rFont val="Calibri"/>
      </rPr>
      <t>The Unity feature should be disabled if it is not needed.</t>
    </r>
  </si>
  <si>
    <r>
      <rPr>
        <sz val="11"/>
        <color rgb="FF000000"/>
        <rFont val="Calibri"/>
      </rPr>
      <t xml:space="preserve">To verify that the Unity feature is disabled if not needed, check the virtual machine configuration file and verify that </t>
    </r>
    <r>
      <rPr>
        <b/>
        <sz val="11"/>
        <color rgb="FF000000"/>
        <rFont val="Calibri"/>
      </rPr>
      <t>isolation.tools.unity.disable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"isolation.tools.unity.disable"| Select Entity, Name, Value</t>
    </r>
    <r>
      <rPr>
        <sz val="11"/>
        <color rgb="FF006096"/>
        <rFont val="Roboto Condensed"/>
      </rPr>
      <t xml:space="preserve">
</t>
    </r>
  </si>
  <si>
    <t>8.4.16</t>
  </si>
  <si>
    <r>
      <rPr>
        <sz val="11"/>
        <rFont val="Calibri"/>
      </rPr>
      <t>Ensure Unity Interlock is disabled</t>
    </r>
  </si>
  <si>
    <r>
      <rPr>
        <sz val="11"/>
        <color rgb="FF000000"/>
        <rFont val="Calibri"/>
      </rPr>
      <t>To disable the Unity Interlock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"isolation.tools.unityInterlockOperation.disable" -value $true</t>
    </r>
    <r>
      <rPr>
        <sz val="11"/>
        <color rgb="FF006096"/>
        <rFont val="Roboto Condensed"/>
      </rPr>
      <t xml:space="preserve">
</t>
    </r>
  </si>
  <si>
    <r>
      <rPr>
        <sz val="11"/>
        <color rgb="FF000000"/>
        <rFont val="Calibri"/>
      </rPr>
      <t>The Unity Interlock feature should be disabled if it is not needed.</t>
    </r>
  </si>
  <si>
    <r>
      <rPr>
        <sz val="11"/>
        <color rgb="FF000000"/>
        <rFont val="Calibri"/>
      </rPr>
      <t xml:space="preserve">To verify that the Unity Interlock feature is disabled if not needed, check the virtual machine configuration file and verify that </t>
    </r>
    <r>
      <rPr>
        <b/>
        <sz val="11"/>
        <color rgb="FF000000"/>
        <rFont val="Calibri"/>
      </rPr>
      <t>isolation.tools.unityInterlockOperation.disable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"isolation.tools.unityInterlockOperation.disable"| Select Entity, Name, Value</t>
    </r>
    <r>
      <rPr>
        <sz val="11"/>
        <color rgb="FF006096"/>
        <rFont val="Roboto Condensed"/>
      </rPr>
      <t xml:space="preserve">
</t>
    </r>
  </si>
  <si>
    <t>8.4.17</t>
  </si>
  <si>
    <r>
      <rPr>
        <sz val="11"/>
        <rFont val="Calibri"/>
      </rPr>
      <t>Ensure GetCreds is disabled</t>
    </r>
  </si>
  <si>
    <r>
      <rPr>
        <sz val="11"/>
        <color rgb="FF000000"/>
        <rFont val="Calibri"/>
      </rPr>
      <t>To disable the GetCreds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"isolation.tools.getCreds.disable" -value $true</t>
    </r>
    <r>
      <rPr>
        <sz val="11"/>
        <color rgb="FF006096"/>
        <rFont val="Roboto Condensed"/>
      </rPr>
      <t xml:space="preserve">
</t>
    </r>
  </si>
  <si>
    <r>
      <rPr>
        <sz val="11"/>
        <color rgb="FF000000"/>
        <rFont val="Calibri"/>
      </rPr>
      <t>The GetCreds feature should be disabled if it is not needed.</t>
    </r>
  </si>
  <si>
    <r>
      <rPr>
        <sz val="11"/>
        <color rgb="FF000000"/>
        <rFont val="Calibri"/>
      </rPr>
      <t xml:space="preserve">To verify that the GetCreds feature is disabled if not needed, check the virtual machine configuration file and verify that </t>
    </r>
    <r>
      <rPr>
        <b/>
        <sz val="11"/>
        <color rgb="FF000000"/>
        <rFont val="Calibri"/>
      </rPr>
      <t>isolation.tools.getCreds.disable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"isolation.tools.getCreds.disable"| Select Entity, Name, Value</t>
    </r>
    <r>
      <rPr>
        <sz val="11"/>
        <color rgb="FF006096"/>
        <rFont val="Roboto Condensed"/>
      </rPr>
      <t xml:space="preserve">
</t>
    </r>
  </si>
  <si>
    <t>8.4.18</t>
  </si>
  <si>
    <r>
      <rPr>
        <sz val="11"/>
        <rFont val="Calibri"/>
      </rPr>
      <t>Ensure Host Guest File System Server is disabled</t>
    </r>
  </si>
  <si>
    <r>
      <rPr>
        <sz val="11"/>
        <color rgb="FF000000"/>
        <rFont val="Calibri"/>
      </rPr>
      <t>To disable the Host Guest File System Server,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"isolation.tools.hgfsServerSet.disable" -value $true</t>
    </r>
    <r>
      <rPr>
        <sz val="11"/>
        <color rgb="FF006096"/>
        <rFont val="Roboto Condensed"/>
      </rPr>
      <t xml:space="preserve">
</t>
    </r>
  </si>
  <si>
    <r>
      <rPr>
        <sz val="11"/>
        <color rgb="FF000000"/>
        <rFont val="Calibri"/>
      </rPr>
      <t>The Host Guest File System Server should be disabled if it is not needed.</t>
    </r>
  </si>
  <si>
    <r>
      <rPr>
        <sz val="11"/>
        <color rgb="FF000000"/>
        <rFont val="Calibri"/>
      </rPr>
      <t>This will cause the VMX process to not respond to commands from the tools process. Setting isolation.tools.hgfsServerSet.disable to TRUE disables the registration of the guest's HGFS server with the host. APIs that use HGFS to transfer files to and from the guest operating system, such as some VIX commands or the VMware Tools auto-upgrade utility, will not function.</t>
    </r>
  </si>
  <si>
    <r>
      <rPr>
        <sz val="11"/>
        <color rgb="FF000000"/>
        <rFont val="Calibri"/>
      </rPr>
      <t xml:space="preserve">To verify that the Host Guest File System Server is disabled if not needed, check the virtual machine configuration file and verify that </t>
    </r>
    <r>
      <rPr>
        <b/>
        <sz val="11"/>
        <color rgb="FF000000"/>
        <rFont val="Calibri"/>
      </rPr>
      <t>isolation.tools.hgfsServerSet.disable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"isolation.tools.hgfsServerSet.disable"| Select Entity, Name, Value</t>
    </r>
    <r>
      <rPr>
        <sz val="11"/>
        <color rgb="FF006096"/>
        <rFont val="Roboto Condensed"/>
      </rPr>
      <t xml:space="preserve">
</t>
    </r>
  </si>
  <si>
    <t>8.4.19</t>
  </si>
  <si>
    <r>
      <rPr>
        <sz val="11"/>
        <rFont val="Calibri"/>
      </rPr>
      <t>Ensure Guest Host Interaction Launch Menu is disabled</t>
    </r>
  </si>
  <si>
    <r>
      <rPr>
        <sz val="11"/>
        <color rgb="FF000000"/>
        <rFont val="Calibri"/>
      </rPr>
      <t>To disable the Guest Host Interaction Launch Menu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"isolation.tools.ghi.launchmenu.change" -value $true</t>
    </r>
    <r>
      <rPr>
        <sz val="11"/>
        <color rgb="FF006096"/>
        <rFont val="Roboto Condensed"/>
      </rPr>
      <t xml:space="preserve">
</t>
    </r>
  </si>
  <si>
    <r>
      <rPr>
        <sz val="11"/>
        <color rgb="FF000000"/>
        <rFont val="Calibri"/>
      </rPr>
      <t>The Guest Host Interaction Launch Menu feature should be disabled if it is not needed.</t>
    </r>
  </si>
  <si>
    <r>
      <rPr>
        <sz val="11"/>
        <color rgb="FF000000"/>
        <rFont val="Calibri"/>
      </rPr>
      <t xml:space="preserve">To verify that the Guest Host Interaction Launch Menu feature is disabled if not needed, check the virtual machine configuration file and verify that </t>
    </r>
    <r>
      <rPr>
        <b/>
        <sz val="11"/>
        <color rgb="FF000000"/>
        <rFont val="Calibri"/>
      </rPr>
      <t>isolation.tools.ghi.launchmenu.change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"isolation.tools.ghi.launchmenu.change" | Select Entity, Name, Value</t>
    </r>
    <r>
      <rPr>
        <sz val="11"/>
        <color rgb="FF006096"/>
        <rFont val="Roboto Condensed"/>
      </rPr>
      <t xml:space="preserve">
</t>
    </r>
  </si>
  <si>
    <t>8.4.20</t>
  </si>
  <si>
    <r>
      <rPr>
        <sz val="11"/>
        <rFont val="Calibri"/>
      </rPr>
      <t>Ensure memSchedFakeSampleStats is disabled</t>
    </r>
  </si>
  <si>
    <r>
      <rPr>
        <sz val="11"/>
        <color rgb="FF000000"/>
        <rFont val="Calibri"/>
      </rPr>
      <t>To disable the memSchedFakeSampleStats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"isolation.tools.memSchedFakeSampleStats.disable" -value $true</t>
    </r>
    <r>
      <rPr>
        <sz val="11"/>
        <color rgb="FF006096"/>
        <rFont val="Roboto Condensed"/>
      </rPr>
      <t xml:space="preserve">
</t>
    </r>
  </si>
  <si>
    <r>
      <rPr>
        <sz val="11"/>
        <color rgb="FF000000"/>
        <rFont val="Calibri"/>
      </rPr>
      <t>The memSchedFakeSampleStats feature should be disabled if it is not needed.</t>
    </r>
  </si>
  <si>
    <r>
      <rPr>
        <sz val="11"/>
        <color rgb="FF000000"/>
        <rFont val="Calibri"/>
      </rPr>
      <t xml:space="preserve">To verify that the memSchedFakeSampleStats feature is disabled if not needed, check the virtual machine configuration file and verify that </t>
    </r>
    <r>
      <rPr>
        <b/>
        <sz val="11"/>
        <color rgb="FF000000"/>
        <rFont val="Calibri"/>
      </rPr>
      <t>isolation.tools.memSchedFakeSampleStats.disable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"isolation.tools.memSchedFakeSampleStats.disable" | Select Entity, Name, Value</t>
    </r>
    <r>
      <rPr>
        <sz val="11"/>
        <color rgb="FF006096"/>
        <rFont val="Roboto Condensed"/>
      </rPr>
      <t xml:space="preserve">
</t>
    </r>
  </si>
  <si>
    <t>8.4.21</t>
  </si>
  <si>
    <r>
      <rPr>
        <sz val="11"/>
        <rFont val="Calibri"/>
      </rPr>
      <t>Ensure VM Console Copy operations are disabled</t>
    </r>
  </si>
  <si>
    <r>
      <rPr>
        <sz val="11"/>
        <color rgb="FF000000"/>
        <rFont val="Calibri"/>
      </rPr>
      <t>To explicitly disable VM console copy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"isolation.tools.copy.disable" -value $true</t>
    </r>
    <r>
      <rPr>
        <sz val="11"/>
        <color rgb="FF006096"/>
        <rFont val="Roboto Condensed"/>
      </rPr>
      <t xml:space="preserve">
</t>
    </r>
  </si>
  <si>
    <r>
      <rPr>
        <sz val="11"/>
        <color rgb="FF000000"/>
        <rFont val="Calibri"/>
      </rPr>
      <t>VM console copy operations should be disabled.</t>
    </r>
  </si>
  <si>
    <r>
      <rPr>
        <sz val="11"/>
        <color rgb="FF000000"/>
        <rFont val="Calibri"/>
      </rPr>
      <t xml:space="preserve">To verify that VM console copy operations are disabled, verify that the </t>
    </r>
    <r>
      <rPr>
        <b/>
        <sz val="11"/>
        <color rgb="FF000000"/>
        <rFont val="Calibri"/>
      </rPr>
      <t>isolation.tools.copy.disable</t>
    </r>
    <r>
      <rPr>
        <sz val="11"/>
        <color rgb="FF000000"/>
        <rFont val="Calibri"/>
      </rPr>
      <t xml:space="preserve"> option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"isolation.tools.copy.disable" | Select Entity, Name, Value</t>
    </r>
    <r>
      <rPr>
        <sz val="11"/>
        <color rgb="FF006096"/>
        <rFont val="Roboto Condensed"/>
      </rPr>
      <t xml:space="preserve">
</t>
    </r>
  </si>
  <si>
    <r>
      <rPr>
        <sz val="11"/>
        <color rgb="FF000000"/>
        <rFont val="Calibri"/>
      </rPr>
      <t>Disabled</t>
    </r>
  </si>
  <si>
    <t>8.4.22</t>
  </si>
  <si>
    <r>
      <rPr>
        <sz val="11"/>
        <rFont val="Calibri"/>
      </rPr>
      <t>Ensure VM Console Drag and Drop operations is disabled</t>
    </r>
  </si>
  <si>
    <r>
      <rPr>
        <sz val="11"/>
        <color rgb="FF000000"/>
        <rFont val="Calibri"/>
      </rPr>
      <t>To explicitly disable VM console drag and drop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"isolation.tools.dnd.disable" -value $true</t>
    </r>
    <r>
      <rPr>
        <sz val="11"/>
        <color rgb="FF006096"/>
        <rFont val="Roboto Condensed"/>
      </rPr>
      <t xml:space="preserve">
</t>
    </r>
  </si>
  <si>
    <r>
      <rPr>
        <sz val="11"/>
        <color rgb="FF000000"/>
        <rFont val="Calibri"/>
      </rPr>
      <t>VM console drag and drop operations should be disabled.</t>
    </r>
  </si>
  <si>
    <r>
      <rPr>
        <sz val="11"/>
        <color rgb="FF000000"/>
        <rFont val="Calibri"/>
      </rPr>
      <t xml:space="preserve">To verify that VM console drag and drop operations are disabled, verify that </t>
    </r>
    <r>
      <rPr>
        <b/>
        <sz val="11"/>
        <color rgb="FF000000"/>
        <rFont val="Calibri"/>
      </rPr>
      <t>isolation.tools.dnd.disable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"isolation.tools.dnd.disable" | Select Entity, Name, Value</t>
    </r>
    <r>
      <rPr>
        <sz val="11"/>
        <color rgb="FF006096"/>
        <rFont val="Roboto Condensed"/>
      </rPr>
      <t xml:space="preserve">
</t>
    </r>
  </si>
  <si>
    <t>8.4.23</t>
  </si>
  <si>
    <r>
      <rPr>
        <sz val="11"/>
        <rFont val="Calibri"/>
      </rPr>
      <t>Ensure VM Console GUI Options is disabled</t>
    </r>
  </si>
  <si>
    <r>
      <rPr>
        <sz val="11"/>
        <color rgb="FF000000"/>
        <rFont val="Calibri"/>
      </rPr>
      <t>To explicitly disable VM console and paste GUI options,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"isolation.tools.setGUIOptions.enable" -value $false</t>
    </r>
    <r>
      <rPr>
        <sz val="11"/>
        <color rgb="FF006096"/>
        <rFont val="Roboto Condensed"/>
      </rPr>
      <t xml:space="preserve">
</t>
    </r>
  </si>
  <si>
    <r>
      <rPr>
        <sz val="11"/>
        <color rgb="FF000000"/>
        <rFont val="Calibri"/>
      </rPr>
      <t>VM console and paste GUI options should be disabled.</t>
    </r>
  </si>
  <si>
    <r>
      <rPr>
        <sz val="11"/>
        <color rgb="FF000000"/>
        <rFont val="Calibri"/>
      </rPr>
      <t xml:space="preserve">To verify that VM console and paste GUI options are disabled, verify that </t>
    </r>
    <r>
      <rPr>
        <b/>
        <sz val="11"/>
        <color rgb="FF000000"/>
        <rFont val="Calibri"/>
      </rPr>
      <t>isolation.tools.setGUIOptions.enable</t>
    </r>
    <r>
      <rPr>
        <sz val="11"/>
        <color rgb="FF000000"/>
        <rFont val="Calibri"/>
      </rPr>
      <t xml:space="preserve"> option is missing or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"isolation.tools.setGUIOptions.enable"| Select Entity, Name, Value</t>
    </r>
    <r>
      <rPr>
        <sz val="11"/>
        <color rgb="FF006096"/>
        <rFont val="Roboto Condensed"/>
      </rPr>
      <t xml:space="preserve">
</t>
    </r>
  </si>
  <si>
    <t>8.4.24</t>
  </si>
  <si>
    <r>
      <rPr>
        <sz val="11"/>
        <rFont val="Calibri"/>
      </rPr>
      <t>Ensure VM Console Paste operations are disabled</t>
    </r>
  </si>
  <si>
    <r>
      <rPr>
        <sz val="11"/>
        <color rgb="FF000000"/>
        <rFont val="Calibri"/>
      </rPr>
      <t>To explicitly disable VM console paste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"isolation.tools.paste.disable" -value $true</t>
    </r>
    <r>
      <rPr>
        <sz val="11"/>
        <color rgb="FF006096"/>
        <rFont val="Roboto Condensed"/>
      </rPr>
      <t xml:space="preserve">
</t>
    </r>
  </si>
  <si>
    <r>
      <rPr>
        <sz val="11"/>
        <color rgb="FF000000"/>
        <rFont val="Calibri"/>
      </rPr>
      <t>VM console paste operations should be disabled.</t>
    </r>
  </si>
  <si>
    <r>
      <rPr>
        <sz val="11"/>
        <color rgb="FF000000"/>
        <rFont val="Calibri"/>
      </rPr>
      <t xml:space="preserve">To verify that VM console paste operations are disabled, verify that </t>
    </r>
    <r>
      <rPr>
        <b/>
        <sz val="11"/>
        <color rgb="FF000000"/>
        <rFont val="Calibri"/>
      </rPr>
      <t>isolation.tools.paste.disable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"isolation.tools.paste.disable"| Select Entity, Name, Value</t>
    </r>
    <r>
      <rPr>
        <sz val="11"/>
        <color rgb="FF006096"/>
        <rFont val="Roboto Condensed"/>
      </rPr>
      <t xml:space="preserve">
</t>
    </r>
  </si>
  <si>
    <t>8.4.25</t>
  </si>
  <si>
    <r>
      <rPr>
        <sz val="11"/>
        <rFont val="Calibri"/>
      </rPr>
      <t>Ensure access to VM console via VNC protocol is limited</t>
    </r>
  </si>
  <si>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"RemoteDisplay.vnc.enabled" -value $false</t>
    </r>
    <r>
      <rPr>
        <sz val="11"/>
        <color rgb="FF006096"/>
        <rFont val="Roboto Condensed"/>
      </rPr>
      <t xml:space="preserve">
</t>
    </r>
  </si>
  <si>
    <r>
      <rPr>
        <sz val="11"/>
        <color rgb="FF000000"/>
        <rFont val="Calibri"/>
      </rPr>
      <t>Minimize access to the Virtual Machine via VNC protocol.</t>
    </r>
  </si>
  <si>
    <r>
      <rPr>
        <sz val="11"/>
        <color rgb="FF000000"/>
        <rFont val="Calibri"/>
      </rPr>
      <t>Configuring VM settings and opening up the firewall means multiple steps to be configured and monitored.</t>
    </r>
  </si>
  <si>
    <r>
      <rPr>
        <sz val="11"/>
        <color rgb="FF000000"/>
        <rFont val="Calibri"/>
      </rPr>
      <t xml:space="preserve">Check virtual machine configuration and verify that </t>
    </r>
    <r>
      <rPr>
        <b/>
        <sz val="11"/>
        <color rgb="FF000000"/>
        <rFont val="Calibri"/>
      </rPr>
      <t>RemoteDisplay.vnc.enabled</t>
    </r>
    <r>
      <rPr>
        <sz val="11"/>
        <color rgb="FF000000"/>
        <rFont val="Calibri"/>
      </rPr>
      <t xml:space="preserve"> is missing or set to </t>
    </r>
    <r>
      <rPr>
        <b/>
        <sz val="11"/>
        <color rgb="FF000000"/>
        <rFont val="Calibri"/>
      </rPr>
      <t>FALSE</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 xml:space="preserve">Get-VM | Get-AdvancedSetting -Name "RemoteDisplay.vnc.enabled" | Select Entity, Name, Value </t>
    </r>
    <r>
      <rPr>
        <sz val="11"/>
        <color rgb="FF006096"/>
        <rFont val="Roboto Condensed"/>
      </rPr>
      <t xml:space="preserve">
</t>
    </r>
  </si>
  <si>
    <t>8.4.26</t>
  </si>
  <si>
    <r>
      <rPr>
        <sz val="11"/>
        <rFont val="Calibri"/>
      </rPr>
      <t>Ensure all but VGA mode on virtual machines is disabled</t>
    </r>
  </si>
  <si>
    <r>
      <rPr>
        <sz val="11"/>
        <color rgb="FF000000"/>
        <rFont val="Calibri"/>
      </rPr>
      <t>Check that the virtual machine advanced setting of "svga.vgaonly" is set to TRUE.</t>
    </r>
    <r>
      <rPr>
        <sz val="11"/>
        <color rgb="FF000000"/>
        <rFont val="Calibri"/>
      </rPr>
      <t xml:space="preserve">
</t>
    </r>
    <r>
      <rPr>
        <sz val="11"/>
        <color rgb="FF000000"/>
        <rFont val="Calibri"/>
      </rPr>
      <t>To modify the advanced settings of a virtual machine using the vSphere Client:</t>
    </r>
    <r>
      <rPr>
        <sz val="11"/>
        <color rgb="FF000000"/>
        <rFont val="Calibri"/>
      </rPr>
      <t xml:space="preserve">
</t>
    </r>
    <r>
      <rPr>
        <sz val="11"/>
        <color rgb="FF000000"/>
        <rFont val="Calibri"/>
      </rPr>
      <t>- Ensure that the virtual machine has been shutdown and is powered off.</t>
    </r>
    <r>
      <rPr>
        <sz val="11"/>
        <color rgb="FF000000"/>
        <rFont val="Calibri"/>
      </rPr>
      <t xml:space="preserve">
</t>
    </r>
    <r>
      <rPr>
        <sz val="11"/>
        <color rgb="FF000000"/>
        <rFont val="Calibri"/>
      </rPr>
      <t>- Right-click on the virtual machine.</t>
    </r>
    <r>
      <rPr>
        <sz val="11"/>
        <color rgb="FF000000"/>
        <rFont val="Calibri"/>
      </rPr>
      <t xml:space="preserve">
</t>
    </r>
    <r>
      <rPr>
        <sz val="11"/>
        <color rgb="FF000000"/>
        <rFont val="Calibri"/>
      </rPr>
      <t>- Click Edit Settings... to open the Virtual Machine Properties window.</t>
    </r>
    <r>
      <rPr>
        <sz val="11"/>
        <color rgb="FF000000"/>
        <rFont val="Calibri"/>
      </rPr>
      <t xml:space="preserve">
</t>
    </r>
    <r>
      <rPr>
        <sz val="11"/>
        <color rgb="FF000000"/>
        <rFont val="Calibri"/>
      </rPr>
      <t>- Click the VM Options tab.</t>
    </r>
    <r>
      <rPr>
        <sz val="11"/>
        <color rgb="FF000000"/>
        <rFont val="Calibri"/>
      </rPr>
      <t xml:space="preserve">
</t>
    </r>
    <r>
      <rPr>
        <sz val="11"/>
        <color rgb="FF000000"/>
        <rFont val="Calibri"/>
      </rPr>
      <t>- From the list on the left, click Advanced.</t>
    </r>
    <r>
      <rPr>
        <sz val="11"/>
        <color rgb="FF000000"/>
        <rFont val="Calibri"/>
      </rPr>
      <t xml:space="preserve">
</t>
    </r>
    <r>
      <rPr>
        <sz val="11"/>
        <color rgb="FF000000"/>
        <rFont val="Calibri"/>
      </rPr>
      <t>- On the Configuration Parameters frame on the right, click Edit Configuration ...</t>
    </r>
    <r>
      <rPr>
        <sz val="11"/>
        <color rgb="FF000000"/>
        <rFont val="Calibri"/>
      </rPr>
      <t xml:space="preserve">
</t>
    </r>
    <r>
      <rPr>
        <sz val="11"/>
        <color rgb="FF000000"/>
        <rFont val="Calibri"/>
      </rPr>
      <t>- Click Add Parameter.</t>
    </r>
    <r>
      <rPr>
        <sz val="11"/>
        <color rgb="FF000000"/>
        <rFont val="Calibri"/>
      </rPr>
      <t xml:space="preserve">
</t>
    </r>
    <r>
      <rPr>
        <sz val="11"/>
        <color rgb="FF000000"/>
        <rFont val="Calibri"/>
      </rPr>
      <t>- On the new row, click under the Key column and specify the configuration option name.</t>
    </r>
    <r>
      <rPr>
        <sz val="11"/>
        <color rgb="FF000000"/>
        <rFont val="Calibri"/>
      </rPr>
      <t xml:space="preserve">
</t>
    </r>
    <r>
      <rPr>
        <sz val="11"/>
        <color rgb="FF000000"/>
        <rFont val="Calibri"/>
      </rPr>
      <t>- On the new row, click under the Value column and specify the configuration value.</t>
    </r>
    <r>
      <rPr>
        <sz val="11"/>
        <color rgb="FF000000"/>
        <rFont val="Calibri"/>
      </rPr>
      <t xml:space="preserve">
</t>
    </r>
    <r>
      <rPr>
        <sz val="11"/>
        <color rgb="FF000000"/>
        <rFont val="Calibri"/>
      </rPr>
      <t>- Start the virtual machine for the settings take effect.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"svga.vgaOnly" -value $true</t>
    </r>
    <r>
      <rPr>
        <sz val="11"/>
        <color rgb="FF006096"/>
        <rFont val="Roboto Condensed"/>
      </rPr>
      <t xml:space="preserve">
</t>
    </r>
  </si>
  <si>
    <r>
      <rPr>
        <sz val="11"/>
        <color rgb="FF000000"/>
        <rFont val="Calibri"/>
      </rPr>
      <t>Enable VGA Only mode for the Virtual Machine video card.</t>
    </r>
    <r>
      <rPr>
        <sz val="11"/>
        <color rgb="FF000000"/>
        <rFont val="Calibri"/>
      </rPr>
      <t xml:space="preserve">
</t>
    </r>
    <r>
      <rPr>
        <sz val="11"/>
        <color rgb="FF000000"/>
        <rFont val="Calibri"/>
      </rPr>
      <t>Note:this setting should only be applied to those virtual machines for which a video card is not needed such as Windows Server Core and UNIX / Linux servers.</t>
    </r>
  </si>
  <si>
    <r>
      <rPr>
        <sz val="11"/>
        <color rgb="FF000000"/>
        <rFont val="Calibri"/>
      </rPr>
      <t>Configuring this setting to True will not allow any advanced graphics functions to work. Only character-cell console mode will be available. Use of this setting renders mks.enable3d moot. The mks.enable3d has no effect.</t>
    </r>
    <r>
      <rPr>
        <sz val="11"/>
        <color rgb="FF000000"/>
        <rFont val="Calibri"/>
      </rPr>
      <t xml:space="preserve">
</t>
    </r>
    <r>
      <rPr>
        <b/>
        <sz val="11"/>
        <color rgb="FF000000"/>
        <rFont val="Calibri"/>
      </rPr>
      <t>Note:</t>
    </r>
    <r>
      <rPr>
        <sz val="11"/>
        <color rgb="FF000000"/>
        <rFont val="Calibri"/>
      </rPr>
      <t xml:space="preserve"> this setting should only be applied to those virtual machines for which a video card is not needed such as Windows Server Core and UNIX / Linux servers.</t>
    </r>
  </si>
  <si>
    <r>
      <rPr>
        <sz val="11"/>
        <color rgb="FF000000"/>
        <rFont val="Calibri"/>
      </rPr>
      <t>Check that the virtual machine advanced setting of "svga.vgaonly" is set to TRUE.</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"svga.vgaOnly" | Select Entity, Name, Value</t>
    </r>
    <r>
      <rPr>
        <sz val="11"/>
        <color rgb="FF006096"/>
        <rFont val="Roboto Condensed"/>
      </rPr>
      <t xml:space="preserve">
</t>
    </r>
  </si>
  <si>
    <r>
      <rPr>
        <sz val="11"/>
        <color rgb="FF000000"/>
        <rFont val="Calibri"/>
      </rPr>
      <t>The prescribed state is not the default state.</t>
    </r>
  </si>
  <si>
    <t>Resources</t>
  </si>
  <si>
    <t>8.5.1</t>
  </si>
  <si>
    <r>
      <rPr>
        <sz val="11"/>
        <rFont val="Calibri"/>
      </rPr>
      <t>Ensure VM limits are configured correctly</t>
    </r>
  </si>
  <si>
    <r>
      <rPr>
        <sz val="11"/>
        <color rgb="FF000000"/>
        <rFont val="Calibri"/>
      </rPr>
      <t>To configure VM limits correctly, do all of the following that are applicable:</t>
    </r>
    <r>
      <rPr>
        <sz val="11"/>
        <color rgb="FF000000"/>
        <rFont val="Calibri"/>
      </rPr>
      <t xml:space="preserve">
</t>
    </r>
    <r>
      <rPr>
        <sz val="11"/>
        <color rgb="FF000000"/>
        <rFont val="Calibri"/>
      </rPr>
      <t>- Use shares or reservations to guarantee resources to critical VMs.</t>
    </r>
    <r>
      <rPr>
        <sz val="11"/>
        <color rgb="FF000000"/>
        <rFont val="Calibri"/>
      </rPr>
      <t xml:space="preserve">
</t>
    </r>
    <r>
      <rPr>
        <sz val="11"/>
        <color rgb="FF000000"/>
        <rFont val="Calibri"/>
      </rPr>
      <t>- Use limits to constrain resource consumption by VMs that have a greater risk of being exploited or attacked, or that run applications that are known to have the potential to greatly consume resources.</t>
    </r>
    <r>
      <rPr>
        <sz val="11"/>
        <color rgb="FF000000"/>
        <rFont val="Calibri"/>
      </rPr>
      <t xml:space="preserve">
</t>
    </r>
    <r>
      <rPr>
        <sz val="11"/>
        <color rgb="FF000000"/>
        <rFont val="Calibri"/>
      </rPr>
      <t>- Use resource pools to guarantee resources to a common group of critical VMs.</t>
    </r>
  </si>
  <si>
    <r>
      <rPr>
        <sz val="11"/>
        <color rgb="FF000000"/>
        <rFont val="Calibri"/>
      </rPr>
      <t>By default, all virtual machines on an ESXi host share the resources equally. By using the resource management capabilities of ESXi, such as limits with reservations, shares, and/or resource pools, you can control the server resources a virtual machine consumes.</t>
    </r>
  </si>
  <si>
    <r>
      <rPr>
        <sz val="11"/>
        <color rgb="FF000000"/>
        <rFont val="Calibri"/>
      </rPr>
      <t>To verify VM limits are configured correctly, confirm that limits with reservations, shares, and/or resource pools are in place to guarantee resources to critical VMs and to constrain resource consumption by VMs that have a greater risk of being exploited or attacked, or that run applications that are known to have the potential to greatly consume resources.</t>
    </r>
    <r>
      <rPr>
        <sz val="11"/>
        <color rgb="FF000000"/>
        <rFont val="Calibri"/>
      </rPr>
      <t xml:space="preserve">
</t>
    </r>
    <r>
      <rPr>
        <sz val="11"/>
        <color rgb="FF000000"/>
        <rFont val="Calibri"/>
      </rPr>
      <t>The following PowerCLI command may be used to list resource configurations:</t>
    </r>
    <r>
      <rPr>
        <sz val="11"/>
        <color rgb="FF000000"/>
        <rFont val="Calibri"/>
      </rPr>
      <t xml:space="preserve">
</t>
    </r>
    <r>
      <rPr>
        <sz val="11"/>
        <color rgb="FF006096"/>
        <rFont val="Roboto Condensed"/>
      </rPr>
      <t># List all Resource shares on all VMs</t>
    </r>
    <r>
      <rPr>
        <sz val="11"/>
        <color rgb="FF006096"/>
        <rFont val="Roboto Condensed"/>
      </rPr>
      <t xml:space="preserve">
</t>
    </r>
    <r>
      <rPr>
        <sz val="11"/>
        <color rgb="FF006096"/>
        <rFont val="Roboto Condensed"/>
      </rPr>
      <t>Get-VM | Get-VMResourceConfiguration</t>
    </r>
    <r>
      <rPr>
        <sz val="11"/>
        <color rgb="FF006096"/>
        <rFont val="Roboto Condensed"/>
      </rPr>
      <t xml:space="preserve">
</t>
    </r>
  </si>
  <si>
    <t>8.5.2</t>
  </si>
  <si>
    <r>
      <rPr>
        <sz val="11"/>
        <rFont val="Calibri"/>
      </rPr>
      <t>Ensure hardware-based 3D acceleration is disabled</t>
    </r>
  </si>
  <si>
    <r>
      <rPr>
        <sz val="11"/>
        <color rgb="FF000000"/>
        <rFont val="Calibri"/>
      </rPr>
      <t>To disable hardware-based 3D acceleration,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"mks.enable3d" -value $false</t>
    </r>
    <r>
      <rPr>
        <sz val="11"/>
        <color rgb="FF006096"/>
        <rFont val="Roboto Condensed"/>
      </rPr>
      <t xml:space="preserve">
</t>
    </r>
  </si>
  <si>
    <r>
      <rPr>
        <sz val="11"/>
        <color rgb="FF000000"/>
        <rFont val="Calibri"/>
      </rPr>
      <t>Due to performance reasons, modern graphic rendering is done within a dedicated graphic processing unit (GPU). Virtual machines can use the host-based GPU for such operations as well. Such dedicated hardware is typically accessed by using complex APIs like OpenGL and DirectX. This hardware-based 3D acceleration should be disabled if it is not needed.</t>
    </r>
  </si>
  <si>
    <r>
      <rPr>
        <sz val="11"/>
        <color rgb="FF000000"/>
        <rFont val="Calibri"/>
      </rPr>
      <t xml:space="preserve">To verify that hardware-based 3D acceleration is disabled, check the virtual machine configuration file and verify that </t>
    </r>
    <r>
      <rPr>
        <b/>
        <sz val="11"/>
        <color rgb="FF000000"/>
        <rFont val="Calibri"/>
      </rPr>
      <t>mks.enable3d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"mks.enable3d"| Select Entity, Name, Value</t>
    </r>
    <r>
      <rPr>
        <sz val="11"/>
        <color rgb="FF006096"/>
        <rFont val="Roboto Condensed"/>
      </rPr>
      <t xml:space="preserve">
</t>
    </r>
  </si>
  <si>
    <t>8.6.1</t>
  </si>
  <si>
    <r>
      <rPr>
        <sz val="11"/>
        <rFont val="Calibri"/>
      </rPr>
      <t>Ensure nonpersistent disks are limited</t>
    </r>
  </si>
  <si>
    <r>
      <rPr>
        <sz val="11"/>
        <color rgb="FF000000"/>
        <rFont val="Calibri"/>
      </rPr>
      <t>To limit the use of nonpersistent mode, run the following PowerCLI command:</t>
    </r>
    <r>
      <rPr>
        <sz val="11"/>
        <color rgb="FF000000"/>
        <rFont val="Calibri"/>
      </rPr>
      <t xml:space="preserve">
</t>
    </r>
    <r>
      <rPr>
        <sz val="11"/>
        <color rgb="FF006096"/>
        <rFont val="Roboto Condensed"/>
      </rPr>
      <t>#Add the parameters for the following cmdlet to set the VM Disk Type:</t>
    </r>
    <r>
      <rPr>
        <sz val="11"/>
        <color rgb="FF006096"/>
        <rFont val="Roboto Condensed"/>
      </rPr>
      <t xml:space="preserve">
</t>
    </r>
    <r>
      <rPr>
        <sz val="11"/>
        <color rgb="FF006096"/>
        <rFont val="Roboto Condensed"/>
      </rPr>
      <t>Get-VM  | Get-HardDisk | Set-HardDisk</t>
    </r>
    <r>
      <rPr>
        <sz val="11"/>
        <color rgb="FF006096"/>
        <rFont val="Roboto Condensed"/>
      </rPr>
      <t xml:space="preserve">
</t>
    </r>
  </si>
  <si>
    <r>
      <rPr>
        <sz val="11"/>
        <color rgb="FF000000"/>
        <rFont val="Calibri"/>
      </rPr>
      <t>By default, VM disks use dependent mode, which means they are affected by snapshots. To avoid this, VM disks can use independent mode instead. Independent mode can be configured as persistent (data is written permanently to the disk) or nonpersistent (all changes made to disk are lost when the system is rebooted). Use of nonpersistent mode should be avoided unless the data is not needed (e.g., already duplicated elsewhere).</t>
    </r>
  </si>
  <si>
    <r>
      <rPr>
        <sz val="11"/>
        <color rgb="FF000000"/>
        <rFont val="Calibri"/>
      </rPr>
      <t>To verify nonpersistent mode use is limited, review VM disk types to confirm that nonpersistent mode is only used when the loss of all stored data is not a concern. For all disks where nonpersistent mode is not to be used, scsiX:Y.mode should either be absent or be set to a value other than independent nonpersistent.</t>
    </r>
    <r>
      <rPr>
        <sz val="11"/>
        <color rgb="FF000000"/>
        <rFont val="Calibri"/>
      </rPr>
      <t xml:space="preserve">
</t>
    </r>
    <r>
      <rPr>
        <sz val="11"/>
        <color rgb="FF000000"/>
        <rFont val="Calibri"/>
      </rPr>
      <t>Alternately, the following PowerCLI command may be used to review the disk types:</t>
    </r>
    <r>
      <rPr>
        <sz val="11"/>
        <color rgb="FF000000"/>
        <rFont val="Calibri"/>
      </rPr>
      <t xml:space="preserve">
</t>
    </r>
    <r>
      <rPr>
        <sz val="11"/>
        <color rgb="FF006096"/>
        <rFont val="Roboto Condensed"/>
      </rPr>
      <t>#List the VM's and their disk types</t>
    </r>
    <r>
      <rPr>
        <sz val="11"/>
        <color rgb="FF006096"/>
        <rFont val="Roboto Condensed"/>
      </rPr>
      <t xml:space="preserve">
</t>
    </r>
    <r>
      <rPr>
        <sz val="11"/>
        <color rgb="FF006096"/>
        <rFont val="Roboto Condensed"/>
      </rPr>
      <t>Get-VM | Get-HardDisk | Select Parent, Name, Filename, DiskType, Persistence</t>
    </r>
    <r>
      <rPr>
        <sz val="11"/>
        <color rgb="FF006096"/>
        <rFont val="Roboto Condensed"/>
      </rPr>
      <t xml:space="preserve">
</t>
    </r>
  </si>
  <si>
    <t>8.6.2</t>
  </si>
  <si>
    <r>
      <rPr>
        <sz val="11"/>
        <rFont val="Calibri"/>
      </rPr>
      <t>Ensure virtual disk shrinking is disabled</t>
    </r>
  </si>
  <si>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"isolation.tools.diskShrink.disable" -value $true</t>
    </r>
    <r>
      <rPr>
        <sz val="11"/>
        <color rgb="FF006096"/>
        <rFont val="Roboto Condensed"/>
      </rPr>
      <t xml:space="preserve">
</t>
    </r>
  </si>
  <si>
    <r>
      <rPr>
        <sz val="11"/>
        <color rgb="FF000000"/>
        <rFont val="Calibri"/>
      </rPr>
      <t>If Virtual disk shrinking is done repeatedly it will cause the virtual disk to become unavailable resulting in a denial of service. You can prevent virtual disk shrinking by disabling it.</t>
    </r>
  </si>
  <si>
    <r>
      <rPr>
        <sz val="11"/>
        <color rgb="FF000000"/>
        <rFont val="Calibri"/>
      </rPr>
      <t>Inability to shrink virtual machine disks in the event that a datastore runs out of space.</t>
    </r>
  </si>
  <si>
    <r>
      <rPr>
        <sz val="11"/>
        <color rgb="FF000000"/>
        <rFont val="Calibri"/>
      </rPr>
      <t xml:space="preserve">Check virtual machine configuration file and verify that </t>
    </r>
    <r>
      <rPr>
        <b/>
        <sz val="11"/>
        <color rgb="FF000000"/>
        <rFont val="Calibri"/>
      </rPr>
      <t>isolation.tools.diskShrink.disable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"isolation.tools.diskShrink.disable"| Select Entity, Name, Value</t>
    </r>
    <r>
      <rPr>
        <sz val="11"/>
        <color rgb="FF006096"/>
        <rFont val="Roboto Condensed"/>
      </rPr>
      <t xml:space="preserve">
</t>
    </r>
  </si>
  <si>
    <t>8.6.3</t>
  </si>
  <si>
    <r>
      <rPr>
        <sz val="11"/>
        <rFont val="Calibri"/>
      </rPr>
      <t>Ensure virtual disk wiping is disabled</t>
    </r>
  </si>
  <si>
    <r>
      <rPr>
        <sz val="11"/>
        <color rgb="FF000000"/>
        <rFont val="Calibri"/>
      </rPr>
      <t>To disable virtual disk wiping,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"isolation.tools.diskWiper.disable" -value $true</t>
    </r>
    <r>
      <rPr>
        <sz val="11"/>
        <color rgb="FF006096"/>
        <rFont val="Roboto Condensed"/>
      </rPr>
      <t xml:space="preserve">
</t>
    </r>
  </si>
  <si>
    <r>
      <rPr>
        <sz val="11"/>
        <color rgb="FF000000"/>
        <rFont val="Calibri"/>
      </rPr>
      <t>Wiping a virtual disk reclaims all unused space in it. If there is empty space in the disk, this process reduces the amount of space the virtual disk occupies on the host drive. If virtual disk wiping is done repeatedly, it can cause the virtual disk to become unavailable while wiping occurs. In most datacenter environments, disk wiping is not needed, but normal users and processes--without administrative privileges--can issue disk wipes unless the feature is disabled.</t>
    </r>
  </si>
  <si>
    <r>
      <rPr>
        <sz val="11"/>
        <color rgb="FF000000"/>
        <rFont val="Calibri"/>
      </rPr>
      <t xml:space="preserve">To verify that virtual disk wiping is disabled, check the virtual machine configuration file and verify that </t>
    </r>
    <r>
      <rPr>
        <b/>
        <sz val="11"/>
        <color rgb="FF000000"/>
        <rFont val="Calibri"/>
      </rPr>
      <t>isolation.tools.diskWiper.disable</t>
    </r>
    <r>
      <rPr>
        <sz val="11"/>
        <color rgb="FF000000"/>
        <rFont val="Calibri"/>
      </rPr>
      <t xml:space="preserve"> is set to TRUE.</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"isolation.tools.diskWiper.disable"| Select Entity, Name, Value</t>
    </r>
    <r>
      <rPr>
        <sz val="11"/>
        <color rgb="FF006096"/>
        <rFont val="Roboto Condensed"/>
      </rPr>
      <t xml:space="preserve">
</t>
    </r>
  </si>
  <si>
    <t>Tools</t>
  </si>
  <si>
    <t>8.7.1</t>
  </si>
  <si>
    <r>
      <rPr>
        <sz val="11"/>
        <rFont val="Calibri"/>
      </rPr>
      <t>Ensure VIX messages from the VM are disabled</t>
    </r>
  </si>
  <si>
    <r>
      <rPr>
        <sz val="11"/>
        <color rgb="FF000000"/>
        <rFont val="Calibri"/>
      </rPr>
      <t>To disable VIX messages from the VM,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"isolation.tools.vixMessage.disable" -value $true</t>
    </r>
    <r>
      <rPr>
        <sz val="11"/>
        <color rgb="FF006096"/>
        <rFont val="Roboto Condensed"/>
      </rPr>
      <t xml:space="preserve">
</t>
    </r>
  </si>
  <si>
    <r>
      <rPr>
        <sz val="11"/>
        <color rgb="FF000000"/>
        <rFont val="Calibri"/>
      </rPr>
      <t>The VIX API is a library for writing scripts and programs to manipulate virtual machines. If you do not make use of custom VIX programming in your environment, then you should disable certain features, such as the ability to send messages from the VM to the host. Disabling that feature does not adversely affect the functioning of VIX operations that originate outside the guest, so certain VMware and third-party solutions that rely upon this capability should continue to work. This is a deprecated interface.</t>
    </r>
  </si>
  <si>
    <r>
      <rPr>
        <sz val="11"/>
        <color rgb="FF000000"/>
        <rFont val="Calibri"/>
      </rPr>
      <t xml:space="preserve">To verify VIX messages from the VM are disabled, check the VM configuration file and verify that </t>
    </r>
    <r>
      <rPr>
        <b/>
        <sz val="11"/>
        <color rgb="FF000000"/>
        <rFont val="Calibri"/>
      </rPr>
      <t>isolation.tools.vixMessage.disable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"isolation.tools.vixMessage.disable"| Select Entity, Name, Value</t>
    </r>
    <r>
      <rPr>
        <sz val="11"/>
        <color rgb="FF006096"/>
        <rFont val="Roboto Condensed"/>
      </rPr>
      <t xml:space="preserve">
</t>
    </r>
  </si>
  <si>
    <t>8.7.2</t>
  </si>
  <si>
    <r>
      <rPr>
        <sz val="11"/>
        <rFont val="Calibri"/>
      </rPr>
      <t>Ensure the number of VM log files is configured properly</t>
    </r>
  </si>
  <si>
    <r>
      <rPr>
        <sz val="11"/>
        <color rgb="FF000000"/>
        <rFont val="Calibri"/>
      </rPr>
      <t xml:space="preserve">To set the number of log files to be used to </t>
    </r>
    <r>
      <rPr>
        <b/>
        <sz val="11"/>
        <color rgb="FF000000"/>
        <rFont val="Calibri"/>
      </rPr>
      <t>10</t>
    </r>
    <r>
      <rPr>
        <sz val="11"/>
        <color rgb="FF000000"/>
        <rFont val="Calibri"/>
      </rPr>
      <t>,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"log.keepOld" -value "10"</t>
    </r>
    <r>
      <rPr>
        <sz val="11"/>
        <color rgb="FF006096"/>
        <rFont val="Roboto Condensed"/>
      </rPr>
      <t xml:space="preserve">
</t>
    </r>
  </si>
  <si>
    <r>
      <rPr>
        <sz val="11"/>
        <color rgb="FF000000"/>
        <rFont val="Calibri"/>
      </rPr>
      <t>Normally a new log file is created only when a host is rebooted, so the file can grow to be quite large. You can ensure that new log files are created more frequently by limiting the maximum size of the log files. If you want to restrict the total size of logging data, VMware recommends saving 10 log files, each one limited to 1 MB. Each time an entry is written to the log, the size of the log is checked; if it is over the limit, the next entry is written to a new log. If the maximum number of log files already exists, when a new one is created, the oldest log file is deleted.</t>
    </r>
  </si>
  <si>
    <r>
      <rPr>
        <sz val="11"/>
        <color rgb="FF000000"/>
        <rFont val="Calibri"/>
      </rPr>
      <t>A more extreme strategy is to disable logging altogether for the virtual machine. Disabling logging makes troubleshooting challenging and support difficult. Do not consider disabling logging unless the log file rotation approach proves insufficient.</t>
    </r>
  </si>
  <si>
    <r>
      <rPr>
        <sz val="11"/>
        <color rgb="FF000000"/>
        <rFont val="Calibri"/>
      </rPr>
      <t xml:space="preserve">To verify that log files will be created more frequently, check the virtual machine configuration file and verify that </t>
    </r>
    <r>
      <rPr>
        <b/>
        <sz val="11"/>
        <color rgb="FF000000"/>
        <rFont val="Calibri"/>
      </rPr>
      <t>log.keepOld</t>
    </r>
    <r>
      <rPr>
        <sz val="11"/>
        <color rgb="FF000000"/>
        <rFont val="Calibri"/>
      </rPr>
      <t xml:space="preserve"> is set to </t>
    </r>
    <r>
      <rPr>
        <b/>
        <sz val="11"/>
        <color rgb="FF000000"/>
        <rFont val="Calibri"/>
      </rPr>
      <t>10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"log.keepOld"| Select Entity, Name, Value</t>
    </r>
    <r>
      <rPr>
        <sz val="11"/>
        <color rgb="FF006096"/>
        <rFont val="Roboto Condensed"/>
      </rPr>
      <t xml:space="preserve">
</t>
    </r>
  </si>
  <si>
    <t>8.7.3</t>
  </si>
  <si>
    <r>
      <rPr>
        <sz val="11"/>
        <rFont val="Calibri"/>
      </rPr>
      <t>Ensure host information is not sent to guests</t>
    </r>
  </si>
  <si>
    <r>
      <rPr>
        <sz val="11"/>
        <color rgb="FF000000"/>
        <rFont val="Calibri"/>
      </rPr>
      <t>To prevent host information from being sent to guests,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"tools.guestlib.enableHostInfo" -value $false</t>
    </r>
    <r>
      <rPr>
        <sz val="11"/>
        <color rgb="FF006096"/>
        <rFont val="Roboto Condensed"/>
      </rPr>
      <t xml:space="preserve">
</t>
    </r>
  </si>
  <si>
    <r>
      <rPr>
        <sz val="11"/>
        <color rgb="FF000000"/>
        <rFont val="Calibri"/>
      </rPr>
      <t>Configure VMware Tools to disable host information from being sent to guests unless a particular VM requires this information for performance monitoring purposes.</t>
    </r>
  </si>
  <si>
    <r>
      <rPr>
        <sz val="11"/>
        <color rgb="FF000000"/>
        <rFont val="Calibri"/>
      </rPr>
      <t xml:space="preserve">To verify host information is not sent to guests, check the virtual machine configuration file and verify that </t>
    </r>
    <r>
      <rPr>
        <b/>
        <sz val="11"/>
        <color rgb="FF000000"/>
        <rFont val="Calibri"/>
      </rPr>
      <t>tools.guestlib.enableHostInfo</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"tools.guestlib.enableHostInfo"| Select Entity, Name, Value</t>
    </r>
    <r>
      <rPr>
        <sz val="11"/>
        <color rgb="FF006096"/>
        <rFont val="Roboto Condensed"/>
      </rPr>
      <t xml:space="preserve">
</t>
    </r>
  </si>
  <si>
    <r>
      <rPr>
        <sz val="11"/>
        <color rgb="FF000000"/>
        <rFont val="Calibri"/>
      </rPr>
      <t>FALSE</t>
    </r>
  </si>
  <si>
    <t>8.7.4</t>
  </si>
  <si>
    <r>
      <rPr>
        <sz val="11"/>
        <rFont val="Calibri"/>
      </rPr>
      <t>Ensure VM log file size is limited</t>
    </r>
  </si>
  <si>
    <r>
      <rPr>
        <sz val="11"/>
        <color rgb="FF000000"/>
        <rFont val="Calibri"/>
      </rPr>
      <t>To properly limit the maximum log file size,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"log.rotateSize" -value "1024000"</t>
    </r>
    <r>
      <rPr>
        <sz val="11"/>
        <color rgb="FF006096"/>
        <rFont val="Roboto Condensed"/>
      </rPr>
      <t xml:space="preserve">
</t>
    </r>
  </si>
  <si>
    <r>
      <rPr>
        <sz val="11"/>
        <color rgb="FF000000"/>
        <rFont val="Calibri"/>
      </rPr>
      <t>Normally a new log file is created only when a host is rebooted, so the file can grow to be quite large. You can ensure that new log files are created more frequently by limiting the maximum size of the log files. If you want to restrict the total size of logging data, VMware recommends saving 10 log files, each one limited to 1 MB. If the maximum number of log files already exists, when a new one is created, the oldest log file is deleted.</t>
    </r>
  </si>
  <si>
    <r>
      <rPr>
        <sz val="11"/>
        <color rgb="FF000000"/>
        <rFont val="Calibri"/>
      </rPr>
      <t xml:space="preserve">To verify the maximum log file size is limited properly, check the virtual machine configuration file and confirm that </t>
    </r>
    <r>
      <rPr>
        <b/>
        <sz val="11"/>
        <color rgb="FF000000"/>
        <rFont val="Calibri"/>
      </rPr>
      <t>log.rotateSize</t>
    </r>
    <r>
      <rPr>
        <sz val="11"/>
        <color rgb="FF000000"/>
        <rFont val="Calibri"/>
      </rPr>
      <t xml:space="preserve"> is set to </t>
    </r>
    <r>
      <rPr>
        <b/>
        <sz val="11"/>
        <color rgb="FF000000"/>
        <rFont val="Calibri"/>
      </rPr>
      <t>1024000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"log.rotateSize"| Select Entity, Name, Value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</si>
  <si>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</si>
  <si>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</si>
  <si>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</si>
  <si>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</si>
  <si>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</si>
  <si>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</si>
  <si>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</si>
  <si>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</si>
  <si>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</si>
  <si>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</si>
  <si>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</si>
  <si>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</si>
  <si>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</si>
  <si>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</si>
  <si>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</si>
  <si>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</si>
  <si>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</si>
  <si>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</si>
  <si>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</si>
  <si>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</si>
  <si>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</si>
  <si>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</si>
  <si>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</si>
  <si>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</si>
  <si>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</si>
  <si>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</si>
  <si>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</si>
  <si>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</si>
  <si>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</si>
  <si>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VMware ESXi 6.7 Benchmark - Final Update</t>
  </si>
  <si>
    <t>Developed By:</t>
  </si>
  <si>
    <t>Center for Internet Security (CIS)</t>
  </si>
  <si>
    <t>Release Information:</t>
  </si>
  <si>
    <r>
      <rPr>
        <b/>
        <sz val="11"/>
        <color rgb="FF000000"/>
        <rFont val="Calibri"/>
      </rPr>
      <t>Version:</t>
    </r>
    <r>
      <rPr>
        <sz val="11"/>
        <color rgb="FF000000"/>
        <rFont val="Calibri"/>
      </rPr>
      <t xml:space="preserve"> v1.4.0     </t>
    </r>
    <r>
      <rPr>
        <b/>
        <sz val="11"/>
        <color rgb="FF000000"/>
        <rFont val="Calibri"/>
      </rPr>
      <t>Date:</t>
    </r>
    <r>
      <rPr>
        <sz val="11"/>
        <color rgb="FF000000"/>
        <rFont val="Calibri"/>
      </rPr>
      <t xml:space="preserve"> 25 March 2024     </t>
    </r>
    <r>
      <rPr>
        <b/>
        <sz val="11"/>
        <color rgb="FF000000"/>
        <rFont val="Calibri"/>
      </rPr>
      <t>Recommendation Count:</t>
    </r>
    <r>
      <rPr>
        <sz val="11"/>
        <color rgb="FF000000"/>
        <rFont val="Calibri"/>
      </rPr>
      <t xml:space="preserve"> 94</t>
    </r>
  </si>
  <si>
    <t>Development Url:</t>
  </si>
  <si>
    <t>https://workbench.cisecurity.org/benchmarks/12724</t>
  </si>
  <si>
    <t>Download Url:</t>
  </si>
  <si>
    <t>https://downloads.cisecurity.org/#/</t>
  </si>
  <si>
    <t>Guide Overview:</t>
  </si>
  <si>
    <r>
      <rPr>
        <sz val="11"/>
        <color rgb="FF000000"/>
        <rFont val="Calibri"/>
      </rPr>
      <t>This benchmark provides prescriptive guidance for establishing a secure configuration posture for VMware ESXi 6.7.</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</si>
  <si>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</si>
  <si>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VMware ESXi 6.7.</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</si>
  <si>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</si>
  <si>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</si>
  <si>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</si>
  <si>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</si>
  <si>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</si>
  <si>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</si>
  <si>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</si>
  <si>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</si>
  <si>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</si>
  <si>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</si>
  <si>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</si>
  <si>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</si>
  <si>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</si>
  <si>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</si>
  <si>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</si>
  <si>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</si>
  <si>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</si>
  <si>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</si>
  <si>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</si>
  <si>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</si>
  <si>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</si>
  <si>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</si>
  <si>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</si>
  <si>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</si>
  <si>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</si>
  <si>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</si>
  <si>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</si>
  <si>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</si>
  <si>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</si>
  <si>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</si>
  <si>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</si>
  <si>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</si>
  <si>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</si>
  <si>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</si>
  <si>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</si>
  <si>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</si>
  <si>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</si>
  <si>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</si>
  <si>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</si>
  <si>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</si>
  <si>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</si>
  <si>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</si>
  <si>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</si>
  <si>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</si>
  <si>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</si>
  <si>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</si>
  <si>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</si>
  <si>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VMware ESXi 6.7 Benchmark - Final Update v1.4.0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</si>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</sst>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E00-45EF-8B2F-DF173D46D47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E00-45EF-8B2F-DF173D46D47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94</c:v>
                </c:pt>
              </c:numCache>
            </c:numRef>
          </c:val>
          <c:extLst>
            <c:ext xmlns:c16="http://schemas.microsoft.com/office/drawing/2014/chart" uri="{C3380CC4-5D6E-409C-BE32-E72D297353CC}">
              <c16:uniqueId val="{00000002-1E00-45EF-8B2F-DF173D46D47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E84-46F9-AABE-4142F47481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E84-46F9-AABE-4142F47481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62</c:v>
                </c:pt>
                <c:pt idx="1">
                  <c:v>32</c:v>
                </c:pt>
              </c:numCache>
            </c:numRef>
          </c:val>
          <c:extLst>
            <c:ext xmlns:c16="http://schemas.microsoft.com/office/drawing/2014/chart" uri="{C3380CC4-5D6E-409C-BE32-E72D297353CC}">
              <c16:uniqueId val="{00000002-0E84-46F9-AABE-4142F47481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A2B-4AD8-8880-A3CF5A0CAB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A2B-4AD8-8880-A3CF5A0CAB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94</c:v>
                </c:pt>
              </c:numCache>
            </c:numRef>
          </c:val>
          <c:extLst>
            <c:ext xmlns:c16="http://schemas.microsoft.com/office/drawing/2014/chart" uri="{C3380CC4-5D6E-409C-BE32-E72D297353CC}">
              <c16:uniqueId val="{00000002-4A2B-4AD8-8880-A3CF5A0CAB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66F-49F3-9805-4267B9F35F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66F-49F3-9805-4267B9F35F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65</c:v>
                </c:pt>
                <c:pt idx="1">
                  <c:v>29</c:v>
                </c:pt>
              </c:numCache>
            </c:numRef>
          </c:val>
          <c:extLst>
            <c:ext xmlns:c16="http://schemas.microsoft.com/office/drawing/2014/chart" uri="{C3380CC4-5D6E-409C-BE32-E72D297353CC}">
              <c16:uniqueId val="{00000002-266F-49F3-9805-4267B9F35F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D4-4E53-AB00-41DEB6E9AC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D4-4E53-AB00-41DEB6E9AC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94</c:v>
                </c:pt>
              </c:numCache>
            </c:numRef>
          </c:val>
          <c:extLst>
            <c:ext xmlns:c16="http://schemas.microsoft.com/office/drawing/2014/chart" uri="{C3380CC4-5D6E-409C-BE32-E72D297353CC}">
              <c16:uniqueId val="{00000002-EFD4-4E53-AB00-41DEB6E9AC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F20-40A9-8181-23B760E964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F20-40A9-8181-23B760E964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94</c:v>
                </c:pt>
              </c:numCache>
            </c:numRef>
          </c:val>
          <c:extLst>
            <c:ext xmlns:c16="http://schemas.microsoft.com/office/drawing/2014/chart" uri="{C3380CC4-5D6E-409C-BE32-E72D297353CC}">
              <c16:uniqueId val="{00000002-8F20-40A9-8181-23B760E964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685-47B1-9C40-E2BEE709517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685-47B1-9C40-E2BEE709517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685-47B1-9C40-E2BEE709517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685-47B1-9C40-E2BEE709517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DF0-4EF2-806A-677DA9CCC43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qzdh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0xfr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1vx5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akud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ppc4p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pzstp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4h3b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zy4s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5">
  <autoFilter ref="A1:Q9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72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528</v>
      </c>
    </row>
    <row r="3" spans="2:3" ht="15" customHeight="1" x14ac:dyDescent="0.35"/>
    <row r="4" spans="2:3" ht="58" x14ac:dyDescent="0.35">
      <c r="B4" s="20" t="s">
        <v>529</v>
      </c>
      <c r="C4" s="21" t="s">
        <v>530</v>
      </c>
    </row>
    <row r="5" spans="2:3" x14ac:dyDescent="0.35">
      <c r="C5" s="21" t="s">
        <v>531</v>
      </c>
    </row>
    <row r="6" spans="2:3" x14ac:dyDescent="0.35">
      <c r="C6" s="18" t="s">
        <v>532</v>
      </c>
    </row>
    <row r="7" spans="2:3" ht="10" customHeight="1" x14ac:dyDescent="0.35"/>
    <row r="8" spans="2:3" ht="232" x14ac:dyDescent="0.35">
      <c r="B8" s="22" t="s">
        <v>533</v>
      </c>
      <c r="C8" s="21" t="s">
        <v>534</v>
      </c>
    </row>
    <row r="9" spans="2:3" ht="10" customHeight="1" x14ac:dyDescent="0.35"/>
    <row r="10" spans="2:3" ht="35" customHeight="1" x14ac:dyDescent="0.35">
      <c r="B10" s="22" t="s">
        <v>535</v>
      </c>
      <c r="C10" s="21" t="s">
        <v>536</v>
      </c>
    </row>
    <row r="11" spans="2:3" ht="75" customHeight="1" x14ac:dyDescent="0.35">
      <c r="B11" s="18" t="s">
        <v>25</v>
      </c>
      <c r="C11" s="21" t="s">
        <v>537</v>
      </c>
    </row>
    <row r="12" spans="2:3" ht="47" customHeight="1" x14ac:dyDescent="0.35">
      <c r="B12" s="18" t="s">
        <v>25</v>
      </c>
      <c r="C12" s="21" t="s">
        <v>538</v>
      </c>
    </row>
    <row r="13" spans="2:3" ht="35" customHeight="1" x14ac:dyDescent="0.35">
      <c r="B13" s="18" t="s">
        <v>25</v>
      </c>
      <c r="C13" s="21" t="s">
        <v>539</v>
      </c>
    </row>
    <row r="14" spans="2:3" ht="32" customHeight="1" x14ac:dyDescent="0.35">
      <c r="B14" s="18" t="s">
        <v>25</v>
      </c>
      <c r="C14" s="21" t="s">
        <v>540</v>
      </c>
    </row>
    <row r="15" spans="2:3" ht="30" customHeight="1" x14ac:dyDescent="0.35">
      <c r="B15" s="18" t="s">
        <v>25</v>
      </c>
      <c r="C15" s="21" t="s">
        <v>541</v>
      </c>
    </row>
    <row r="16" spans="2:3" ht="10" customHeight="1" x14ac:dyDescent="0.35"/>
    <row r="17" spans="1:3" ht="145" customHeight="1" x14ac:dyDescent="0.35">
      <c r="B17" s="22" t="s">
        <v>542</v>
      </c>
      <c r="C17" s="21" t="s">
        <v>543</v>
      </c>
    </row>
    <row r="18" spans="1:3" ht="10" customHeight="1" x14ac:dyDescent="0.35"/>
    <row r="19" spans="1:3" ht="3" customHeight="1" x14ac:dyDescent="0.35">
      <c r="B19" s="23"/>
      <c r="C19" s="23"/>
    </row>
    <row r="20" spans="1:3" ht="12" customHeight="1" x14ac:dyDescent="0.35"/>
    <row r="21" spans="1:3" ht="35" customHeight="1" x14ac:dyDescent="0.35">
      <c r="A21" s="25"/>
      <c r="B21" s="26" t="s">
        <v>544</v>
      </c>
      <c r="C21" s="27" t="s">
        <v>545</v>
      </c>
    </row>
    <row r="22" spans="1:3" ht="18" customHeight="1" x14ac:dyDescent="0.35">
      <c r="A22" s="25"/>
      <c r="B22" s="25" t="s">
        <v>25</v>
      </c>
      <c r="C22" s="27" t="s">
        <v>546</v>
      </c>
    </row>
    <row r="23" spans="1:3" ht="18" customHeight="1" x14ac:dyDescent="0.35">
      <c r="A23" s="25"/>
      <c r="B23" s="25" t="s">
        <v>25</v>
      </c>
      <c r="C23" s="27" t="s">
        <v>547</v>
      </c>
    </row>
    <row r="24" spans="1:3" ht="18" customHeight="1" x14ac:dyDescent="0.35">
      <c r="A24" s="25"/>
      <c r="B24" s="25" t="s">
        <v>25</v>
      </c>
      <c r="C24" s="27" t="s">
        <v>548</v>
      </c>
    </row>
    <row r="25" spans="1:3" ht="18" customHeight="1" x14ac:dyDescent="0.35">
      <c r="A25" s="25"/>
      <c r="B25" s="25" t="s">
        <v>25</v>
      </c>
      <c r="C25" s="27" t="s">
        <v>549</v>
      </c>
    </row>
    <row r="26" spans="1:3" ht="18" customHeight="1" x14ac:dyDescent="0.35">
      <c r="A26" s="25"/>
      <c r="B26" s="25" t="s">
        <v>25</v>
      </c>
      <c r="C26" s="27" t="s">
        <v>550</v>
      </c>
    </row>
    <row r="27" spans="1:3" ht="18" customHeight="1" x14ac:dyDescent="0.35">
      <c r="A27" s="25"/>
      <c r="B27" s="25" t="s">
        <v>25</v>
      </c>
      <c r="C27" s="27" t="s">
        <v>551</v>
      </c>
    </row>
    <row r="28" spans="1:3" ht="18" customHeight="1" x14ac:dyDescent="0.35">
      <c r="A28" s="25"/>
      <c r="B28" s="25" t="s">
        <v>25</v>
      </c>
      <c r="C28" s="27" t="s">
        <v>552</v>
      </c>
    </row>
    <row r="29" spans="1:3" ht="18" customHeight="1" x14ac:dyDescent="0.35">
      <c r="A29" s="25"/>
      <c r="B29" s="25" t="s">
        <v>25</v>
      </c>
      <c r="C29" s="27" t="s">
        <v>553</v>
      </c>
    </row>
    <row r="30" spans="1:3" ht="44" customHeight="1" x14ac:dyDescent="0.35">
      <c r="A30" s="25"/>
      <c r="B30" s="25" t="s">
        <v>25</v>
      </c>
      <c r="C30" s="28" t="s">
        <v>554</v>
      </c>
    </row>
    <row r="31" spans="1:3" ht="10" customHeight="1" x14ac:dyDescent="0.35"/>
    <row r="32" spans="1:3" ht="3" customHeight="1" x14ac:dyDescent="0.35">
      <c r="B32" s="23"/>
      <c r="C32" s="23"/>
    </row>
    <row r="33" spans="2:3" ht="12" customHeight="1" x14ac:dyDescent="0.35"/>
    <row r="34" spans="2:3" ht="24" customHeight="1" x14ac:dyDescent="0.35">
      <c r="B34" s="29" t="s">
        <v>555</v>
      </c>
      <c r="C34" s="30" t="s">
        <v>556</v>
      </c>
    </row>
    <row r="35" spans="2:3" ht="18.5" x14ac:dyDescent="0.35">
      <c r="B35" s="29" t="s">
        <v>557</v>
      </c>
      <c r="C35" s="31" t="s">
        <v>558</v>
      </c>
    </row>
    <row r="36" spans="2:3" ht="27" customHeight="1" x14ac:dyDescent="0.35">
      <c r="B36" s="32" t="s">
        <v>559</v>
      </c>
      <c r="C36" s="24" t="s">
        <v>560</v>
      </c>
    </row>
    <row r="37" spans="2:3" x14ac:dyDescent="0.35">
      <c r="B37" s="29" t="s">
        <v>561</v>
      </c>
      <c r="C37" s="33" t="s">
        <v>562</v>
      </c>
    </row>
    <row r="38" spans="2:3" x14ac:dyDescent="0.35">
      <c r="B38" s="29" t="s">
        <v>563</v>
      </c>
      <c r="C38" s="33" t="s">
        <v>564</v>
      </c>
    </row>
    <row r="39" spans="2:3" ht="10" customHeight="1" x14ac:dyDescent="0.35"/>
    <row r="40" spans="2:3" ht="29" x14ac:dyDescent="0.35">
      <c r="B40" s="29" t="s">
        <v>565</v>
      </c>
      <c r="C40" s="34" t="s">
        <v>566</v>
      </c>
    </row>
    <row r="42" spans="2:3" ht="43.5" x14ac:dyDescent="0.35">
      <c r="B42" s="29" t="s">
        <v>567</v>
      </c>
      <c r="C42" s="21" t="s">
        <v>568</v>
      </c>
    </row>
    <row r="43" spans="2:3" ht="10" customHeight="1" x14ac:dyDescent="0.35"/>
    <row r="44" spans="2:3" x14ac:dyDescent="0.35">
      <c r="B44" s="29" t="s">
        <v>569</v>
      </c>
      <c r="C44" s="35" t="s">
        <v>570</v>
      </c>
    </row>
    <row r="45" spans="2:3" ht="87" x14ac:dyDescent="0.35">
      <c r="C45" s="21" t="s">
        <v>571</v>
      </c>
    </row>
    <row r="47" spans="2:3" x14ac:dyDescent="0.35">
      <c r="C47" s="35" t="s">
        <v>572</v>
      </c>
    </row>
    <row r="48" spans="2:3" ht="130.5" x14ac:dyDescent="0.35">
      <c r="C48" s="21" t="s">
        <v>573</v>
      </c>
    </row>
    <row r="49" spans="2:3" ht="10" customHeight="1" x14ac:dyDescent="0.35"/>
    <row r="50" spans="2:3" ht="3" customHeight="1" x14ac:dyDescent="0.35">
      <c r="B50" s="23"/>
      <c r="C50" s="23"/>
    </row>
    <row r="51" spans="2:3" ht="12" customHeight="1" x14ac:dyDescent="0.35"/>
    <row r="52" spans="2:3" ht="130.5" x14ac:dyDescent="0.35">
      <c r="B52" s="20" t="s">
        <v>574</v>
      </c>
      <c r="C52" s="21" t="s">
        <v>575</v>
      </c>
    </row>
    <row r="53" spans="2:3" ht="6" customHeight="1" x14ac:dyDescent="0.35"/>
    <row r="54" spans="2:3" ht="217.5" x14ac:dyDescent="0.35">
      <c r="C54" s="21" t="s">
        <v>576</v>
      </c>
    </row>
    <row r="55" spans="2:3" ht="6" customHeight="1" x14ac:dyDescent="0.35"/>
    <row r="56" spans="2:3" ht="43.5" x14ac:dyDescent="0.35">
      <c r="C56" s="21" t="s">
        <v>577</v>
      </c>
    </row>
    <row r="57" spans="2:3" ht="10" customHeight="1" x14ac:dyDescent="0.35"/>
    <row r="58" spans="2:3" ht="3" customHeight="1" x14ac:dyDescent="0.35">
      <c r="B58" s="23"/>
      <c r="C58" s="23"/>
    </row>
    <row r="59" spans="2:3" ht="12" customHeight="1" x14ac:dyDescent="0.35"/>
    <row r="60" spans="2:3" ht="145" x14ac:dyDescent="0.35">
      <c r="B60" s="20" t="s">
        <v>578</v>
      </c>
      <c r="C60" s="21" t="s">
        <v>579</v>
      </c>
    </row>
    <row r="61" spans="2:3" ht="6" customHeight="1" x14ac:dyDescent="0.35"/>
    <row r="62" spans="2:3" ht="203" x14ac:dyDescent="0.35">
      <c r="C62" s="21" t="s">
        <v>580</v>
      </c>
    </row>
    <row r="63" spans="2:3" ht="6" customHeight="1" x14ac:dyDescent="0.35"/>
    <row r="64" spans="2:3" ht="43.5" x14ac:dyDescent="0.35">
      <c r="C64" s="21" t="s">
        <v>581</v>
      </c>
    </row>
    <row r="65" spans="2:3" ht="10" customHeight="1" x14ac:dyDescent="0.35"/>
    <row r="66" spans="2:3" ht="3" customHeight="1" x14ac:dyDescent="0.35">
      <c r="B66" s="23"/>
      <c r="C66" s="23"/>
    </row>
    <row r="67" spans="2:3" ht="12" customHeight="1" x14ac:dyDescent="0.35"/>
    <row r="68" spans="2:3" ht="101.5" x14ac:dyDescent="0.35">
      <c r="B68" s="20" t="s">
        <v>582</v>
      </c>
      <c r="C68" s="21" t="s">
        <v>583</v>
      </c>
    </row>
    <row r="69" spans="2:3" ht="6" customHeight="1" x14ac:dyDescent="0.35"/>
    <row r="70" spans="2:3" ht="145" x14ac:dyDescent="0.35">
      <c r="C70" s="21" t="s">
        <v>584</v>
      </c>
    </row>
    <row r="71" spans="2:3" ht="6" customHeight="1" x14ac:dyDescent="0.35"/>
    <row r="72" spans="2:3" ht="43.5" x14ac:dyDescent="0.35">
      <c r="C72" s="21" t="s">
        <v>585</v>
      </c>
    </row>
    <row r="73" spans="2:3" ht="10" customHeight="1" x14ac:dyDescent="0.35"/>
    <row r="74" spans="2:3" ht="3" customHeight="1" x14ac:dyDescent="0.35">
      <c r="B74" s="23"/>
      <c r="C74" s="23"/>
    </row>
    <row r="75" spans="2:3" ht="12" customHeight="1" x14ac:dyDescent="0.35"/>
    <row r="76" spans="2:3" ht="26" customHeight="1" x14ac:dyDescent="0.35">
      <c r="B76" s="36" t="s">
        <v>586</v>
      </c>
    </row>
    <row r="77" spans="2:3" ht="8" customHeight="1" x14ac:dyDescent="0.35"/>
    <row r="78" spans="2:3" ht="20" customHeight="1" x14ac:dyDescent="0.35">
      <c r="B78" s="29" t="s">
        <v>587</v>
      </c>
      <c r="C78" s="37" t="s">
        <v>588</v>
      </c>
    </row>
    <row r="79" spans="2:3" ht="116" x14ac:dyDescent="0.35">
      <c r="C79" s="21" t="s">
        <v>589</v>
      </c>
    </row>
    <row r="80" spans="2:3" ht="10" customHeight="1" x14ac:dyDescent="0.35"/>
    <row r="81" spans="2:3" ht="20" customHeight="1" x14ac:dyDescent="0.35">
      <c r="B81" s="29" t="s">
        <v>590</v>
      </c>
      <c r="C81" s="37" t="s">
        <v>591</v>
      </c>
    </row>
    <row r="82" spans="2:3" ht="116" x14ac:dyDescent="0.35">
      <c r="C82" s="21" t="s">
        <v>592</v>
      </c>
    </row>
    <row r="83" spans="2:3" ht="10" customHeight="1" x14ac:dyDescent="0.35"/>
    <row r="84" spans="2:3" ht="20" customHeight="1" x14ac:dyDescent="0.35">
      <c r="B84" s="29" t="s">
        <v>593</v>
      </c>
      <c r="C84" s="37" t="s">
        <v>594</v>
      </c>
    </row>
    <row r="85" spans="2:3" ht="130.5" x14ac:dyDescent="0.35">
      <c r="C85" s="21" t="s">
        <v>595</v>
      </c>
    </row>
    <row r="86" spans="2:3" ht="10" customHeight="1" x14ac:dyDescent="0.35"/>
    <row r="87" spans="2:3" ht="20" customHeight="1" x14ac:dyDescent="0.35">
      <c r="B87" s="29" t="s">
        <v>596</v>
      </c>
      <c r="C87" s="37" t="s">
        <v>597</v>
      </c>
    </row>
    <row r="88" spans="2:3" ht="130.5" x14ac:dyDescent="0.35">
      <c r="C88" s="21" t="s">
        <v>598</v>
      </c>
    </row>
    <row r="89" spans="2:3" ht="10" customHeight="1" x14ac:dyDescent="0.35"/>
    <row r="90" spans="2:3" ht="20" customHeight="1" x14ac:dyDescent="0.35">
      <c r="B90" s="29" t="s">
        <v>599</v>
      </c>
      <c r="C90" s="37" t="s">
        <v>600</v>
      </c>
    </row>
    <row r="91" spans="2:3" ht="116" x14ac:dyDescent="0.35">
      <c r="C91" s="21" t="s">
        <v>601</v>
      </c>
    </row>
    <row r="92" spans="2:3" ht="10" customHeight="1" x14ac:dyDescent="0.35"/>
    <row r="93" spans="2:3" ht="20" customHeight="1" x14ac:dyDescent="0.35">
      <c r="B93" s="29" t="s">
        <v>602</v>
      </c>
      <c r="C93" s="37" t="s">
        <v>603</v>
      </c>
    </row>
    <row r="94" spans="2:3" ht="116" x14ac:dyDescent="0.35">
      <c r="C94" s="21" t="s">
        <v>604</v>
      </c>
    </row>
    <row r="95" spans="2:3" ht="10" customHeight="1" x14ac:dyDescent="0.35"/>
    <row r="96" spans="2:3" ht="20" customHeight="1" x14ac:dyDescent="0.35">
      <c r="B96" s="29" t="s">
        <v>605</v>
      </c>
      <c r="C96" s="37" t="s">
        <v>606</v>
      </c>
    </row>
    <row r="97" spans="2:3" ht="130.5" x14ac:dyDescent="0.35">
      <c r="C97" s="21" t="s">
        <v>607</v>
      </c>
    </row>
    <row r="98" spans="2:3" ht="10" customHeight="1" x14ac:dyDescent="0.35"/>
    <row r="99" spans="2:3" ht="20" customHeight="1" x14ac:dyDescent="0.35">
      <c r="B99" s="29" t="s">
        <v>608</v>
      </c>
      <c r="C99" s="37" t="s">
        <v>609</v>
      </c>
    </row>
    <row r="100" spans="2:3" ht="203" x14ac:dyDescent="0.35">
      <c r="C100" s="21" t="s">
        <v>610</v>
      </c>
    </row>
    <row r="101" spans="2:3" ht="10" customHeight="1" x14ac:dyDescent="0.35"/>
    <row r="104" spans="2:3" ht="32" customHeight="1" x14ac:dyDescent="0.35">
      <c r="B104" s="288" t="s">
        <v>527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3255</v>
      </c>
      <c r="B1" s="230" t="s">
        <v>1</v>
      </c>
      <c r="C1" s="230" t="s">
        <v>771</v>
      </c>
      <c r="D1" s="230" t="s">
        <v>772</v>
      </c>
      <c r="E1" s="230" t="s">
        <v>777</v>
      </c>
      <c r="F1" s="230" t="s">
        <v>778</v>
      </c>
      <c r="G1" s="230" t="s">
        <v>779</v>
      </c>
      <c r="H1" s="230" t="s">
        <v>780</v>
      </c>
      <c r="I1" s="230" t="s">
        <v>781</v>
      </c>
      <c r="J1" s="230" t="s">
        <v>782</v>
      </c>
      <c r="K1" s="230" t="s">
        <v>783</v>
      </c>
      <c r="L1" s="230" t="s">
        <v>784</v>
      </c>
      <c r="M1" s="230" t="s">
        <v>785</v>
      </c>
      <c r="N1" s="230" t="s">
        <v>786</v>
      </c>
      <c r="O1" s="230" t="s">
        <v>787</v>
      </c>
      <c r="P1" s="230" t="s">
        <v>788</v>
      </c>
      <c r="Q1" s="230" t="s">
        <v>789</v>
      </c>
      <c r="R1" s="230" t="s">
        <v>790</v>
      </c>
      <c r="S1" s="230" t="s">
        <v>791</v>
      </c>
      <c r="T1" s="230" t="s">
        <v>792</v>
      </c>
      <c r="U1" s="230" t="s">
        <v>793</v>
      </c>
      <c r="V1" s="230" t="s">
        <v>794</v>
      </c>
      <c r="W1" s="230" t="s">
        <v>795</v>
      </c>
      <c r="X1" s="230" t="s">
        <v>796</v>
      </c>
      <c r="Y1" s="230" t="s">
        <v>797</v>
      </c>
      <c r="Z1" s="230" t="s">
        <v>798</v>
      </c>
      <c r="AA1" s="230" t="s">
        <v>799</v>
      </c>
      <c r="AB1" s="230" t="s">
        <v>800</v>
      </c>
      <c r="AC1" s="230" t="s">
        <v>801</v>
      </c>
      <c r="AD1" s="230" t="s">
        <v>802</v>
      </c>
      <c r="AE1" s="230" t="s">
        <v>803</v>
      </c>
      <c r="AF1" s="230" t="s">
        <v>804</v>
      </c>
      <c r="AG1" s="230" t="s">
        <v>805</v>
      </c>
      <c r="AH1" s="230" t="s">
        <v>806</v>
      </c>
      <c r="AI1" s="230" t="s">
        <v>807</v>
      </c>
      <c r="AJ1" s="230" t="s">
        <v>808</v>
      </c>
      <c r="AK1" s="230" t="s">
        <v>809</v>
      </c>
      <c r="AL1" s="230" t="s">
        <v>810</v>
      </c>
      <c r="AM1" s="230" t="s">
        <v>811</v>
      </c>
      <c r="AN1" s="230" t="s">
        <v>812</v>
      </c>
      <c r="AO1" s="230" t="s">
        <v>813</v>
      </c>
      <c r="AP1" s="230" t="s">
        <v>814</v>
      </c>
      <c r="AQ1" s="230" t="s">
        <v>815</v>
      </c>
      <c r="AR1" s="230" t="s">
        <v>816</v>
      </c>
      <c r="AS1" s="231" t="s">
        <v>817</v>
      </c>
    </row>
    <row r="2" spans="1:45" ht="60" customHeight="1" outlineLevel="1" x14ac:dyDescent="0.35">
      <c r="A2" s="223" t="s">
        <v>3256</v>
      </c>
      <c r="B2" s="210" t="s">
        <v>3257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3256</v>
      </c>
      <c r="B3" s="211" t="s">
        <v>3258</v>
      </c>
      <c r="C3" s="212" t="s">
        <v>3259</v>
      </c>
      <c r="D3" s="214" t="s">
        <v>3260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3256</v>
      </c>
      <c r="B4" s="211" t="s">
        <v>3261</v>
      </c>
      <c r="C4" s="212" t="s">
        <v>3262</v>
      </c>
      <c r="D4" s="214" t="s">
        <v>3263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3256</v>
      </c>
      <c r="B5" s="211" t="s">
        <v>3264</v>
      </c>
      <c r="C5" s="212" t="s">
        <v>3265</v>
      </c>
      <c r="D5" s="214" t="s">
        <v>3266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3256</v>
      </c>
      <c r="B6" s="211" t="s">
        <v>3267</v>
      </c>
      <c r="C6" s="212" t="s">
        <v>3268</v>
      </c>
      <c r="D6" s="214" t="s">
        <v>3269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3256</v>
      </c>
      <c r="B7" s="211" t="s">
        <v>3270</v>
      </c>
      <c r="C7" s="212" t="s">
        <v>3271</v>
      </c>
      <c r="D7" s="214" t="s">
        <v>3272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3256</v>
      </c>
      <c r="B8" s="211" t="s">
        <v>3273</v>
      </c>
      <c r="C8" s="212" t="s">
        <v>3274</v>
      </c>
      <c r="D8" s="214" t="s">
        <v>3275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3256</v>
      </c>
      <c r="B9" s="211" t="s">
        <v>3276</v>
      </c>
      <c r="C9" s="212" t="s">
        <v>3277</v>
      </c>
      <c r="D9" s="214" t="s">
        <v>3278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3256</v>
      </c>
      <c r="B10" s="211" t="s">
        <v>3279</v>
      </c>
      <c r="C10" s="212" t="s">
        <v>3280</v>
      </c>
      <c r="D10" s="214" t="s">
        <v>3281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3256</v>
      </c>
      <c r="B11" s="211" t="s">
        <v>3282</v>
      </c>
      <c r="C11" s="212" t="s">
        <v>3283</v>
      </c>
      <c r="D11" s="214" t="s">
        <v>3284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3256</v>
      </c>
      <c r="B12" s="211" t="s">
        <v>3285</v>
      </c>
      <c r="C12" s="212" t="s">
        <v>3286</v>
      </c>
      <c r="D12" s="214" t="s">
        <v>3287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3256</v>
      </c>
      <c r="B13" s="211" t="s">
        <v>3288</v>
      </c>
      <c r="C13" s="212" t="s">
        <v>3289</v>
      </c>
      <c r="D13" s="214" t="s">
        <v>3290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3256</v>
      </c>
      <c r="B14" s="211" t="s">
        <v>3291</v>
      </c>
      <c r="C14" s="212" t="s">
        <v>3292</v>
      </c>
      <c r="D14" s="214" t="s">
        <v>3293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3256</v>
      </c>
      <c r="B15" s="211" t="s">
        <v>3294</v>
      </c>
      <c r="C15" s="212" t="s">
        <v>3295</v>
      </c>
      <c r="D15" s="214" t="s">
        <v>3296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3256</v>
      </c>
      <c r="B16" s="211" t="s">
        <v>3297</v>
      </c>
      <c r="C16" s="212" t="s">
        <v>3298</v>
      </c>
      <c r="D16" s="214" t="s">
        <v>3299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3256</v>
      </c>
      <c r="B17" s="211" t="s">
        <v>3300</v>
      </c>
      <c r="C17" s="212" t="s">
        <v>3301</v>
      </c>
      <c r="D17" s="214" t="s">
        <v>3302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3256</v>
      </c>
      <c r="B18" s="211" t="s">
        <v>3303</v>
      </c>
      <c r="C18" s="212" t="s">
        <v>3304</v>
      </c>
      <c r="D18" s="214" t="s">
        <v>3305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3256</v>
      </c>
      <c r="B19" s="211" t="s">
        <v>3306</v>
      </c>
      <c r="C19" s="212" t="s">
        <v>3307</v>
      </c>
      <c r="D19" s="214" t="s">
        <v>3308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3256</v>
      </c>
      <c r="B20" s="211" t="s">
        <v>3309</v>
      </c>
      <c r="C20" s="212" t="s">
        <v>3310</v>
      </c>
      <c r="D20" s="214" t="s">
        <v>3311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3256</v>
      </c>
      <c r="B21" s="211" t="s">
        <v>3312</v>
      </c>
      <c r="C21" s="212" t="s">
        <v>3313</v>
      </c>
      <c r="D21" s="214" t="s">
        <v>3314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3256</v>
      </c>
      <c r="B22" s="211" t="s">
        <v>3315</v>
      </c>
      <c r="C22" s="212" t="s">
        <v>3316</v>
      </c>
      <c r="D22" s="214" t="s">
        <v>3317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3256</v>
      </c>
      <c r="B23" s="211" t="s">
        <v>3318</v>
      </c>
      <c r="C23" s="212" t="s">
        <v>3319</v>
      </c>
      <c r="D23" s="214" t="s">
        <v>3320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3256</v>
      </c>
      <c r="B24" s="211" t="s">
        <v>3321</v>
      </c>
      <c r="C24" s="212" t="s">
        <v>3322</v>
      </c>
      <c r="D24" s="214" t="s">
        <v>3323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3256</v>
      </c>
      <c r="B25" s="211" t="s">
        <v>3324</v>
      </c>
      <c r="C25" s="212" t="s">
        <v>3325</v>
      </c>
      <c r="D25" s="214" t="s">
        <v>3326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3256</v>
      </c>
      <c r="B26" s="211" t="s">
        <v>3327</v>
      </c>
      <c r="C26" s="212" t="s">
        <v>3328</v>
      </c>
      <c r="D26" s="214" t="s">
        <v>3329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3256</v>
      </c>
      <c r="B27" s="211" t="s">
        <v>3330</v>
      </c>
      <c r="C27" s="212" t="s">
        <v>3331</v>
      </c>
      <c r="D27" s="214" t="s">
        <v>3332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3256</v>
      </c>
      <c r="B28" s="211" t="s">
        <v>3333</v>
      </c>
      <c r="C28" s="212" t="s">
        <v>3334</v>
      </c>
      <c r="D28" s="214" t="s">
        <v>3335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3256</v>
      </c>
      <c r="B29" s="211" t="s">
        <v>3336</v>
      </c>
      <c r="C29" s="212" t="s">
        <v>3337</v>
      </c>
      <c r="D29" s="214" t="s">
        <v>3338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3256</v>
      </c>
      <c r="B30" s="211" t="s">
        <v>3339</v>
      </c>
      <c r="C30" s="212" t="s">
        <v>3340</v>
      </c>
      <c r="D30" s="214" t="s">
        <v>3341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3256</v>
      </c>
      <c r="B31" s="211" t="s">
        <v>3342</v>
      </c>
      <c r="C31" s="212" t="s">
        <v>3343</v>
      </c>
      <c r="D31" s="214" t="s">
        <v>3344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3256</v>
      </c>
      <c r="B32" s="211" t="s">
        <v>3345</v>
      </c>
      <c r="C32" s="212" t="s">
        <v>3346</v>
      </c>
      <c r="D32" s="214" t="s">
        <v>3347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3256</v>
      </c>
      <c r="B33" s="211" t="s">
        <v>3348</v>
      </c>
      <c r="C33" s="212" t="s">
        <v>3349</v>
      </c>
      <c r="D33" s="214" t="s">
        <v>3350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3256</v>
      </c>
      <c r="B34" s="211" t="s">
        <v>3351</v>
      </c>
      <c r="C34" s="212" t="s">
        <v>3352</v>
      </c>
      <c r="D34" s="214" t="s">
        <v>3353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3256</v>
      </c>
      <c r="B35" s="211" t="s">
        <v>3354</v>
      </c>
      <c r="C35" s="212" t="s">
        <v>3355</v>
      </c>
      <c r="D35" s="214" t="s">
        <v>3356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3256</v>
      </c>
      <c r="B36" s="211" t="s">
        <v>3357</v>
      </c>
      <c r="C36" s="212" t="s">
        <v>3358</v>
      </c>
      <c r="D36" s="214" t="s">
        <v>3359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3256</v>
      </c>
      <c r="B37" s="211" t="s">
        <v>3360</v>
      </c>
      <c r="C37" s="212" t="s">
        <v>3361</v>
      </c>
      <c r="D37" s="214" t="s">
        <v>3362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3256</v>
      </c>
      <c r="B38" s="211" t="s">
        <v>3363</v>
      </c>
      <c r="C38" s="212" t="s">
        <v>3364</v>
      </c>
      <c r="D38" s="214" t="s">
        <v>3365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3256</v>
      </c>
      <c r="B39" s="211" t="s">
        <v>3366</v>
      </c>
      <c r="C39" s="212" t="s">
        <v>3367</v>
      </c>
      <c r="D39" s="214" t="s">
        <v>3368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3369</v>
      </c>
      <c r="B40" s="210" t="s">
        <v>3370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3369</v>
      </c>
      <c r="B41" s="211" t="s">
        <v>3371</v>
      </c>
      <c r="C41" s="212" t="s">
        <v>3372</v>
      </c>
      <c r="D41" s="214" t="s">
        <v>3373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3369</v>
      </c>
      <c r="B42" s="211" t="s">
        <v>3374</v>
      </c>
      <c r="C42" s="212" t="s">
        <v>3375</v>
      </c>
      <c r="D42" s="214" t="s">
        <v>3376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3369</v>
      </c>
      <c r="B43" s="211" t="s">
        <v>3377</v>
      </c>
      <c r="C43" s="212" t="s">
        <v>3378</v>
      </c>
      <c r="D43" s="214" t="s">
        <v>3379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3369</v>
      </c>
      <c r="B44" s="211" t="s">
        <v>3380</v>
      </c>
      <c r="C44" s="212" t="s">
        <v>3381</v>
      </c>
      <c r="D44" s="214" t="s">
        <v>3382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3369</v>
      </c>
      <c r="B45" s="211" t="s">
        <v>3383</v>
      </c>
      <c r="C45" s="212" t="s">
        <v>3384</v>
      </c>
      <c r="D45" s="214" t="s">
        <v>3385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3369</v>
      </c>
      <c r="B46" s="211" t="s">
        <v>3386</v>
      </c>
      <c r="C46" s="212" t="s">
        <v>3387</v>
      </c>
      <c r="D46" s="214" t="s">
        <v>3388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3369</v>
      </c>
      <c r="B47" s="211" t="s">
        <v>3389</v>
      </c>
      <c r="C47" s="212" t="s">
        <v>3390</v>
      </c>
      <c r="D47" s="214" t="s">
        <v>3391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3369</v>
      </c>
      <c r="B48" s="211" t="s">
        <v>3392</v>
      </c>
      <c r="C48" s="212" t="s">
        <v>3393</v>
      </c>
      <c r="D48" s="214" t="s">
        <v>3394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3395</v>
      </c>
      <c r="B49" s="210" t="s">
        <v>3396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3395</v>
      </c>
      <c r="B50" s="211" t="s">
        <v>3397</v>
      </c>
      <c r="C50" s="212" t="s">
        <v>3398</v>
      </c>
      <c r="D50" s="214" t="s">
        <v>3399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3395</v>
      </c>
      <c r="B51" s="211" t="s">
        <v>3400</v>
      </c>
      <c r="C51" s="212" t="s">
        <v>3401</v>
      </c>
      <c r="D51" s="214" t="s">
        <v>3402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3395</v>
      </c>
      <c r="B52" s="211" t="s">
        <v>3403</v>
      </c>
      <c r="C52" s="212" t="s">
        <v>3404</v>
      </c>
      <c r="D52" s="214" t="s">
        <v>3405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3395</v>
      </c>
      <c r="B53" s="211" t="s">
        <v>3406</v>
      </c>
      <c r="C53" s="212" t="s">
        <v>3407</v>
      </c>
      <c r="D53" s="214" t="s">
        <v>3408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3395</v>
      </c>
      <c r="B54" s="211" t="s">
        <v>3409</v>
      </c>
      <c r="C54" s="212" t="s">
        <v>3410</v>
      </c>
      <c r="D54" s="214" t="s">
        <v>3411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3395</v>
      </c>
      <c r="B55" s="211" t="s">
        <v>3412</v>
      </c>
      <c r="C55" s="212" t="s">
        <v>3413</v>
      </c>
      <c r="D55" s="214" t="s">
        <v>3414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3395</v>
      </c>
      <c r="B56" s="211" t="s">
        <v>3415</v>
      </c>
      <c r="C56" s="212" t="s">
        <v>3416</v>
      </c>
      <c r="D56" s="214" t="s">
        <v>3417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3395</v>
      </c>
      <c r="B57" s="211" t="s">
        <v>3418</v>
      </c>
      <c r="C57" s="212" t="s">
        <v>3419</v>
      </c>
      <c r="D57" s="214" t="s">
        <v>3420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3395</v>
      </c>
      <c r="B58" s="211" t="s">
        <v>3421</v>
      </c>
      <c r="C58" s="212" t="s">
        <v>3422</v>
      </c>
      <c r="D58" s="214" t="s">
        <v>3423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3395</v>
      </c>
      <c r="B59" s="211" t="s">
        <v>3424</v>
      </c>
      <c r="C59" s="212" t="s">
        <v>3425</v>
      </c>
      <c r="D59" s="214" t="s">
        <v>3426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3395</v>
      </c>
      <c r="B60" s="211" t="s">
        <v>3427</v>
      </c>
      <c r="C60" s="212" t="s">
        <v>3428</v>
      </c>
      <c r="D60" s="214" t="s">
        <v>3429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3395</v>
      </c>
      <c r="B61" s="211" t="s">
        <v>3430</v>
      </c>
      <c r="C61" s="212" t="s">
        <v>3431</v>
      </c>
      <c r="D61" s="214" t="s">
        <v>3432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3395</v>
      </c>
      <c r="B62" s="211" t="s">
        <v>3433</v>
      </c>
      <c r="C62" s="212" t="s">
        <v>3434</v>
      </c>
      <c r="D62" s="214" t="s">
        <v>3435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3395</v>
      </c>
      <c r="B63" s="211" t="s">
        <v>3436</v>
      </c>
      <c r="C63" s="212" t="s">
        <v>3437</v>
      </c>
      <c r="D63" s="214" t="s">
        <v>3438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3439</v>
      </c>
      <c r="B64" s="210" t="s">
        <v>3440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3439</v>
      </c>
      <c r="B65" s="211" t="s">
        <v>3441</v>
      </c>
      <c r="C65" s="212" t="s">
        <v>3442</v>
      </c>
      <c r="D65" s="214" t="s">
        <v>3443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3439</v>
      </c>
      <c r="B66" s="211" t="s">
        <v>3444</v>
      </c>
      <c r="C66" s="212" t="s">
        <v>3445</v>
      </c>
      <c r="D66" s="214" t="s">
        <v>3446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3439</v>
      </c>
      <c r="B67" s="211" t="s">
        <v>3447</v>
      </c>
      <c r="C67" s="212" t="s">
        <v>3448</v>
      </c>
      <c r="D67" s="214" t="s">
        <v>3449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3439</v>
      </c>
      <c r="B68" s="211" t="s">
        <v>3450</v>
      </c>
      <c r="C68" s="212" t="s">
        <v>3451</v>
      </c>
      <c r="D68" s="214" t="s">
        <v>3452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3439</v>
      </c>
      <c r="B69" s="211" t="s">
        <v>3453</v>
      </c>
      <c r="C69" s="212" t="s">
        <v>3454</v>
      </c>
      <c r="D69" s="214" t="s">
        <v>3455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3439</v>
      </c>
      <c r="B70" s="211" t="s">
        <v>3456</v>
      </c>
      <c r="C70" s="212" t="s">
        <v>3457</v>
      </c>
      <c r="D70" s="214" t="s">
        <v>3458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3439</v>
      </c>
      <c r="B71" s="211" t="s">
        <v>3459</v>
      </c>
      <c r="C71" s="212" t="s">
        <v>3460</v>
      </c>
      <c r="D71" s="214" t="s">
        <v>3461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3439</v>
      </c>
      <c r="B72" s="211" t="s">
        <v>3462</v>
      </c>
      <c r="C72" s="212" t="s">
        <v>3463</v>
      </c>
      <c r="D72" s="214" t="s">
        <v>3464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3439</v>
      </c>
      <c r="B73" s="211" t="s">
        <v>3465</v>
      </c>
      <c r="C73" s="212" t="s">
        <v>3466</v>
      </c>
      <c r="D73" s="214" t="s">
        <v>3467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3439</v>
      </c>
      <c r="B74" s="211" t="s">
        <v>3468</v>
      </c>
      <c r="C74" s="212" t="s">
        <v>3469</v>
      </c>
      <c r="D74" s="214" t="s">
        <v>3470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3439</v>
      </c>
      <c r="B75" s="211" t="s">
        <v>3471</v>
      </c>
      <c r="C75" s="212" t="s">
        <v>3472</v>
      </c>
      <c r="D75" s="214" t="s">
        <v>3473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3439</v>
      </c>
      <c r="B76" s="211" t="s">
        <v>3474</v>
      </c>
      <c r="C76" s="212" t="s">
        <v>3475</v>
      </c>
      <c r="D76" s="214" t="s">
        <v>3476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3439</v>
      </c>
      <c r="B77" s="211" t="s">
        <v>3477</v>
      </c>
      <c r="C77" s="212" t="s">
        <v>3478</v>
      </c>
      <c r="D77" s="214" t="s">
        <v>3479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3439</v>
      </c>
      <c r="B78" s="211" t="s">
        <v>3480</v>
      </c>
      <c r="C78" s="212" t="s">
        <v>3481</v>
      </c>
      <c r="D78" s="214" t="s">
        <v>3482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3439</v>
      </c>
      <c r="B79" s="211" t="s">
        <v>3483</v>
      </c>
      <c r="C79" s="212" t="s">
        <v>97</v>
      </c>
      <c r="D79" s="214" t="s">
        <v>3484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3439</v>
      </c>
      <c r="B80" s="211" t="s">
        <v>3485</v>
      </c>
      <c r="C80" s="212" t="s">
        <v>3486</v>
      </c>
      <c r="D80" s="214" t="s">
        <v>3487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3439</v>
      </c>
      <c r="B81" s="211" t="s">
        <v>3488</v>
      </c>
      <c r="C81" s="212" t="s">
        <v>3489</v>
      </c>
      <c r="D81" s="214" t="s">
        <v>3490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3439</v>
      </c>
      <c r="B82" s="211" t="s">
        <v>3491</v>
      </c>
      <c r="C82" s="212" t="s">
        <v>3492</v>
      </c>
      <c r="D82" s="214" t="s">
        <v>3493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3439</v>
      </c>
      <c r="B83" s="211" t="s">
        <v>3494</v>
      </c>
      <c r="C83" s="212" t="s">
        <v>3495</v>
      </c>
      <c r="D83" s="214" t="s">
        <v>3496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3439</v>
      </c>
      <c r="B84" s="211" t="s">
        <v>3497</v>
      </c>
      <c r="C84" s="212" t="s">
        <v>3498</v>
      </c>
      <c r="D84" s="214" t="s">
        <v>3499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3439</v>
      </c>
      <c r="B85" s="211" t="s">
        <v>3500</v>
      </c>
      <c r="C85" s="212" t="s">
        <v>3501</v>
      </c>
      <c r="D85" s="214" t="s">
        <v>3502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3439</v>
      </c>
      <c r="B86" s="211" t="s">
        <v>3503</v>
      </c>
      <c r="C86" s="212" t="s">
        <v>3504</v>
      </c>
      <c r="D86" s="214" t="s">
        <v>3505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3439</v>
      </c>
      <c r="B87" s="211" t="s">
        <v>3506</v>
      </c>
      <c r="C87" s="212" t="s">
        <v>3507</v>
      </c>
      <c r="D87" s="214" t="s">
        <v>3508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3439</v>
      </c>
      <c r="B88" s="211" t="s">
        <v>3509</v>
      </c>
      <c r="C88" s="212" t="s">
        <v>3510</v>
      </c>
      <c r="D88" s="214" t="s">
        <v>3511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3439</v>
      </c>
      <c r="B89" s="211" t="s">
        <v>3512</v>
      </c>
      <c r="C89" s="212" t="s">
        <v>3513</v>
      </c>
      <c r="D89" s="214" t="s">
        <v>3514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3439</v>
      </c>
      <c r="B90" s="211" t="s">
        <v>3515</v>
      </c>
      <c r="C90" s="212" t="s">
        <v>3516</v>
      </c>
      <c r="D90" s="214" t="s">
        <v>3517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3439</v>
      </c>
      <c r="B91" s="211" t="s">
        <v>3518</v>
      </c>
      <c r="C91" s="212" t="s">
        <v>3519</v>
      </c>
      <c r="D91" s="214" t="s">
        <v>3520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3439</v>
      </c>
      <c r="B92" s="211" t="s">
        <v>3521</v>
      </c>
      <c r="C92" s="212" t="s">
        <v>3522</v>
      </c>
      <c r="D92" s="214" t="s">
        <v>3523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3439</v>
      </c>
      <c r="B93" s="211" t="s">
        <v>3524</v>
      </c>
      <c r="C93" s="212" t="s">
        <v>3525</v>
      </c>
      <c r="D93" s="214" t="s">
        <v>3526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3439</v>
      </c>
      <c r="B94" s="211" t="s">
        <v>3527</v>
      </c>
      <c r="C94" s="212" t="s">
        <v>3528</v>
      </c>
      <c r="D94" s="214" t="s">
        <v>3529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3439</v>
      </c>
      <c r="B95" s="211" t="s">
        <v>3530</v>
      </c>
      <c r="C95" s="212" t="s">
        <v>3531</v>
      </c>
      <c r="D95" s="214" t="s">
        <v>3532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3439</v>
      </c>
      <c r="B96" s="211" t="s">
        <v>3533</v>
      </c>
      <c r="C96" s="212" t="s">
        <v>3534</v>
      </c>
      <c r="D96" s="214" t="s">
        <v>3535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3439</v>
      </c>
      <c r="B97" s="211" t="s">
        <v>3536</v>
      </c>
      <c r="C97" s="212" t="s">
        <v>3537</v>
      </c>
      <c r="D97" s="214" t="s">
        <v>3538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3439</v>
      </c>
      <c r="B98" s="218" t="s">
        <v>3539</v>
      </c>
      <c r="C98" s="219" t="s">
        <v>3540</v>
      </c>
      <c r="D98" s="220" t="s">
        <v>3541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527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IFERROR(INDEX('Recommendations'!$I$2:$I$95, MATCH(F2,'Recommendations'!$B$2:$B$95,0))="Implemented", FALSE))</xm:f>
            <x14:dxf>
              <font>
                <color rgb="FF000000"/>
              </font>
              <fill>
                <patternFill>
                  <bgColor rgb="FF3C7D22"/>
                </patternFill>
              </fill>
            </x14:dxf>
          </x14:cfRule>
          <x14:cfRule type="expression" priority="2" id="{00000000-000E-0000-0900-000002000000}">
            <xm:f>AND(F2&lt;&gt;"", IFERROR(INDEX('Recommendations'!$I$2:$I$95, MATCH(F2,'Recommendations'!$B$2:$B$95,0))="Compensated", FALSE))</xm:f>
            <x14:dxf>
              <font>
                <color rgb="FF000000"/>
              </font>
              <fill>
                <patternFill>
                  <bgColor rgb="FFC6E0B4"/>
                </patternFill>
              </fill>
            </x14:dxf>
          </x14:cfRule>
          <x14:cfRule type="expression" priority="3" id="{00000000-000E-0000-0900-000003000000}">
            <xm:f>AND(F2&lt;&gt;"", IFERROR(INDEX('Recommendations'!$I$2:$I$95, MATCH(F2,'Recommendations'!$B$2:$B$95,0))="Testing", FALSE))</xm:f>
            <x14:dxf>
              <font>
                <color rgb="FF000000"/>
              </font>
              <fill>
                <patternFill>
                  <bgColor rgb="FFFFC000"/>
                </patternFill>
              </fill>
            </x14:dxf>
          </x14:cfRule>
          <x14:cfRule type="expression" priority="4" id="{00000000-000E-0000-0900-000004000000}">
            <xm:f>AND(F2&lt;&gt;"", IFERROR(INDEX('Recommendations'!$I$2:$I$95, MATCH(F2,'Recommendations'!$B$2:$B$95,0))="Failed", FALSE))</xm:f>
            <x14:dxf>
              <font>
                <color rgb="FF000000"/>
              </font>
              <fill>
                <patternFill>
                  <bgColor rgb="FFD82891"/>
                </patternFill>
              </fill>
            </x14:dxf>
          </x14:cfRule>
          <x14:cfRule type="expression" priority="5" id="{00000000-000E-0000-0900-000005000000}">
            <xm:f>AND(F2&lt;&gt;"", IFERROR(INDEX('Recommendations'!$I$2:$I$95, MATCH(F2,'Recommendations'!$B$2:$B$95,0))="Risk Accepted", FALSE))</xm:f>
            <x14:dxf>
              <font>
                <color rgb="FF000000"/>
              </font>
              <fill>
                <patternFill>
                  <bgColor rgb="FFD9D9D9"/>
                </patternFill>
              </fill>
            </x14:dxf>
          </x14:cfRule>
          <x14:cfRule type="expression" priority="6" id="{00000000-000E-0000-0900-000006000000}">
            <xm:f>AND(F2&lt;&gt;"", IFERROR(INDEX('Recommendations'!$I$2:$I$95, MATCH(F2,'Recommendations'!$B$2:$B$95,0))="N/A",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3542</v>
      </c>
      <c r="C1" s="253" t="s">
        <v>3543</v>
      </c>
      <c r="D1" s="253" t="s">
        <v>3544</v>
      </c>
      <c r="E1" s="253" t="s">
        <v>3545</v>
      </c>
      <c r="F1" s="253" t="s">
        <v>2372</v>
      </c>
      <c r="G1" s="253" t="s">
        <v>3546</v>
      </c>
      <c r="H1" s="253" t="s">
        <v>3547</v>
      </c>
      <c r="I1" s="253" t="s">
        <v>3548</v>
      </c>
      <c r="J1" s="253" t="s">
        <v>13</v>
      </c>
      <c r="K1" s="253" t="s">
        <v>777</v>
      </c>
      <c r="L1" s="253" t="s">
        <v>778</v>
      </c>
      <c r="M1" s="253" t="s">
        <v>779</v>
      </c>
      <c r="N1" s="253" t="s">
        <v>780</v>
      </c>
      <c r="O1" s="253" t="s">
        <v>781</v>
      </c>
      <c r="P1" s="253" t="s">
        <v>782</v>
      </c>
      <c r="Q1" s="253" t="s">
        <v>783</v>
      </c>
      <c r="R1" s="253" t="s">
        <v>784</v>
      </c>
      <c r="S1" s="253" t="s">
        <v>785</v>
      </c>
      <c r="T1" s="253" t="s">
        <v>786</v>
      </c>
      <c r="U1" s="253" t="s">
        <v>787</v>
      </c>
      <c r="V1" s="253" t="s">
        <v>788</v>
      </c>
      <c r="W1" s="253" t="s">
        <v>789</v>
      </c>
      <c r="X1" s="253" t="s">
        <v>790</v>
      </c>
      <c r="Y1" s="253" t="s">
        <v>791</v>
      </c>
      <c r="Z1" s="253" t="s">
        <v>792</v>
      </c>
      <c r="AA1" s="253" t="s">
        <v>793</v>
      </c>
      <c r="AB1" s="253" t="s">
        <v>794</v>
      </c>
      <c r="AC1" s="253" t="s">
        <v>795</v>
      </c>
      <c r="AD1" s="253" t="s">
        <v>796</v>
      </c>
      <c r="AE1" s="253" t="s">
        <v>797</v>
      </c>
      <c r="AF1" s="253" t="s">
        <v>798</v>
      </c>
      <c r="AG1" s="253" t="s">
        <v>799</v>
      </c>
      <c r="AH1" s="253" t="s">
        <v>800</v>
      </c>
      <c r="AI1" s="253" t="s">
        <v>801</v>
      </c>
      <c r="AJ1" s="253" t="s">
        <v>802</v>
      </c>
      <c r="AK1" s="253" t="s">
        <v>803</v>
      </c>
      <c r="AL1" s="253" t="s">
        <v>804</v>
      </c>
      <c r="AM1" s="253" t="s">
        <v>805</v>
      </c>
      <c r="AN1" s="253" t="s">
        <v>806</v>
      </c>
      <c r="AO1" s="253" t="s">
        <v>807</v>
      </c>
      <c r="AP1" s="253" t="s">
        <v>808</v>
      </c>
      <c r="AQ1" s="253" t="s">
        <v>809</v>
      </c>
      <c r="AR1" s="253" t="s">
        <v>810</v>
      </c>
      <c r="AS1" s="253" t="s">
        <v>811</v>
      </c>
      <c r="AT1" s="253" t="s">
        <v>812</v>
      </c>
      <c r="AU1" s="253" t="s">
        <v>813</v>
      </c>
      <c r="AV1" s="253" t="s">
        <v>814</v>
      </c>
      <c r="AW1" s="253" t="s">
        <v>815</v>
      </c>
      <c r="AX1" s="253" t="s">
        <v>816</v>
      </c>
      <c r="AY1" s="254" t="s">
        <v>817</v>
      </c>
    </row>
    <row r="2" spans="1:51" ht="60" customHeight="1" outlineLevel="1" x14ac:dyDescent="0.35">
      <c r="A2" s="244" t="s">
        <v>3549</v>
      </c>
      <c r="B2" s="232" t="s">
        <v>3550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3551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3552</v>
      </c>
      <c r="B4" s="234" t="s">
        <v>3553</v>
      </c>
      <c r="C4" s="234" t="s">
        <v>3554</v>
      </c>
      <c r="D4" s="234" t="s">
        <v>3555</v>
      </c>
      <c r="E4" s="234" t="s">
        <v>3556</v>
      </c>
      <c r="F4" s="234" t="s">
        <v>25</v>
      </c>
      <c r="G4" s="234" t="s">
        <v>25</v>
      </c>
      <c r="H4" s="234" t="s">
        <v>3557</v>
      </c>
      <c r="I4" s="234" t="s">
        <v>25</v>
      </c>
      <c r="J4" s="234" t="s">
        <v>3558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3559</v>
      </c>
      <c r="B5" s="234" t="s">
        <v>3560</v>
      </c>
      <c r="C5" s="234" t="s">
        <v>3561</v>
      </c>
      <c r="D5" s="234" t="s">
        <v>3562</v>
      </c>
      <c r="E5" s="234" t="s">
        <v>3563</v>
      </c>
      <c r="F5" s="234" t="s">
        <v>3564</v>
      </c>
      <c r="G5" s="234" t="s">
        <v>25</v>
      </c>
      <c r="H5" s="234" t="s">
        <v>3565</v>
      </c>
      <c r="I5" s="234" t="s">
        <v>25</v>
      </c>
      <c r="J5" s="234" t="s">
        <v>3566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3567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3568</v>
      </c>
      <c r="B7" s="234" t="s">
        <v>3569</v>
      </c>
      <c r="C7" s="234" t="s">
        <v>3570</v>
      </c>
      <c r="D7" s="234" t="s">
        <v>3571</v>
      </c>
      <c r="E7" s="234" t="s">
        <v>3563</v>
      </c>
      <c r="F7" s="234" t="s">
        <v>3572</v>
      </c>
      <c r="G7" s="234" t="s">
        <v>25</v>
      </c>
      <c r="H7" s="234" t="s">
        <v>3573</v>
      </c>
      <c r="I7" s="234" t="s">
        <v>25</v>
      </c>
      <c r="J7" s="234" t="s">
        <v>3574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3575</v>
      </c>
      <c r="B8" s="234" t="s">
        <v>3576</v>
      </c>
      <c r="C8" s="234" t="s">
        <v>3577</v>
      </c>
      <c r="D8" s="234" t="s">
        <v>3578</v>
      </c>
      <c r="E8" s="234" t="s">
        <v>25</v>
      </c>
      <c r="F8" s="234" t="s">
        <v>25</v>
      </c>
      <c r="G8" s="234" t="s">
        <v>25</v>
      </c>
      <c r="H8" s="234" t="s">
        <v>3579</v>
      </c>
      <c r="I8" s="234" t="s">
        <v>3580</v>
      </c>
      <c r="J8" s="234" t="s">
        <v>3581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3582</v>
      </c>
      <c r="B9" s="234" t="s">
        <v>3583</v>
      </c>
      <c r="C9" s="234" t="s">
        <v>3584</v>
      </c>
      <c r="D9" s="234" t="s">
        <v>3585</v>
      </c>
      <c r="E9" s="234" t="s">
        <v>25</v>
      </c>
      <c r="F9" s="234" t="s">
        <v>25</v>
      </c>
      <c r="G9" s="234" t="s">
        <v>25</v>
      </c>
      <c r="H9" s="234" t="s">
        <v>3586</v>
      </c>
      <c r="I9" s="234" t="s">
        <v>3587</v>
      </c>
      <c r="J9" s="234" t="s">
        <v>3588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3589</v>
      </c>
      <c r="B10" s="234" t="s">
        <v>3590</v>
      </c>
      <c r="C10" s="234" t="s">
        <v>3591</v>
      </c>
      <c r="D10" s="234" t="s">
        <v>3592</v>
      </c>
      <c r="E10" s="234" t="s">
        <v>25</v>
      </c>
      <c r="F10" s="234" t="s">
        <v>25</v>
      </c>
      <c r="G10" s="234" t="s">
        <v>25</v>
      </c>
      <c r="H10" s="234" t="s">
        <v>3593</v>
      </c>
      <c r="I10" s="234" t="s">
        <v>3594</v>
      </c>
      <c r="J10" s="234" t="s">
        <v>3595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3596</v>
      </c>
      <c r="B11" s="234" t="s">
        <v>3597</v>
      </c>
      <c r="C11" s="234" t="s">
        <v>3598</v>
      </c>
      <c r="D11" s="234" t="s">
        <v>3599</v>
      </c>
      <c r="E11" s="234" t="s">
        <v>25</v>
      </c>
      <c r="F11" s="234" t="s">
        <v>25</v>
      </c>
      <c r="G11" s="234" t="s">
        <v>25</v>
      </c>
      <c r="H11" s="234" t="s">
        <v>3600</v>
      </c>
      <c r="I11" s="234" t="s">
        <v>25</v>
      </c>
      <c r="J11" s="234" t="s">
        <v>3601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3602</v>
      </c>
      <c r="B12" s="234" t="s">
        <v>3603</v>
      </c>
      <c r="C12" s="234" t="s">
        <v>3604</v>
      </c>
      <c r="D12" s="234" t="s">
        <v>3605</v>
      </c>
      <c r="E12" s="234" t="s">
        <v>25</v>
      </c>
      <c r="F12" s="234" t="s">
        <v>25</v>
      </c>
      <c r="G12" s="234" t="s">
        <v>3606</v>
      </c>
      <c r="H12" s="234" t="s">
        <v>3607</v>
      </c>
      <c r="I12" s="234" t="s">
        <v>25</v>
      </c>
      <c r="J12" s="234" t="s">
        <v>3608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3609</v>
      </c>
      <c r="B13" s="234" t="s">
        <v>3610</v>
      </c>
      <c r="C13" s="234" t="s">
        <v>3611</v>
      </c>
      <c r="D13" s="234" t="s">
        <v>3612</v>
      </c>
      <c r="E13" s="234" t="s">
        <v>25</v>
      </c>
      <c r="F13" s="234" t="s">
        <v>25</v>
      </c>
      <c r="G13" s="234" t="s">
        <v>25</v>
      </c>
      <c r="H13" s="234" t="s">
        <v>3613</v>
      </c>
      <c r="I13" s="234" t="s">
        <v>25</v>
      </c>
      <c r="J13" s="234" t="s">
        <v>3614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3615</v>
      </c>
      <c r="B14" s="234" t="s">
        <v>3616</v>
      </c>
      <c r="C14" s="234" t="s">
        <v>3617</v>
      </c>
      <c r="D14" s="234" t="s">
        <v>3618</v>
      </c>
      <c r="E14" s="234" t="s">
        <v>25</v>
      </c>
      <c r="F14" s="234" t="s">
        <v>3619</v>
      </c>
      <c r="G14" s="234" t="s">
        <v>25</v>
      </c>
      <c r="H14" s="234" t="s">
        <v>3620</v>
      </c>
      <c r="I14" s="234" t="s">
        <v>3621</v>
      </c>
      <c r="J14" s="234" t="s">
        <v>3622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37</v>
      </c>
      <c r="B15" s="233" t="s">
        <v>3623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3624</v>
      </c>
      <c r="B16" s="234" t="s">
        <v>3625</v>
      </c>
      <c r="C16" s="234" t="s">
        <v>3626</v>
      </c>
      <c r="D16" s="234" t="s">
        <v>3618</v>
      </c>
      <c r="E16" s="234" t="s">
        <v>25</v>
      </c>
      <c r="F16" s="234" t="s">
        <v>3627</v>
      </c>
      <c r="G16" s="234" t="s">
        <v>25</v>
      </c>
      <c r="H16" s="234" t="s">
        <v>3628</v>
      </c>
      <c r="I16" s="234" t="s">
        <v>25</v>
      </c>
      <c r="J16" s="234" t="s">
        <v>3629</v>
      </c>
      <c r="K16" s="237">
        <f>IF(COUNTIF(L16:AY16,"&lt;&gt;")=0,"",SUMPRODUCT(((Recommendations[ImplStatus]="Implemented")+(Recommendations[ImplStatus]="Compensated"))*ISNUMBER(MATCH(Recommendations[Id],L16:AY16,0)))/COUNTIF(L16:AY16,"&lt;&gt;"))</f>
        <v>0</v>
      </c>
      <c r="L16" s="240" t="s">
        <v>54</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3630</v>
      </c>
      <c r="B17" s="234" t="s">
        <v>3631</v>
      </c>
      <c r="C17" s="234" t="s">
        <v>3632</v>
      </c>
      <c r="D17" s="234" t="s">
        <v>3633</v>
      </c>
      <c r="E17" s="234" t="s">
        <v>25</v>
      </c>
      <c r="F17" s="234" t="s">
        <v>3627</v>
      </c>
      <c r="G17" s="234" t="s">
        <v>25</v>
      </c>
      <c r="H17" s="234" t="s">
        <v>3634</v>
      </c>
      <c r="I17" s="234" t="s">
        <v>25</v>
      </c>
      <c r="J17" s="234" t="s">
        <v>3635</v>
      </c>
      <c r="K17" s="237">
        <f>IF(COUNTIF(L17:AY17,"&lt;&gt;")=0,"",SUMPRODUCT(((Recommendations[ImplStatus]="Implemented")+(Recommendations[ImplStatus]="Compensated"))*ISNUMBER(MATCH(Recommendations[Id],L17:AY17,0)))/COUNTIF(L17:AY17,"&lt;&gt;"))</f>
        <v>0</v>
      </c>
      <c r="L17" s="240" t="s">
        <v>226</v>
      </c>
      <c r="M17" s="240" t="s">
        <v>231</v>
      </c>
      <c r="N17" s="240" t="s">
        <v>236</v>
      </c>
      <c r="O17" s="240" t="s">
        <v>242</v>
      </c>
      <c r="P17" s="240" t="s">
        <v>247</v>
      </c>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3636</v>
      </c>
      <c r="B18" s="234" t="s">
        <v>3637</v>
      </c>
      <c r="C18" s="234" t="s">
        <v>3638</v>
      </c>
      <c r="D18" s="234" t="s">
        <v>25</v>
      </c>
      <c r="E18" s="234" t="s">
        <v>25</v>
      </c>
      <c r="F18" s="234" t="s">
        <v>25</v>
      </c>
      <c r="G18" s="234" t="s">
        <v>25</v>
      </c>
      <c r="H18" s="234" t="s">
        <v>3639</v>
      </c>
      <c r="I18" s="234" t="s">
        <v>25</v>
      </c>
      <c r="J18" s="234" t="s">
        <v>3640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3641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3642</v>
      </c>
      <c r="B20" s="234" t="s">
        <v>3643</v>
      </c>
      <c r="C20" s="234" t="s">
        <v>3644</v>
      </c>
      <c r="D20" s="234" t="s">
        <v>3645</v>
      </c>
      <c r="E20" s="234" t="s">
        <v>25</v>
      </c>
      <c r="F20" s="234" t="s">
        <v>3646</v>
      </c>
      <c r="G20" s="234" t="s">
        <v>25</v>
      </c>
      <c r="H20" s="234" t="s">
        <v>3647</v>
      </c>
      <c r="I20" s="234" t="s">
        <v>25</v>
      </c>
      <c r="J20" s="234" t="s">
        <v>3648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3649</v>
      </c>
      <c r="B21" s="234" t="s">
        <v>3650</v>
      </c>
      <c r="C21" s="234" t="s">
        <v>3651</v>
      </c>
      <c r="D21" s="234" t="s">
        <v>3652</v>
      </c>
      <c r="E21" s="234" t="s">
        <v>3653</v>
      </c>
      <c r="F21" s="234" t="s">
        <v>25</v>
      </c>
      <c r="G21" s="234" t="s">
        <v>25</v>
      </c>
      <c r="H21" s="234" t="s">
        <v>3654</v>
      </c>
      <c r="I21" s="234" t="s">
        <v>3655</v>
      </c>
      <c r="J21" s="234" t="s">
        <v>3656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3657</v>
      </c>
      <c r="B22" s="234" t="s">
        <v>3658</v>
      </c>
      <c r="C22" s="234" t="s">
        <v>3659</v>
      </c>
      <c r="D22" s="234" t="s">
        <v>3660</v>
      </c>
      <c r="E22" s="234" t="s">
        <v>25</v>
      </c>
      <c r="F22" s="234" t="s">
        <v>3661</v>
      </c>
      <c r="G22" s="234" t="s">
        <v>25</v>
      </c>
      <c r="H22" s="234" t="s">
        <v>3662</v>
      </c>
      <c r="I22" s="234" t="s">
        <v>25</v>
      </c>
      <c r="J22" s="234" t="s">
        <v>3663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3664</v>
      </c>
      <c r="B23" s="234" t="s">
        <v>3665</v>
      </c>
      <c r="C23" s="234" t="s">
        <v>3666</v>
      </c>
      <c r="D23" s="234" t="s">
        <v>3667</v>
      </c>
      <c r="E23" s="234" t="s">
        <v>25</v>
      </c>
      <c r="F23" s="234" t="s">
        <v>25</v>
      </c>
      <c r="G23" s="234" t="s">
        <v>25</v>
      </c>
      <c r="H23" s="234" t="s">
        <v>3668</v>
      </c>
      <c r="I23" s="234" t="s">
        <v>3669</v>
      </c>
      <c r="J23" s="234" t="s">
        <v>3670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3671</v>
      </c>
      <c r="B24" s="234" t="s">
        <v>3672</v>
      </c>
      <c r="C24" s="234" t="s">
        <v>3673</v>
      </c>
      <c r="D24" s="234" t="s">
        <v>3667</v>
      </c>
      <c r="E24" s="234" t="s">
        <v>25</v>
      </c>
      <c r="F24" s="234" t="s">
        <v>3674</v>
      </c>
      <c r="G24" s="234" t="s">
        <v>25</v>
      </c>
      <c r="H24" s="234" t="s">
        <v>3675</v>
      </c>
      <c r="I24" s="234" t="s">
        <v>25</v>
      </c>
      <c r="J24" s="234" t="s">
        <v>3676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835</v>
      </c>
      <c r="B25" s="233" t="s">
        <v>3677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3678</v>
      </c>
      <c r="B26" s="234" t="s">
        <v>3679</v>
      </c>
      <c r="C26" s="234" t="s">
        <v>3680</v>
      </c>
      <c r="D26" s="234" t="s">
        <v>3681</v>
      </c>
      <c r="E26" s="234" t="s">
        <v>25</v>
      </c>
      <c r="F26" s="234" t="s">
        <v>3682</v>
      </c>
      <c r="G26" s="234" t="s">
        <v>25</v>
      </c>
      <c r="H26" s="234" t="s">
        <v>3683</v>
      </c>
      <c r="I26" s="234" t="s">
        <v>25</v>
      </c>
      <c r="J26" s="234" t="s">
        <v>3684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3685</v>
      </c>
      <c r="B27" s="232" t="s">
        <v>3686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49</v>
      </c>
      <c r="B28" s="233" t="s">
        <v>3687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3688</v>
      </c>
      <c r="B29" s="234" t="s">
        <v>3689</v>
      </c>
      <c r="C29" s="234" t="s">
        <v>3690</v>
      </c>
      <c r="D29" s="234" t="s">
        <v>3691</v>
      </c>
      <c r="E29" s="234" t="s">
        <v>3692</v>
      </c>
      <c r="F29" s="234" t="s">
        <v>25</v>
      </c>
      <c r="G29" s="234" t="s">
        <v>25</v>
      </c>
      <c r="H29" s="234" t="s">
        <v>3693</v>
      </c>
      <c r="I29" s="234" t="s">
        <v>25</v>
      </c>
      <c r="J29" s="234" t="s">
        <v>3694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3695</v>
      </c>
      <c r="B30" s="234" t="s">
        <v>3696</v>
      </c>
      <c r="C30" s="234" t="s">
        <v>3561</v>
      </c>
      <c r="D30" s="234" t="s">
        <v>3562</v>
      </c>
      <c r="E30" s="234" t="s">
        <v>25</v>
      </c>
      <c r="F30" s="234" t="s">
        <v>3564</v>
      </c>
      <c r="G30" s="234" t="s">
        <v>25</v>
      </c>
      <c r="H30" s="234" t="s">
        <v>3697</v>
      </c>
      <c r="I30" s="234" t="s">
        <v>25</v>
      </c>
      <c r="J30" s="234" t="s">
        <v>3698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54</v>
      </c>
      <c r="B31" s="233" t="s">
        <v>3699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3700</v>
      </c>
      <c r="B32" s="234" t="s">
        <v>3701</v>
      </c>
      <c r="C32" s="234" t="s">
        <v>3702</v>
      </c>
      <c r="D32" s="234" t="s">
        <v>3703</v>
      </c>
      <c r="E32" s="234" t="s">
        <v>25</v>
      </c>
      <c r="F32" s="234" t="s">
        <v>25</v>
      </c>
      <c r="G32" s="234" t="s">
        <v>3704</v>
      </c>
      <c r="H32" s="234" t="s">
        <v>3705</v>
      </c>
      <c r="I32" s="234" t="s">
        <v>25</v>
      </c>
      <c r="J32" s="234" t="s">
        <v>3706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3707</v>
      </c>
      <c r="B33" s="234" t="s">
        <v>3708</v>
      </c>
      <c r="C33" s="234" t="s">
        <v>3709</v>
      </c>
      <c r="D33" s="234" t="s">
        <v>3710</v>
      </c>
      <c r="E33" s="234" t="s">
        <v>25</v>
      </c>
      <c r="F33" s="234" t="s">
        <v>3711</v>
      </c>
      <c r="G33" s="234" t="s">
        <v>25</v>
      </c>
      <c r="H33" s="234" t="s">
        <v>3712</v>
      </c>
      <c r="I33" s="234" t="s">
        <v>3713</v>
      </c>
      <c r="J33" s="234" t="s">
        <v>3714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3715</v>
      </c>
      <c r="B34" s="234" t="s">
        <v>3716</v>
      </c>
      <c r="C34" s="234" t="s">
        <v>3717</v>
      </c>
      <c r="D34" s="234" t="s">
        <v>3718</v>
      </c>
      <c r="E34" s="234" t="s">
        <v>25</v>
      </c>
      <c r="F34" s="234" t="s">
        <v>25</v>
      </c>
      <c r="G34" s="234" t="s">
        <v>25</v>
      </c>
      <c r="H34" s="234" t="s">
        <v>3719</v>
      </c>
      <c r="I34" s="234" t="s">
        <v>25</v>
      </c>
      <c r="J34" s="234" t="s">
        <v>3720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3721</v>
      </c>
      <c r="B35" s="234" t="s">
        <v>3722</v>
      </c>
      <c r="C35" s="234" t="s">
        <v>3723</v>
      </c>
      <c r="D35" s="234" t="s">
        <v>3724</v>
      </c>
      <c r="E35" s="234" t="s">
        <v>25</v>
      </c>
      <c r="F35" s="234" t="s">
        <v>3725</v>
      </c>
      <c r="G35" s="234" t="s">
        <v>25</v>
      </c>
      <c r="H35" s="234" t="s">
        <v>3726</v>
      </c>
      <c r="I35" s="234" t="s">
        <v>25</v>
      </c>
      <c r="J35" s="234" t="s">
        <v>3727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3728</v>
      </c>
      <c r="B36" s="234" t="s">
        <v>3729</v>
      </c>
      <c r="C36" s="234" t="s">
        <v>3730</v>
      </c>
      <c r="D36" s="234" t="s">
        <v>3731</v>
      </c>
      <c r="E36" s="234" t="s">
        <v>25</v>
      </c>
      <c r="F36" s="234" t="s">
        <v>25</v>
      </c>
      <c r="G36" s="234" t="s">
        <v>3732</v>
      </c>
      <c r="H36" s="234" t="s">
        <v>3733</v>
      </c>
      <c r="I36" s="234" t="s">
        <v>25</v>
      </c>
      <c r="J36" s="234" t="s">
        <v>3734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3735</v>
      </c>
      <c r="B37" s="234" t="s">
        <v>3736</v>
      </c>
      <c r="C37" s="234" t="s">
        <v>3737</v>
      </c>
      <c r="D37" s="234" t="s">
        <v>3738</v>
      </c>
      <c r="E37" s="234" t="s">
        <v>25</v>
      </c>
      <c r="F37" s="234" t="s">
        <v>3739</v>
      </c>
      <c r="G37" s="234" t="s">
        <v>3740</v>
      </c>
      <c r="H37" s="234" t="s">
        <v>3741</v>
      </c>
      <c r="I37" s="234" t="s">
        <v>25</v>
      </c>
      <c r="J37" s="234" t="s">
        <v>3742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3743</v>
      </c>
      <c r="B38" s="234" t="s">
        <v>3744</v>
      </c>
      <c r="C38" s="234" t="s">
        <v>3745</v>
      </c>
      <c r="D38" s="234" t="s">
        <v>3746</v>
      </c>
      <c r="E38" s="234" t="s">
        <v>25</v>
      </c>
      <c r="F38" s="234" t="s">
        <v>3739</v>
      </c>
      <c r="G38" s="234" t="s">
        <v>3747</v>
      </c>
      <c r="H38" s="234" t="s">
        <v>3748</v>
      </c>
      <c r="I38" s="234" t="s">
        <v>3749</v>
      </c>
      <c r="J38" s="234" t="s">
        <v>3750</v>
      </c>
      <c r="K38" s="237">
        <f>IF(COUNTIF(L38:AY38,"&lt;&gt;")=0,"",SUMPRODUCT(((Recommendations[ImplStatus]="Implemented")+(Recommendations[ImplStatus]="Compensated"))*ISNUMBER(MATCH(Recommendations[Id],L38:AY38,0)))/COUNTIF(L38:AY38,"&lt;&gt;"))</f>
        <v>0</v>
      </c>
      <c r="L38" s="240" t="s">
        <v>70</v>
      </c>
      <c r="M38" s="240" t="s">
        <v>162</v>
      </c>
      <c r="N38" s="240" t="s">
        <v>167</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59</v>
      </c>
      <c r="B39" s="233" t="s">
        <v>3751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3752</v>
      </c>
      <c r="B40" s="234" t="s">
        <v>3753</v>
      </c>
      <c r="C40" s="234" t="s">
        <v>3754</v>
      </c>
      <c r="D40" s="234" t="s">
        <v>3755</v>
      </c>
      <c r="E40" s="234" t="s">
        <v>25</v>
      </c>
      <c r="F40" s="234" t="s">
        <v>25</v>
      </c>
      <c r="G40" s="234" t="s">
        <v>25</v>
      </c>
      <c r="H40" s="234" t="s">
        <v>3756</v>
      </c>
      <c r="I40" s="234" t="s">
        <v>3757</v>
      </c>
      <c r="J40" s="234" t="s">
        <v>3758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3759</v>
      </c>
      <c r="B41" s="234" t="s">
        <v>3760</v>
      </c>
      <c r="C41" s="234" t="s">
        <v>3761</v>
      </c>
      <c r="D41" s="234" t="s">
        <v>25</v>
      </c>
      <c r="E41" s="234" t="s">
        <v>25</v>
      </c>
      <c r="F41" s="234" t="s">
        <v>25</v>
      </c>
      <c r="G41" s="234" t="s">
        <v>25</v>
      </c>
      <c r="H41" s="234" t="s">
        <v>3762</v>
      </c>
      <c r="I41" s="234" t="s">
        <v>25</v>
      </c>
      <c r="J41" s="234" t="s">
        <v>3763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3764</v>
      </c>
      <c r="B42" s="232" t="s">
        <v>3765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98</v>
      </c>
      <c r="B43" s="233" t="s">
        <v>3766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3767</v>
      </c>
      <c r="B44" s="234" t="s">
        <v>3768</v>
      </c>
      <c r="C44" s="234" t="s">
        <v>3769</v>
      </c>
      <c r="D44" s="234" t="s">
        <v>3770</v>
      </c>
      <c r="E44" s="234" t="s">
        <v>3556</v>
      </c>
      <c r="F44" s="234" t="s">
        <v>25</v>
      </c>
      <c r="G44" s="234" t="s">
        <v>25</v>
      </c>
      <c r="H44" s="234" t="s">
        <v>3771</v>
      </c>
      <c r="I44" s="234" t="s">
        <v>25</v>
      </c>
      <c r="J44" s="234" t="s">
        <v>3772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3773</v>
      </c>
      <c r="B45" s="234" t="s">
        <v>3774</v>
      </c>
      <c r="C45" s="234" t="s">
        <v>3775</v>
      </c>
      <c r="D45" s="234" t="s">
        <v>3562</v>
      </c>
      <c r="E45" s="234" t="s">
        <v>25</v>
      </c>
      <c r="F45" s="234" t="s">
        <v>3564</v>
      </c>
      <c r="G45" s="234" t="s">
        <v>25</v>
      </c>
      <c r="H45" s="234" t="s">
        <v>3776</v>
      </c>
      <c r="I45" s="234" t="s">
        <v>25</v>
      </c>
      <c r="J45" s="234" t="s">
        <v>3777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103</v>
      </c>
      <c r="B46" s="233" t="s">
        <v>3778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3779</v>
      </c>
      <c r="B47" s="234" t="s">
        <v>3780</v>
      </c>
      <c r="C47" s="234" t="s">
        <v>3781</v>
      </c>
      <c r="D47" s="234" t="s">
        <v>3782</v>
      </c>
      <c r="E47" s="234" t="s">
        <v>25</v>
      </c>
      <c r="F47" s="234" t="s">
        <v>3783</v>
      </c>
      <c r="G47" s="234" t="s">
        <v>3784</v>
      </c>
      <c r="H47" s="234" t="s">
        <v>3785</v>
      </c>
      <c r="I47" s="234" t="s">
        <v>3786</v>
      </c>
      <c r="J47" s="234" t="s">
        <v>3787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108</v>
      </c>
      <c r="B48" s="233" t="s">
        <v>3788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3789</v>
      </c>
      <c r="B49" s="234" t="s">
        <v>3790</v>
      </c>
      <c r="C49" s="234" t="s">
        <v>3791</v>
      </c>
      <c r="D49" s="234" t="s">
        <v>3792</v>
      </c>
      <c r="E49" s="234" t="s">
        <v>3793</v>
      </c>
      <c r="F49" s="234" t="s">
        <v>25</v>
      </c>
      <c r="G49" s="234" t="s">
        <v>25</v>
      </c>
      <c r="H49" s="234" t="s">
        <v>3794</v>
      </c>
      <c r="I49" s="234" t="s">
        <v>3795</v>
      </c>
      <c r="J49" s="234" t="s">
        <v>3796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3797</v>
      </c>
      <c r="B50" s="234" t="s">
        <v>3798</v>
      </c>
      <c r="C50" s="234" t="s">
        <v>3799</v>
      </c>
      <c r="D50" s="234" t="s">
        <v>25</v>
      </c>
      <c r="E50" s="234" t="s">
        <v>3800</v>
      </c>
      <c r="F50" s="234" t="s">
        <v>3801</v>
      </c>
      <c r="G50" s="234" t="s">
        <v>25</v>
      </c>
      <c r="H50" s="234" t="s">
        <v>3794</v>
      </c>
      <c r="I50" s="234" t="s">
        <v>3802</v>
      </c>
      <c r="J50" s="234" t="s">
        <v>3803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3804</v>
      </c>
      <c r="B51" s="234" t="s">
        <v>3805</v>
      </c>
      <c r="C51" s="234" t="s">
        <v>3806</v>
      </c>
      <c r="D51" s="234" t="s">
        <v>25</v>
      </c>
      <c r="E51" s="234" t="s">
        <v>25</v>
      </c>
      <c r="F51" s="234" t="s">
        <v>3807</v>
      </c>
      <c r="G51" s="234" t="s">
        <v>25</v>
      </c>
      <c r="H51" s="234" t="s">
        <v>3794</v>
      </c>
      <c r="I51" s="234" t="s">
        <v>3808</v>
      </c>
      <c r="J51" s="234" t="s">
        <v>3809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3810</v>
      </c>
      <c r="B52" s="234" t="s">
        <v>3811</v>
      </c>
      <c r="C52" s="234" t="s">
        <v>3812</v>
      </c>
      <c r="D52" s="234" t="s">
        <v>25</v>
      </c>
      <c r="E52" s="234" t="s">
        <v>25</v>
      </c>
      <c r="F52" s="234" t="s">
        <v>3813</v>
      </c>
      <c r="G52" s="234" t="s">
        <v>25</v>
      </c>
      <c r="H52" s="234" t="s">
        <v>3794</v>
      </c>
      <c r="I52" s="234" t="s">
        <v>3814</v>
      </c>
      <c r="J52" s="234" t="s">
        <v>3815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3816</v>
      </c>
      <c r="B53" s="234" t="s">
        <v>3817</v>
      </c>
      <c r="C53" s="234" t="s">
        <v>3818</v>
      </c>
      <c r="D53" s="234" t="s">
        <v>3819</v>
      </c>
      <c r="E53" s="234" t="s">
        <v>3820</v>
      </c>
      <c r="F53" s="234" t="s">
        <v>25</v>
      </c>
      <c r="G53" s="234" t="s">
        <v>25</v>
      </c>
      <c r="H53" s="234" t="s">
        <v>3821</v>
      </c>
      <c r="I53" s="234" t="s">
        <v>25</v>
      </c>
      <c r="J53" s="234" t="s">
        <v>3822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3823</v>
      </c>
      <c r="B54" s="234" t="s">
        <v>3824</v>
      </c>
      <c r="C54" s="234" t="s">
        <v>3818</v>
      </c>
      <c r="D54" s="234" t="s">
        <v>3819</v>
      </c>
      <c r="E54" s="234" t="s">
        <v>25</v>
      </c>
      <c r="F54" s="234" t="s">
        <v>25</v>
      </c>
      <c r="G54" s="234" t="s">
        <v>25</v>
      </c>
      <c r="H54" s="234" t="s">
        <v>3825</v>
      </c>
      <c r="I54" s="234" t="s">
        <v>3826</v>
      </c>
      <c r="J54" s="234" t="s">
        <v>3827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877</v>
      </c>
      <c r="B55" s="233" t="s">
        <v>3828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3829</v>
      </c>
      <c r="B56" s="234" t="s">
        <v>3830</v>
      </c>
      <c r="C56" s="234" t="s">
        <v>3831</v>
      </c>
      <c r="D56" s="234" t="s">
        <v>3832</v>
      </c>
      <c r="E56" s="234" t="s">
        <v>3833</v>
      </c>
      <c r="F56" s="234" t="s">
        <v>25</v>
      </c>
      <c r="G56" s="234" t="s">
        <v>3834</v>
      </c>
      <c r="H56" s="234" t="s">
        <v>25</v>
      </c>
      <c r="I56" s="234" t="s">
        <v>25</v>
      </c>
      <c r="J56" s="234" t="s">
        <v>3835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3836</v>
      </c>
      <c r="B57" s="234" t="s">
        <v>3837</v>
      </c>
      <c r="C57" s="234" t="s">
        <v>3838</v>
      </c>
      <c r="D57" s="234" t="s">
        <v>3839</v>
      </c>
      <c r="E57" s="234" t="s">
        <v>3840</v>
      </c>
      <c r="F57" s="234" t="s">
        <v>25</v>
      </c>
      <c r="G57" s="234" t="s">
        <v>3841</v>
      </c>
      <c r="H57" s="234" t="s">
        <v>3842</v>
      </c>
      <c r="I57" s="234" t="s">
        <v>25</v>
      </c>
      <c r="J57" s="234" t="s">
        <v>3843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881</v>
      </c>
      <c r="B58" s="233" t="s">
        <v>3844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3845</v>
      </c>
      <c r="B59" s="234" t="s">
        <v>3846</v>
      </c>
      <c r="C59" s="234" t="s">
        <v>3847</v>
      </c>
      <c r="D59" s="234" t="s">
        <v>3848</v>
      </c>
      <c r="E59" s="234" t="s">
        <v>25</v>
      </c>
      <c r="F59" s="234" t="s">
        <v>25</v>
      </c>
      <c r="G59" s="234" t="s">
        <v>3849</v>
      </c>
      <c r="H59" s="234" t="s">
        <v>3850</v>
      </c>
      <c r="I59" s="234" t="s">
        <v>3851</v>
      </c>
      <c r="J59" s="234" t="s">
        <v>3852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3853</v>
      </c>
      <c r="B60" s="234" t="s">
        <v>3854</v>
      </c>
      <c r="C60" s="234" t="s">
        <v>3855</v>
      </c>
      <c r="D60" s="234" t="s">
        <v>25</v>
      </c>
      <c r="E60" s="234" t="s">
        <v>3856</v>
      </c>
      <c r="F60" s="234" t="s">
        <v>3857</v>
      </c>
      <c r="G60" s="234" t="s">
        <v>25</v>
      </c>
      <c r="H60" s="234" t="s">
        <v>3858</v>
      </c>
      <c r="I60" s="234" t="s">
        <v>3859</v>
      </c>
      <c r="J60" s="234" t="s">
        <v>3860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3861</v>
      </c>
      <c r="B61" s="234" t="s">
        <v>3862</v>
      </c>
      <c r="C61" s="234" t="s">
        <v>3863</v>
      </c>
      <c r="D61" s="234" t="s">
        <v>25</v>
      </c>
      <c r="E61" s="234" t="s">
        <v>25</v>
      </c>
      <c r="F61" s="234" t="s">
        <v>25</v>
      </c>
      <c r="G61" s="234" t="s">
        <v>3864</v>
      </c>
      <c r="H61" s="234" t="s">
        <v>3865</v>
      </c>
      <c r="I61" s="234" t="s">
        <v>3866</v>
      </c>
      <c r="J61" s="234" t="s">
        <v>3867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3868</v>
      </c>
      <c r="B62" s="234" t="s">
        <v>3869</v>
      </c>
      <c r="C62" s="234" t="s">
        <v>3870</v>
      </c>
      <c r="D62" s="234" t="s">
        <v>3871</v>
      </c>
      <c r="E62" s="234" t="s">
        <v>25</v>
      </c>
      <c r="F62" s="234" t="s">
        <v>25</v>
      </c>
      <c r="G62" s="234" t="s">
        <v>25</v>
      </c>
      <c r="H62" s="234" t="s">
        <v>3872</v>
      </c>
      <c r="I62" s="234" t="s">
        <v>3873</v>
      </c>
      <c r="J62" s="234" t="s">
        <v>3874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885</v>
      </c>
      <c r="B63" s="233" t="s">
        <v>3875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3876</v>
      </c>
      <c r="B64" s="234" t="s">
        <v>3877</v>
      </c>
      <c r="C64" s="234" t="s">
        <v>3878</v>
      </c>
      <c r="D64" s="234" t="s">
        <v>3879</v>
      </c>
      <c r="E64" s="234" t="s">
        <v>25</v>
      </c>
      <c r="F64" s="234" t="s">
        <v>25</v>
      </c>
      <c r="G64" s="234" t="s">
        <v>3880</v>
      </c>
      <c r="H64" s="234" t="s">
        <v>3881</v>
      </c>
      <c r="I64" s="234" t="s">
        <v>3882</v>
      </c>
      <c r="J64" s="234" t="s">
        <v>3883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3884</v>
      </c>
      <c r="B65" s="234" t="s">
        <v>3885</v>
      </c>
      <c r="C65" s="234" t="s">
        <v>3886</v>
      </c>
      <c r="D65" s="234" t="s">
        <v>3887</v>
      </c>
      <c r="E65" s="234" t="s">
        <v>25</v>
      </c>
      <c r="F65" s="234" t="s">
        <v>25</v>
      </c>
      <c r="G65" s="234" t="s">
        <v>25</v>
      </c>
      <c r="H65" s="234" t="s">
        <v>3888</v>
      </c>
      <c r="I65" s="234" t="s">
        <v>3889</v>
      </c>
      <c r="J65" s="234" t="s">
        <v>3890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3891</v>
      </c>
      <c r="B66" s="234" t="s">
        <v>3892</v>
      </c>
      <c r="C66" s="234" t="s">
        <v>3893</v>
      </c>
      <c r="D66" s="234" t="s">
        <v>3894</v>
      </c>
      <c r="E66" s="234" t="s">
        <v>25</v>
      </c>
      <c r="F66" s="234" t="s">
        <v>25</v>
      </c>
      <c r="G66" s="234" t="s">
        <v>25</v>
      </c>
      <c r="H66" s="234" t="s">
        <v>3895</v>
      </c>
      <c r="I66" s="234" t="s">
        <v>3896</v>
      </c>
      <c r="J66" s="234" t="s">
        <v>3897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3898</v>
      </c>
      <c r="B67" s="234" t="s">
        <v>3899</v>
      </c>
      <c r="C67" s="234" t="s">
        <v>3900</v>
      </c>
      <c r="D67" s="234" t="s">
        <v>3901</v>
      </c>
      <c r="E67" s="234" t="s">
        <v>25</v>
      </c>
      <c r="F67" s="234" t="s">
        <v>25</v>
      </c>
      <c r="G67" s="234" t="s">
        <v>25</v>
      </c>
      <c r="H67" s="234" t="s">
        <v>3902</v>
      </c>
      <c r="I67" s="234" t="s">
        <v>25</v>
      </c>
      <c r="J67" s="234" t="s">
        <v>3903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3904</v>
      </c>
      <c r="B68" s="234" t="s">
        <v>3905</v>
      </c>
      <c r="C68" s="234" t="s">
        <v>3906</v>
      </c>
      <c r="D68" s="234" t="s">
        <v>25</v>
      </c>
      <c r="E68" s="234" t="s">
        <v>25</v>
      </c>
      <c r="F68" s="234" t="s">
        <v>25</v>
      </c>
      <c r="G68" s="234" t="s">
        <v>25</v>
      </c>
      <c r="H68" s="234" t="s">
        <v>3907</v>
      </c>
      <c r="I68" s="234" t="s">
        <v>25</v>
      </c>
      <c r="J68" s="234" t="s">
        <v>3908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889</v>
      </c>
      <c r="B69" s="233" t="s">
        <v>3909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3910</v>
      </c>
      <c r="B70" s="234" t="s">
        <v>3911</v>
      </c>
      <c r="C70" s="234" t="s">
        <v>3912</v>
      </c>
      <c r="D70" s="234" t="s">
        <v>25</v>
      </c>
      <c r="E70" s="234" t="s">
        <v>25</v>
      </c>
      <c r="F70" s="234" t="s">
        <v>25</v>
      </c>
      <c r="G70" s="234" t="s">
        <v>3913</v>
      </c>
      <c r="H70" s="234" t="s">
        <v>3914</v>
      </c>
      <c r="I70" s="234" t="s">
        <v>25</v>
      </c>
      <c r="J70" s="234" t="s">
        <v>3915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3916</v>
      </c>
      <c r="B71" s="234" t="s">
        <v>3917</v>
      </c>
      <c r="C71" s="234" t="s">
        <v>3918</v>
      </c>
      <c r="D71" s="234" t="s">
        <v>25</v>
      </c>
      <c r="E71" s="234" t="s">
        <v>25</v>
      </c>
      <c r="F71" s="234" t="s">
        <v>25</v>
      </c>
      <c r="G71" s="234" t="s">
        <v>25</v>
      </c>
      <c r="H71" s="234" t="s">
        <v>3919</v>
      </c>
      <c r="I71" s="234" t="s">
        <v>25</v>
      </c>
      <c r="J71" s="234" t="s">
        <v>3920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3921</v>
      </c>
      <c r="B72" s="234" t="s">
        <v>3922</v>
      </c>
      <c r="C72" s="234" t="s">
        <v>3923</v>
      </c>
      <c r="D72" s="234" t="s">
        <v>3924</v>
      </c>
      <c r="E72" s="234" t="s">
        <v>3925</v>
      </c>
      <c r="F72" s="234" t="s">
        <v>25</v>
      </c>
      <c r="G72" s="234" t="s">
        <v>25</v>
      </c>
      <c r="H72" s="234" t="s">
        <v>3926</v>
      </c>
      <c r="I72" s="234" t="s">
        <v>25</v>
      </c>
      <c r="J72" s="234" t="s">
        <v>3927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3928</v>
      </c>
      <c r="B73" s="234" t="s">
        <v>3929</v>
      </c>
      <c r="C73" s="234" t="s">
        <v>3930</v>
      </c>
      <c r="D73" s="234" t="s">
        <v>3931</v>
      </c>
      <c r="E73" s="234" t="s">
        <v>3925</v>
      </c>
      <c r="F73" s="234" t="s">
        <v>25</v>
      </c>
      <c r="G73" s="234" t="s">
        <v>3932</v>
      </c>
      <c r="H73" s="234" t="s">
        <v>3933</v>
      </c>
      <c r="I73" s="234" t="s">
        <v>25</v>
      </c>
      <c r="J73" s="234" t="s">
        <v>3934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3935</v>
      </c>
      <c r="B74" s="234" t="s">
        <v>3936</v>
      </c>
      <c r="C74" s="234" t="s">
        <v>3937</v>
      </c>
      <c r="D74" s="234" t="s">
        <v>3931</v>
      </c>
      <c r="E74" s="234" t="s">
        <v>3938</v>
      </c>
      <c r="F74" s="234" t="s">
        <v>25</v>
      </c>
      <c r="G74" s="234" t="s">
        <v>3939</v>
      </c>
      <c r="H74" s="234" t="s">
        <v>3940</v>
      </c>
      <c r="I74" s="234" t="s">
        <v>3941</v>
      </c>
      <c r="J74" s="234" t="s">
        <v>3942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3943</v>
      </c>
      <c r="B75" s="234" t="s">
        <v>3944</v>
      </c>
      <c r="C75" s="234" t="s">
        <v>3945</v>
      </c>
      <c r="D75" s="234" t="s">
        <v>3946</v>
      </c>
      <c r="E75" s="234" t="s">
        <v>3938</v>
      </c>
      <c r="F75" s="234" t="s">
        <v>3947</v>
      </c>
      <c r="G75" s="234" t="s">
        <v>3948</v>
      </c>
      <c r="H75" s="234" t="s">
        <v>3949</v>
      </c>
      <c r="I75" s="234" t="s">
        <v>3950</v>
      </c>
      <c r="J75" s="234" t="s">
        <v>3951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3952</v>
      </c>
      <c r="B76" s="234" t="s">
        <v>3953</v>
      </c>
      <c r="C76" s="234" t="s">
        <v>3954</v>
      </c>
      <c r="D76" s="234" t="s">
        <v>3955</v>
      </c>
      <c r="E76" s="234" t="s">
        <v>25</v>
      </c>
      <c r="F76" s="234" t="s">
        <v>25</v>
      </c>
      <c r="G76" s="234" t="s">
        <v>25</v>
      </c>
      <c r="H76" s="234" t="s">
        <v>3956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3957</v>
      </c>
      <c r="B77" s="234" t="s">
        <v>3958</v>
      </c>
      <c r="C77" s="234" t="s">
        <v>3959</v>
      </c>
      <c r="D77" s="234" t="s">
        <v>25</v>
      </c>
      <c r="E77" s="234" t="s">
        <v>25</v>
      </c>
      <c r="F77" s="234" t="s">
        <v>25</v>
      </c>
      <c r="G77" s="234" t="s">
        <v>3960</v>
      </c>
      <c r="H77" s="234" t="s">
        <v>3961</v>
      </c>
      <c r="I77" s="234" t="s">
        <v>25</v>
      </c>
      <c r="J77" s="234" t="s">
        <v>3962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3963</v>
      </c>
      <c r="B78" s="234" t="s">
        <v>3964</v>
      </c>
      <c r="C78" s="234" t="s">
        <v>3965</v>
      </c>
      <c r="D78" s="234" t="s">
        <v>25</v>
      </c>
      <c r="E78" s="234" t="s">
        <v>25</v>
      </c>
      <c r="F78" s="234" t="s">
        <v>25</v>
      </c>
      <c r="G78" s="234" t="s">
        <v>3966</v>
      </c>
      <c r="H78" s="234" t="s">
        <v>3967</v>
      </c>
      <c r="I78" s="234" t="s">
        <v>3968</v>
      </c>
      <c r="J78" s="234" t="s">
        <v>3969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3970</v>
      </c>
      <c r="B79" s="232" t="s">
        <v>3971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114</v>
      </c>
      <c r="B80" s="233" t="s">
        <v>3972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3973</v>
      </c>
      <c r="B81" s="234" t="s">
        <v>3974</v>
      </c>
      <c r="C81" s="234" t="s">
        <v>3975</v>
      </c>
      <c r="D81" s="234" t="s">
        <v>3770</v>
      </c>
      <c r="E81" s="234" t="s">
        <v>3976</v>
      </c>
      <c r="F81" s="234" t="s">
        <v>25</v>
      </c>
      <c r="G81" s="234" t="s">
        <v>25</v>
      </c>
      <c r="H81" s="234" t="s">
        <v>3977</v>
      </c>
      <c r="I81" s="234" t="s">
        <v>25</v>
      </c>
      <c r="J81" s="234" t="s">
        <v>3978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3979</v>
      </c>
      <c r="B82" s="234" t="s">
        <v>3980</v>
      </c>
      <c r="C82" s="234" t="s">
        <v>3561</v>
      </c>
      <c r="D82" s="234" t="s">
        <v>3562</v>
      </c>
      <c r="E82" s="234" t="s">
        <v>25</v>
      </c>
      <c r="F82" s="234" t="s">
        <v>3564</v>
      </c>
      <c r="G82" s="234" t="s">
        <v>25</v>
      </c>
      <c r="H82" s="234" t="s">
        <v>3981</v>
      </c>
      <c r="I82" s="234" t="s">
        <v>25</v>
      </c>
      <c r="J82" s="234" t="s">
        <v>3982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119</v>
      </c>
      <c r="B83" s="233" t="s">
        <v>3983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3984</v>
      </c>
      <c r="B84" s="234" t="s">
        <v>3985</v>
      </c>
      <c r="C84" s="234" t="s">
        <v>3986</v>
      </c>
      <c r="D84" s="234" t="s">
        <v>3987</v>
      </c>
      <c r="E84" s="234" t="s">
        <v>25</v>
      </c>
      <c r="F84" s="234" t="s">
        <v>3988</v>
      </c>
      <c r="G84" s="234" t="s">
        <v>3989</v>
      </c>
      <c r="H84" s="234" t="s">
        <v>3990</v>
      </c>
      <c r="I84" s="234" t="s">
        <v>3991</v>
      </c>
      <c r="J84" s="234" t="s">
        <v>3992</v>
      </c>
      <c r="K84" s="237">
        <f>IF(COUNTIF(L84:AY84,"&lt;&gt;")=0,"",SUMPRODUCT(((Recommendations[ImplStatus]="Implemented")+(Recommendations[ImplStatus]="Compensated"))*ISNUMBER(MATCH(Recommendations[Id],L84:AY84,0)))/COUNTIF(L84:AY84,"&lt;&gt;"))</f>
        <v>0</v>
      </c>
      <c r="L84" s="240" t="s">
        <v>64</v>
      </c>
      <c r="M84" s="240" t="s">
        <v>82</v>
      </c>
      <c r="N84" s="240" t="s">
        <v>210</v>
      </c>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3993</v>
      </c>
      <c r="B85" s="234" t="s">
        <v>3994</v>
      </c>
      <c r="C85" s="234" t="s">
        <v>3995</v>
      </c>
      <c r="D85" s="234" t="s">
        <v>3996</v>
      </c>
      <c r="E85" s="234" t="s">
        <v>25</v>
      </c>
      <c r="F85" s="234" t="s">
        <v>25</v>
      </c>
      <c r="G85" s="234" t="s">
        <v>25</v>
      </c>
      <c r="H85" s="234" t="s">
        <v>3997</v>
      </c>
      <c r="I85" s="234" t="s">
        <v>3998</v>
      </c>
      <c r="J85" s="234" t="s">
        <v>3999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4000</v>
      </c>
      <c r="B86" s="234" t="s">
        <v>4001</v>
      </c>
      <c r="C86" s="234" t="s">
        <v>4002</v>
      </c>
      <c r="D86" s="234" t="s">
        <v>4003</v>
      </c>
      <c r="E86" s="234" t="s">
        <v>25</v>
      </c>
      <c r="F86" s="234" t="s">
        <v>25</v>
      </c>
      <c r="G86" s="234" t="s">
        <v>4004</v>
      </c>
      <c r="H86" s="234" t="s">
        <v>4005</v>
      </c>
      <c r="I86" s="234" t="s">
        <v>25</v>
      </c>
      <c r="J86" s="234" t="s">
        <v>4006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4007</v>
      </c>
      <c r="B87" s="234" t="s">
        <v>4008</v>
      </c>
      <c r="C87" s="234" t="s">
        <v>4009</v>
      </c>
      <c r="D87" s="234" t="s">
        <v>4010</v>
      </c>
      <c r="E87" s="234" t="s">
        <v>25</v>
      </c>
      <c r="F87" s="234" t="s">
        <v>4011</v>
      </c>
      <c r="G87" s="234" t="s">
        <v>25</v>
      </c>
      <c r="H87" s="234" t="s">
        <v>4012</v>
      </c>
      <c r="I87" s="234" t="s">
        <v>4013</v>
      </c>
      <c r="J87" s="234" t="s">
        <v>4014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4015</v>
      </c>
      <c r="B88" s="232" t="s">
        <v>4016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151</v>
      </c>
      <c r="B89" s="233" t="s">
        <v>4017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4018</v>
      </c>
      <c r="B90" s="234" t="s">
        <v>4019</v>
      </c>
      <c r="C90" s="234" t="s">
        <v>4020</v>
      </c>
      <c r="D90" s="234" t="s">
        <v>3770</v>
      </c>
      <c r="E90" s="234" t="s">
        <v>3556</v>
      </c>
      <c r="F90" s="234" t="s">
        <v>25</v>
      </c>
      <c r="G90" s="234" t="s">
        <v>25</v>
      </c>
      <c r="H90" s="234" t="s">
        <v>4021</v>
      </c>
      <c r="I90" s="234" t="s">
        <v>25</v>
      </c>
      <c r="J90" s="234" t="s">
        <v>4022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4023</v>
      </c>
      <c r="B91" s="234" t="s">
        <v>4024</v>
      </c>
      <c r="C91" s="234" t="s">
        <v>4025</v>
      </c>
      <c r="D91" s="234" t="s">
        <v>3562</v>
      </c>
      <c r="E91" s="234" t="s">
        <v>25</v>
      </c>
      <c r="F91" s="234" t="s">
        <v>3564</v>
      </c>
      <c r="G91" s="234" t="s">
        <v>25</v>
      </c>
      <c r="H91" s="234" t="s">
        <v>4026</v>
      </c>
      <c r="I91" s="234" t="s">
        <v>25</v>
      </c>
      <c r="J91" s="234" t="s">
        <v>4027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156</v>
      </c>
      <c r="B92" s="233" t="s">
        <v>4028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4029</v>
      </c>
      <c r="B93" s="234" t="s">
        <v>4030</v>
      </c>
      <c r="C93" s="234" t="s">
        <v>4031</v>
      </c>
      <c r="D93" s="234" t="s">
        <v>4032</v>
      </c>
      <c r="E93" s="234" t="s">
        <v>4033</v>
      </c>
      <c r="F93" s="234" t="s">
        <v>25</v>
      </c>
      <c r="G93" s="234" t="s">
        <v>25</v>
      </c>
      <c r="H93" s="234" t="s">
        <v>4034</v>
      </c>
      <c r="I93" s="234" t="s">
        <v>25</v>
      </c>
      <c r="J93" s="234" t="s">
        <v>4035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4036</v>
      </c>
      <c r="B94" s="234" t="s">
        <v>4037</v>
      </c>
      <c r="C94" s="234" t="s">
        <v>4038</v>
      </c>
      <c r="D94" s="234" t="s">
        <v>4039</v>
      </c>
      <c r="E94" s="234" t="s">
        <v>25</v>
      </c>
      <c r="F94" s="234" t="s">
        <v>4040</v>
      </c>
      <c r="G94" s="234" t="s">
        <v>25</v>
      </c>
      <c r="H94" s="234" t="s">
        <v>4041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4042</v>
      </c>
      <c r="B95" s="234" t="s">
        <v>4043</v>
      </c>
      <c r="C95" s="234" t="s">
        <v>4044</v>
      </c>
      <c r="D95" s="234" t="s">
        <v>4045</v>
      </c>
      <c r="E95" s="234" t="s">
        <v>25</v>
      </c>
      <c r="F95" s="234" t="s">
        <v>25</v>
      </c>
      <c r="G95" s="234" t="s">
        <v>25</v>
      </c>
      <c r="H95" s="234" t="s">
        <v>4046</v>
      </c>
      <c r="I95" s="234" t="s">
        <v>4047</v>
      </c>
      <c r="J95" s="234" t="s">
        <v>4048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4049</v>
      </c>
      <c r="B96" s="234" t="s">
        <v>4050</v>
      </c>
      <c r="C96" s="234" t="s">
        <v>4051</v>
      </c>
      <c r="D96" s="234" t="s">
        <v>25</v>
      </c>
      <c r="E96" s="234" t="s">
        <v>25</v>
      </c>
      <c r="F96" s="234" t="s">
        <v>25</v>
      </c>
      <c r="G96" s="234" t="s">
        <v>25</v>
      </c>
      <c r="H96" s="234" t="s">
        <v>4052</v>
      </c>
      <c r="I96" s="234" t="s">
        <v>3998</v>
      </c>
      <c r="J96" s="234" t="s">
        <v>4053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162</v>
      </c>
      <c r="B97" s="233" t="s">
        <v>4054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4055</v>
      </c>
      <c r="B98" s="234" t="s">
        <v>4056</v>
      </c>
      <c r="C98" s="234" t="s">
        <v>4057</v>
      </c>
      <c r="D98" s="234" t="s">
        <v>4058</v>
      </c>
      <c r="E98" s="234" t="s">
        <v>25</v>
      </c>
      <c r="F98" s="234" t="s">
        <v>25</v>
      </c>
      <c r="G98" s="234" t="s">
        <v>25</v>
      </c>
      <c r="H98" s="234" t="s">
        <v>4059</v>
      </c>
      <c r="I98" s="234" t="s">
        <v>25</v>
      </c>
      <c r="J98" s="234" t="s">
        <v>4060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4061</v>
      </c>
      <c r="B99" s="234" t="s">
        <v>4062</v>
      </c>
      <c r="C99" s="234" t="s">
        <v>4063</v>
      </c>
      <c r="D99" s="234" t="s">
        <v>4064</v>
      </c>
      <c r="E99" s="234" t="s">
        <v>4065</v>
      </c>
      <c r="F99" s="234" t="s">
        <v>25</v>
      </c>
      <c r="G99" s="234" t="s">
        <v>25</v>
      </c>
      <c r="H99" s="234" t="s">
        <v>4066</v>
      </c>
      <c r="I99" s="234" t="s">
        <v>25</v>
      </c>
      <c r="J99" s="234" t="s">
        <v>4067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4068</v>
      </c>
      <c r="B100" s="234" t="s">
        <v>4069</v>
      </c>
      <c r="C100" s="234" t="s">
        <v>4070</v>
      </c>
      <c r="D100" s="234" t="s">
        <v>25</v>
      </c>
      <c r="E100" s="234" t="s">
        <v>25</v>
      </c>
      <c r="F100" s="234" t="s">
        <v>25</v>
      </c>
      <c r="G100" s="234" t="s">
        <v>25</v>
      </c>
      <c r="H100" s="234" t="s">
        <v>4071</v>
      </c>
      <c r="I100" s="234" t="s">
        <v>4072</v>
      </c>
      <c r="J100" s="234" t="s">
        <v>4073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4074</v>
      </c>
      <c r="B101" s="234" t="s">
        <v>4075</v>
      </c>
      <c r="C101" s="234" t="s">
        <v>4076</v>
      </c>
      <c r="D101" s="234" t="s">
        <v>25</v>
      </c>
      <c r="E101" s="234" t="s">
        <v>25</v>
      </c>
      <c r="F101" s="234" t="s">
        <v>25</v>
      </c>
      <c r="G101" s="234" t="s">
        <v>25</v>
      </c>
      <c r="H101" s="234" t="s">
        <v>4077</v>
      </c>
      <c r="I101" s="234" t="s">
        <v>3998</v>
      </c>
      <c r="J101" s="234" t="s">
        <v>4078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4079</v>
      </c>
      <c r="B102" s="234" t="s">
        <v>4080</v>
      </c>
      <c r="C102" s="234" t="s">
        <v>4081</v>
      </c>
      <c r="D102" s="234" t="s">
        <v>4082</v>
      </c>
      <c r="E102" s="234" t="s">
        <v>25</v>
      </c>
      <c r="F102" s="234" t="s">
        <v>25</v>
      </c>
      <c r="G102" s="234" t="s">
        <v>25</v>
      </c>
      <c r="H102" s="234" t="s">
        <v>4083</v>
      </c>
      <c r="I102" s="234" t="s">
        <v>25</v>
      </c>
      <c r="J102" s="234" t="s">
        <v>4084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4085</v>
      </c>
      <c r="B103" s="234" t="s">
        <v>4086</v>
      </c>
      <c r="C103" s="234" t="s">
        <v>4087</v>
      </c>
      <c r="D103" s="234" t="s">
        <v>4082</v>
      </c>
      <c r="E103" s="234" t="s">
        <v>25</v>
      </c>
      <c r="F103" s="234" t="s">
        <v>4088</v>
      </c>
      <c r="G103" s="234" t="s">
        <v>25</v>
      </c>
      <c r="H103" s="234" t="s">
        <v>4089</v>
      </c>
      <c r="I103" s="234" t="s">
        <v>4090</v>
      </c>
      <c r="J103" s="234" t="s">
        <v>4091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167</v>
      </c>
      <c r="B104" s="233" t="s">
        <v>4092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4093</v>
      </c>
      <c r="B105" s="234" t="s">
        <v>4094</v>
      </c>
      <c r="C105" s="234" t="s">
        <v>4095</v>
      </c>
      <c r="D105" s="234" t="s">
        <v>4096</v>
      </c>
      <c r="E105" s="234" t="s">
        <v>4097</v>
      </c>
      <c r="F105" s="234" t="s">
        <v>25</v>
      </c>
      <c r="G105" s="234" t="s">
        <v>25</v>
      </c>
      <c r="H105" s="234" t="s">
        <v>4098</v>
      </c>
      <c r="I105" s="234" t="s">
        <v>4099</v>
      </c>
      <c r="J105" s="234" t="s">
        <v>4100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4101</v>
      </c>
      <c r="B106" s="232" t="s">
        <v>4102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210</v>
      </c>
      <c r="B107" s="233" t="s">
        <v>4103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4104</v>
      </c>
      <c r="B108" s="234" t="s">
        <v>4105</v>
      </c>
      <c r="C108" s="234" t="s">
        <v>4106</v>
      </c>
      <c r="D108" s="234" t="s">
        <v>3770</v>
      </c>
      <c r="E108" s="234" t="s">
        <v>3556</v>
      </c>
      <c r="F108" s="234" t="s">
        <v>25</v>
      </c>
      <c r="G108" s="234" t="s">
        <v>25</v>
      </c>
      <c r="H108" s="234" t="s">
        <v>4107</v>
      </c>
      <c r="I108" s="234" t="s">
        <v>25</v>
      </c>
      <c r="J108" s="234" t="s">
        <v>4108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4109</v>
      </c>
      <c r="B109" s="234" t="s">
        <v>4110</v>
      </c>
      <c r="C109" s="234" t="s">
        <v>4111</v>
      </c>
      <c r="D109" s="234" t="s">
        <v>3562</v>
      </c>
      <c r="E109" s="234" t="s">
        <v>25</v>
      </c>
      <c r="F109" s="234" t="s">
        <v>3564</v>
      </c>
      <c r="G109" s="234" t="s">
        <v>25</v>
      </c>
      <c r="H109" s="234" t="s">
        <v>4112</v>
      </c>
      <c r="I109" s="234" t="s">
        <v>25</v>
      </c>
      <c r="J109" s="234" t="s">
        <v>4113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v>
      </c>
      <c r="B110" s="233" t="s">
        <v>4114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4115</v>
      </c>
      <c r="B111" s="234" t="s">
        <v>4116</v>
      </c>
      <c r="C111" s="234" t="s">
        <v>4117</v>
      </c>
      <c r="D111" s="234" t="s">
        <v>4118</v>
      </c>
      <c r="E111" s="234" t="s">
        <v>25</v>
      </c>
      <c r="F111" s="234" t="s">
        <v>4119</v>
      </c>
      <c r="G111" s="234" t="s">
        <v>25</v>
      </c>
      <c r="H111" s="234" t="s">
        <v>4120</v>
      </c>
      <c r="I111" s="234" t="s">
        <v>4121</v>
      </c>
      <c r="J111" s="234" t="s">
        <v>4122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4123</v>
      </c>
      <c r="B112" s="234" t="s">
        <v>4124</v>
      </c>
      <c r="C112" s="234" t="s">
        <v>4125</v>
      </c>
      <c r="D112" s="234" t="s">
        <v>4126</v>
      </c>
      <c r="E112" s="234" t="s">
        <v>25</v>
      </c>
      <c r="F112" s="234" t="s">
        <v>25</v>
      </c>
      <c r="G112" s="234" t="s">
        <v>25</v>
      </c>
      <c r="H112" s="234" t="s">
        <v>4127</v>
      </c>
      <c r="I112" s="234" t="s">
        <v>25</v>
      </c>
      <c r="J112" s="234" t="s">
        <v>4128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4129</v>
      </c>
      <c r="B113" s="234" t="s">
        <v>4130</v>
      </c>
      <c r="C113" s="234" t="s">
        <v>4131</v>
      </c>
      <c r="D113" s="234" t="s">
        <v>4132</v>
      </c>
      <c r="E113" s="234" t="s">
        <v>25</v>
      </c>
      <c r="F113" s="234" t="s">
        <v>25</v>
      </c>
      <c r="G113" s="234" t="s">
        <v>25</v>
      </c>
      <c r="H113" s="234" t="s">
        <v>4133</v>
      </c>
      <c r="I113" s="234" t="s">
        <v>4134</v>
      </c>
      <c r="J113" s="234" t="s">
        <v>4135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4136</v>
      </c>
      <c r="B114" s="234" t="s">
        <v>4137</v>
      </c>
      <c r="C114" s="234" t="s">
        <v>4138</v>
      </c>
      <c r="D114" s="234" t="s">
        <v>4139</v>
      </c>
      <c r="E114" s="234" t="s">
        <v>25</v>
      </c>
      <c r="F114" s="234" t="s">
        <v>25</v>
      </c>
      <c r="G114" s="234" t="s">
        <v>4140</v>
      </c>
      <c r="H114" s="234" t="s">
        <v>4141</v>
      </c>
      <c r="I114" s="234" t="s">
        <v>4142</v>
      </c>
      <c r="J114" s="234" t="s">
        <v>4143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4144</v>
      </c>
      <c r="B115" s="234" t="s">
        <v>4145</v>
      </c>
      <c r="C115" s="234" t="s">
        <v>4146</v>
      </c>
      <c r="D115" s="234" t="s">
        <v>4147</v>
      </c>
      <c r="E115" s="234" t="s">
        <v>25</v>
      </c>
      <c r="F115" s="234" t="s">
        <v>4148</v>
      </c>
      <c r="G115" s="234" t="s">
        <v>25</v>
      </c>
      <c r="H115" s="234" t="s">
        <v>4149</v>
      </c>
      <c r="I115" s="234" t="s">
        <v>4149</v>
      </c>
      <c r="J115" s="234" t="s">
        <v>4150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220</v>
      </c>
      <c r="B116" s="233" t="s">
        <v>4151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4152</v>
      </c>
      <c r="B117" s="234" t="s">
        <v>4153</v>
      </c>
      <c r="C117" s="234" t="s">
        <v>4154</v>
      </c>
      <c r="D117" s="234" t="s">
        <v>4155</v>
      </c>
      <c r="E117" s="234" t="s">
        <v>25</v>
      </c>
      <c r="F117" s="234" t="s">
        <v>4156</v>
      </c>
      <c r="G117" s="234" t="s">
        <v>4157</v>
      </c>
      <c r="H117" s="234" t="s">
        <v>4158</v>
      </c>
      <c r="I117" s="234" t="s">
        <v>4159</v>
      </c>
      <c r="J117" s="234" t="s">
        <v>4160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4161</v>
      </c>
      <c r="B118" s="234" t="s">
        <v>4162</v>
      </c>
      <c r="C118" s="234" t="s">
        <v>4163</v>
      </c>
      <c r="D118" s="234" t="s">
        <v>4164</v>
      </c>
      <c r="E118" s="234" t="s">
        <v>25</v>
      </c>
      <c r="F118" s="234" t="s">
        <v>25</v>
      </c>
      <c r="G118" s="234" t="s">
        <v>25</v>
      </c>
      <c r="H118" s="234" t="s">
        <v>4165</v>
      </c>
      <c r="I118" s="234" t="s">
        <v>3998</v>
      </c>
      <c r="J118" s="234" t="s">
        <v>4166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4167</v>
      </c>
      <c r="B119" s="234" t="s">
        <v>4168</v>
      </c>
      <c r="C119" s="234" t="s">
        <v>4169</v>
      </c>
      <c r="D119" s="234" t="s">
        <v>4170</v>
      </c>
      <c r="E119" s="234" t="s">
        <v>25</v>
      </c>
      <c r="F119" s="234" t="s">
        <v>4171</v>
      </c>
      <c r="G119" s="234" t="s">
        <v>25</v>
      </c>
      <c r="H119" s="234" t="s">
        <v>4172</v>
      </c>
      <c r="I119" s="234" t="s">
        <v>4173</v>
      </c>
      <c r="J119" s="234" t="s">
        <v>4174</v>
      </c>
      <c r="K119" s="237">
        <f>IF(COUNTIF(L119:AY119,"&lt;&gt;")=0,"",SUMPRODUCT(((Recommendations[ImplStatus]="Implemented")+(Recommendations[ImplStatus]="Compensated"))*ISNUMBER(MATCH(Recommendations[Id],L119:AY119,0)))/COUNTIF(L119:AY119,"&lt;&gt;"))</f>
        <v>0</v>
      </c>
      <c r="L119" s="240" t="s">
        <v>18</v>
      </c>
      <c r="M119" s="240" t="s">
        <v>30</v>
      </c>
      <c r="N119" s="240" t="s">
        <v>37</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997</v>
      </c>
      <c r="B120" s="233" t="s">
        <v>4175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4176</v>
      </c>
      <c r="B121" s="234" t="s">
        <v>4177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4178</v>
      </c>
      <c r="B122" s="234" t="s">
        <v>4179</v>
      </c>
      <c r="C122" s="234" t="s">
        <v>4180</v>
      </c>
      <c r="D122" s="234" t="s">
        <v>4181</v>
      </c>
      <c r="E122" s="234" t="s">
        <v>25</v>
      </c>
      <c r="F122" s="234" t="s">
        <v>4182</v>
      </c>
      <c r="G122" s="234" t="s">
        <v>25</v>
      </c>
      <c r="H122" s="234" t="s">
        <v>4183</v>
      </c>
      <c r="I122" s="234" t="s">
        <v>4184</v>
      </c>
      <c r="J122" s="234" t="s">
        <v>4185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4186</v>
      </c>
      <c r="B123" s="234" t="s">
        <v>4187</v>
      </c>
      <c r="C123" s="234" t="s">
        <v>4188</v>
      </c>
      <c r="D123" s="234" t="s">
        <v>4189</v>
      </c>
      <c r="E123" s="234" t="s">
        <v>25</v>
      </c>
      <c r="F123" s="234" t="s">
        <v>4190</v>
      </c>
      <c r="G123" s="234" t="s">
        <v>25</v>
      </c>
      <c r="H123" s="234" t="s">
        <v>4191</v>
      </c>
      <c r="I123" s="234" t="s">
        <v>25</v>
      </c>
      <c r="J123" s="234" t="s">
        <v>4192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1001</v>
      </c>
      <c r="B124" s="233" t="s">
        <v>4193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4194</v>
      </c>
      <c r="B125" s="234" t="s">
        <v>4195</v>
      </c>
      <c r="C125" s="234" t="s">
        <v>4196</v>
      </c>
      <c r="D125" s="234" t="s">
        <v>4197</v>
      </c>
      <c r="E125" s="234" t="s">
        <v>25</v>
      </c>
      <c r="F125" s="234" t="s">
        <v>25</v>
      </c>
      <c r="G125" s="234" t="s">
        <v>25</v>
      </c>
      <c r="H125" s="234" t="s">
        <v>4198</v>
      </c>
      <c r="I125" s="234" t="s">
        <v>25</v>
      </c>
      <c r="J125" s="234" t="s">
        <v>4199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4200</v>
      </c>
      <c r="B126" s="234" t="s">
        <v>4201</v>
      </c>
      <c r="C126" s="234" t="s">
        <v>4202</v>
      </c>
      <c r="D126" s="234" t="s">
        <v>4203</v>
      </c>
      <c r="E126" s="234" t="s">
        <v>25</v>
      </c>
      <c r="F126" s="234" t="s">
        <v>4204</v>
      </c>
      <c r="G126" s="234" t="s">
        <v>25</v>
      </c>
      <c r="H126" s="234" t="s">
        <v>4205</v>
      </c>
      <c r="I126" s="234" t="s">
        <v>4206</v>
      </c>
      <c r="J126" s="234" t="s">
        <v>4207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4208</v>
      </c>
      <c r="B127" s="234" t="s">
        <v>4209</v>
      </c>
      <c r="C127" s="234" t="s">
        <v>4210</v>
      </c>
      <c r="D127" s="234" t="s">
        <v>4211</v>
      </c>
      <c r="E127" s="234" t="s">
        <v>4212</v>
      </c>
      <c r="F127" s="234" t="s">
        <v>25</v>
      </c>
      <c r="G127" s="234" t="s">
        <v>25</v>
      </c>
      <c r="H127" s="234" t="s">
        <v>4213</v>
      </c>
      <c r="I127" s="234" t="s">
        <v>25</v>
      </c>
      <c r="J127" s="234" t="s">
        <v>4214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4215</v>
      </c>
      <c r="B128" s="234" t="s">
        <v>4216</v>
      </c>
      <c r="C128" s="234" t="s">
        <v>4217</v>
      </c>
      <c r="D128" s="234" t="s">
        <v>25</v>
      </c>
      <c r="E128" s="234" t="s">
        <v>25</v>
      </c>
      <c r="F128" s="234" t="s">
        <v>25</v>
      </c>
      <c r="G128" s="234" t="s">
        <v>25</v>
      </c>
      <c r="H128" s="234" t="s">
        <v>4218</v>
      </c>
      <c r="I128" s="234" t="s">
        <v>4219</v>
      </c>
      <c r="J128" s="234" t="s">
        <v>4220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4221</v>
      </c>
      <c r="B129" s="234" t="s">
        <v>4222</v>
      </c>
      <c r="C129" s="234" t="s">
        <v>4223</v>
      </c>
      <c r="D129" s="234" t="s">
        <v>25</v>
      </c>
      <c r="E129" s="234" t="s">
        <v>4224</v>
      </c>
      <c r="F129" s="234" t="s">
        <v>25</v>
      </c>
      <c r="G129" s="234" t="s">
        <v>25</v>
      </c>
      <c r="H129" s="234" t="s">
        <v>4225</v>
      </c>
      <c r="I129" s="234" t="s">
        <v>25</v>
      </c>
      <c r="J129" s="234" t="s">
        <v>4226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4227</v>
      </c>
      <c r="B130" s="234" t="s">
        <v>4228</v>
      </c>
      <c r="C130" s="234" t="s">
        <v>4229</v>
      </c>
      <c r="D130" s="234" t="s">
        <v>25</v>
      </c>
      <c r="E130" s="234" t="s">
        <v>25</v>
      </c>
      <c r="F130" s="234" t="s">
        <v>25</v>
      </c>
      <c r="G130" s="234" t="s">
        <v>25</v>
      </c>
      <c r="H130" s="234" t="s">
        <v>4230</v>
      </c>
      <c r="I130" s="234" t="s">
        <v>25</v>
      </c>
      <c r="J130" s="234" t="s">
        <v>4231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4232</v>
      </c>
      <c r="B131" s="232" t="s">
        <v>4233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226</v>
      </c>
      <c r="B132" s="233" t="s">
        <v>4234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4235</v>
      </c>
      <c r="B133" s="234" t="s">
        <v>4236</v>
      </c>
      <c r="C133" s="234" t="s">
        <v>4237</v>
      </c>
      <c r="D133" s="234" t="s">
        <v>3770</v>
      </c>
      <c r="E133" s="234" t="s">
        <v>3556</v>
      </c>
      <c r="F133" s="234" t="s">
        <v>25</v>
      </c>
      <c r="G133" s="234" t="s">
        <v>25</v>
      </c>
      <c r="H133" s="234" t="s">
        <v>4238</v>
      </c>
      <c r="I133" s="234" t="s">
        <v>25</v>
      </c>
      <c r="J133" s="234" t="s">
        <v>4239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4240</v>
      </c>
      <c r="B134" s="234" t="s">
        <v>4241</v>
      </c>
      <c r="C134" s="234" t="s">
        <v>3775</v>
      </c>
      <c r="D134" s="234" t="s">
        <v>3562</v>
      </c>
      <c r="E134" s="234" t="s">
        <v>25</v>
      </c>
      <c r="F134" s="234" t="s">
        <v>3564</v>
      </c>
      <c r="G134" s="234" t="s">
        <v>25</v>
      </c>
      <c r="H134" s="234" t="s">
        <v>4242</v>
      </c>
      <c r="I134" s="234" t="s">
        <v>25</v>
      </c>
      <c r="J134" s="234" t="s">
        <v>4243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231</v>
      </c>
      <c r="B135" s="233" t="s">
        <v>4244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4245</v>
      </c>
      <c r="B136" s="234" t="s">
        <v>4246</v>
      </c>
      <c r="C136" s="234" t="s">
        <v>4247</v>
      </c>
      <c r="D136" s="234" t="s">
        <v>4248</v>
      </c>
      <c r="E136" s="234" t="s">
        <v>4249</v>
      </c>
      <c r="F136" s="234" t="s">
        <v>4250</v>
      </c>
      <c r="G136" s="234" t="s">
        <v>25</v>
      </c>
      <c r="H136" s="234" t="s">
        <v>4251</v>
      </c>
      <c r="I136" s="234" t="s">
        <v>25</v>
      </c>
      <c r="J136" s="234" t="s">
        <v>4252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4253</v>
      </c>
      <c r="B137" s="234" t="s">
        <v>4254</v>
      </c>
      <c r="C137" s="234" t="s">
        <v>4255</v>
      </c>
      <c r="D137" s="234" t="s">
        <v>4256</v>
      </c>
      <c r="E137" s="234" t="s">
        <v>25</v>
      </c>
      <c r="F137" s="234" t="s">
        <v>25</v>
      </c>
      <c r="G137" s="234" t="s">
        <v>25</v>
      </c>
      <c r="H137" s="234" t="s">
        <v>4257</v>
      </c>
      <c r="I137" s="234" t="s">
        <v>25</v>
      </c>
      <c r="J137" s="234" t="s">
        <v>4258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4259</v>
      </c>
      <c r="B138" s="234" t="s">
        <v>4260</v>
      </c>
      <c r="C138" s="234" t="s">
        <v>4261</v>
      </c>
      <c r="D138" s="234" t="s">
        <v>25</v>
      </c>
      <c r="E138" s="234" t="s">
        <v>25</v>
      </c>
      <c r="F138" s="234" t="s">
        <v>25</v>
      </c>
      <c r="G138" s="234" t="s">
        <v>25</v>
      </c>
      <c r="H138" s="234" t="s">
        <v>4262</v>
      </c>
      <c r="I138" s="234" t="s">
        <v>25</v>
      </c>
      <c r="J138" s="234" t="s">
        <v>4263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4264</v>
      </c>
      <c r="B139" s="234" t="s">
        <v>4265</v>
      </c>
      <c r="C139" s="234" t="s">
        <v>4266</v>
      </c>
      <c r="D139" s="234" t="s">
        <v>4267</v>
      </c>
      <c r="E139" s="234" t="s">
        <v>25</v>
      </c>
      <c r="F139" s="234" t="s">
        <v>25</v>
      </c>
      <c r="G139" s="234" t="s">
        <v>25</v>
      </c>
      <c r="H139" s="234" t="s">
        <v>4268</v>
      </c>
      <c r="I139" s="234" t="s">
        <v>4269</v>
      </c>
      <c r="J139" s="234" t="s">
        <v>4270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4271</v>
      </c>
      <c r="B140" s="234" t="s">
        <v>4272</v>
      </c>
      <c r="C140" s="234" t="s">
        <v>4273</v>
      </c>
      <c r="D140" s="234" t="s">
        <v>4274</v>
      </c>
      <c r="E140" s="234" t="s">
        <v>25</v>
      </c>
      <c r="F140" s="234" t="s">
        <v>25</v>
      </c>
      <c r="G140" s="234" t="s">
        <v>25</v>
      </c>
      <c r="H140" s="234" t="s">
        <v>4275</v>
      </c>
      <c r="I140" s="234" t="s">
        <v>3998</v>
      </c>
      <c r="J140" s="234" t="s">
        <v>4276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4277</v>
      </c>
      <c r="B141" s="234" t="s">
        <v>4278</v>
      </c>
      <c r="C141" s="234" t="s">
        <v>4279</v>
      </c>
      <c r="D141" s="234" t="s">
        <v>25</v>
      </c>
      <c r="E141" s="234" t="s">
        <v>4280</v>
      </c>
      <c r="F141" s="234" t="s">
        <v>25</v>
      </c>
      <c r="G141" s="234" t="s">
        <v>25</v>
      </c>
      <c r="H141" s="234" t="s">
        <v>4281</v>
      </c>
      <c r="I141" s="234" t="s">
        <v>3998</v>
      </c>
      <c r="J141" s="234" t="s">
        <v>4282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4283</v>
      </c>
      <c r="B142" s="234" t="s">
        <v>4284</v>
      </c>
      <c r="C142" s="234" t="s">
        <v>4285</v>
      </c>
      <c r="D142" s="234" t="s">
        <v>4286</v>
      </c>
      <c r="E142" s="234" t="s">
        <v>4280</v>
      </c>
      <c r="F142" s="234" t="s">
        <v>25</v>
      </c>
      <c r="G142" s="234" t="s">
        <v>25</v>
      </c>
      <c r="H142" s="234" t="s">
        <v>4287</v>
      </c>
      <c r="I142" s="234" t="s">
        <v>4288</v>
      </c>
      <c r="J142" s="234" t="s">
        <v>4289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236</v>
      </c>
      <c r="B143" s="233" t="s">
        <v>4290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4291</v>
      </c>
      <c r="B144" s="234" t="s">
        <v>4292</v>
      </c>
      <c r="C144" s="234" t="s">
        <v>4293</v>
      </c>
      <c r="D144" s="234" t="s">
        <v>25</v>
      </c>
      <c r="E144" s="234" t="s">
        <v>25</v>
      </c>
      <c r="F144" s="234" t="s">
        <v>25</v>
      </c>
      <c r="G144" s="234" t="s">
        <v>25</v>
      </c>
      <c r="H144" s="234" t="s">
        <v>4294</v>
      </c>
      <c r="I144" s="234" t="s">
        <v>25</v>
      </c>
      <c r="J144" s="234" t="s">
        <v>4295</v>
      </c>
      <c r="K144" s="237">
        <f>IF(COUNTIF(L144:AY144,"&lt;&gt;")=0,"",SUMPRODUCT(((Recommendations[ImplStatus]="Implemented")+(Recommendations[ImplStatus]="Compensated"))*ISNUMBER(MATCH(Recommendations[Id],L144:AY144,0)))/COUNTIF(L144:AY144,"&lt;&gt;"))</f>
        <v>0</v>
      </c>
      <c r="L144" s="240" t="s">
        <v>139</v>
      </c>
      <c r="M144" s="240" t="s">
        <v>273</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4296</v>
      </c>
      <c r="B145" s="234" t="s">
        <v>4297</v>
      </c>
      <c r="C145" s="234" t="s">
        <v>4298</v>
      </c>
      <c r="D145" s="234" t="s">
        <v>25</v>
      </c>
      <c r="E145" s="234" t="s">
        <v>25</v>
      </c>
      <c r="F145" s="234" t="s">
        <v>25</v>
      </c>
      <c r="G145" s="234" t="s">
        <v>25</v>
      </c>
      <c r="H145" s="234" t="s">
        <v>4299</v>
      </c>
      <c r="I145" s="234" t="s">
        <v>25</v>
      </c>
      <c r="J145" s="234" t="s">
        <v>4300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4301</v>
      </c>
      <c r="B146" s="234" t="s">
        <v>4302</v>
      </c>
      <c r="C146" s="234" t="s">
        <v>4303</v>
      </c>
      <c r="D146" s="234" t="s">
        <v>4304</v>
      </c>
      <c r="E146" s="234" t="s">
        <v>25</v>
      </c>
      <c r="F146" s="234" t="s">
        <v>25</v>
      </c>
      <c r="G146" s="234" t="s">
        <v>25</v>
      </c>
      <c r="H146" s="234" t="s">
        <v>4305</v>
      </c>
      <c r="I146" s="234" t="s">
        <v>25</v>
      </c>
      <c r="J146" s="234" t="s">
        <v>4306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4307</v>
      </c>
      <c r="B147" s="232" t="s">
        <v>4308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1042</v>
      </c>
      <c r="B148" s="233" t="s">
        <v>4309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267</v>
      </c>
      <c r="B149" s="234" t="s">
        <v>4310</v>
      </c>
      <c r="C149" s="234" t="s">
        <v>4311</v>
      </c>
      <c r="D149" s="234" t="s">
        <v>3770</v>
      </c>
      <c r="E149" s="234" t="s">
        <v>3556</v>
      </c>
      <c r="F149" s="234" t="s">
        <v>25</v>
      </c>
      <c r="G149" s="234" t="s">
        <v>25</v>
      </c>
      <c r="H149" s="234" t="s">
        <v>4312</v>
      </c>
      <c r="I149" s="234" t="s">
        <v>25</v>
      </c>
      <c r="J149" s="234" t="s">
        <v>4313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273</v>
      </c>
      <c r="B150" s="234" t="s">
        <v>4314</v>
      </c>
      <c r="C150" s="234" t="s">
        <v>3561</v>
      </c>
      <c r="D150" s="234" t="s">
        <v>3562</v>
      </c>
      <c r="E150" s="234" t="s">
        <v>25</v>
      </c>
      <c r="F150" s="234" t="s">
        <v>3564</v>
      </c>
      <c r="G150" s="234" t="s">
        <v>25</v>
      </c>
      <c r="H150" s="234" t="s">
        <v>4315</v>
      </c>
      <c r="I150" s="234" t="s">
        <v>25</v>
      </c>
      <c r="J150" s="234" t="s">
        <v>4316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1046</v>
      </c>
      <c r="B151" s="233" t="s">
        <v>4317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279</v>
      </c>
      <c r="B152" s="234" t="s">
        <v>4318</v>
      </c>
      <c r="C152" s="234" t="s">
        <v>4319</v>
      </c>
      <c r="D152" s="234" t="s">
        <v>25</v>
      </c>
      <c r="E152" s="234" t="s">
        <v>25</v>
      </c>
      <c r="F152" s="234" t="s">
        <v>25</v>
      </c>
      <c r="G152" s="234" t="s">
        <v>25</v>
      </c>
      <c r="H152" s="234" t="s">
        <v>4320</v>
      </c>
      <c r="I152" s="234" t="s">
        <v>4321</v>
      </c>
      <c r="J152" s="234" t="s">
        <v>4322</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284</v>
      </c>
      <c r="B153" s="234" t="s">
        <v>4323</v>
      </c>
      <c r="C153" s="234" t="s">
        <v>4324</v>
      </c>
      <c r="D153" s="234" t="s">
        <v>4325</v>
      </c>
      <c r="E153" s="234" t="s">
        <v>25</v>
      </c>
      <c r="F153" s="234" t="s">
        <v>4326</v>
      </c>
      <c r="G153" s="234" t="s">
        <v>25</v>
      </c>
      <c r="H153" s="234" t="s">
        <v>4327</v>
      </c>
      <c r="I153" s="234" t="s">
        <v>4328</v>
      </c>
      <c r="J153" s="234" t="s">
        <v>4329</v>
      </c>
      <c r="K153" s="237">
        <f>IF(COUNTIF(L153:AY153,"&lt;&gt;")=0,"",SUMPRODUCT(((Recommendations[ImplStatus]="Implemented")+(Recommendations[ImplStatus]="Compensated"))*ISNUMBER(MATCH(Recommendations[Id],L153:AY153,0)))/COUNTIF(L153:AY153,"&lt;&gt;"))</f>
        <v>0</v>
      </c>
      <c r="L153" s="240" t="s">
        <v>114</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289</v>
      </c>
      <c r="B154" s="234" t="s">
        <v>4330</v>
      </c>
      <c r="C154" s="234" t="s">
        <v>4331</v>
      </c>
      <c r="D154" s="234" t="s">
        <v>25</v>
      </c>
      <c r="E154" s="234" t="s">
        <v>25</v>
      </c>
      <c r="F154" s="234" t="s">
        <v>4332</v>
      </c>
      <c r="G154" s="234" t="s">
        <v>25</v>
      </c>
      <c r="H154" s="234" t="s">
        <v>4333</v>
      </c>
      <c r="I154" s="234" t="s">
        <v>25</v>
      </c>
      <c r="J154" s="234" t="s">
        <v>4334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294</v>
      </c>
      <c r="B155" s="234" t="s">
        <v>4335</v>
      </c>
      <c r="C155" s="234" t="s">
        <v>4336</v>
      </c>
      <c r="D155" s="234" t="s">
        <v>25</v>
      </c>
      <c r="E155" s="234" t="s">
        <v>25</v>
      </c>
      <c r="F155" s="234" t="s">
        <v>25</v>
      </c>
      <c r="G155" s="234" t="s">
        <v>25</v>
      </c>
      <c r="H155" s="234" t="s">
        <v>4337</v>
      </c>
      <c r="I155" s="234" t="s">
        <v>4338</v>
      </c>
      <c r="J155" s="234" t="s">
        <v>4339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299</v>
      </c>
      <c r="B156" s="234" t="s">
        <v>4340</v>
      </c>
      <c r="C156" s="234" t="s">
        <v>4341</v>
      </c>
      <c r="D156" s="234" t="s">
        <v>25</v>
      </c>
      <c r="E156" s="234" t="s">
        <v>25</v>
      </c>
      <c r="F156" s="234" t="s">
        <v>25</v>
      </c>
      <c r="G156" s="234" t="s">
        <v>25</v>
      </c>
      <c r="H156" s="234" t="s">
        <v>4342</v>
      </c>
      <c r="I156" s="234" t="s">
        <v>25</v>
      </c>
      <c r="J156" s="234" t="s">
        <v>4343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304</v>
      </c>
      <c r="B157" s="234" t="s">
        <v>4344</v>
      </c>
      <c r="C157" s="234" t="s">
        <v>4345</v>
      </c>
      <c r="D157" s="234" t="s">
        <v>4346</v>
      </c>
      <c r="E157" s="234" t="s">
        <v>25</v>
      </c>
      <c r="F157" s="234" t="s">
        <v>25</v>
      </c>
      <c r="G157" s="234" t="s">
        <v>25</v>
      </c>
      <c r="H157" s="234" t="s">
        <v>4347</v>
      </c>
      <c r="I157" s="234" t="s">
        <v>25</v>
      </c>
      <c r="J157" s="234" t="s">
        <v>4348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309</v>
      </c>
      <c r="B158" s="234" t="s">
        <v>4349</v>
      </c>
      <c r="C158" s="234" t="s">
        <v>4350</v>
      </c>
      <c r="D158" s="234" t="s">
        <v>4351</v>
      </c>
      <c r="E158" s="234" t="s">
        <v>25</v>
      </c>
      <c r="F158" s="234" t="s">
        <v>25</v>
      </c>
      <c r="G158" s="234" t="s">
        <v>25</v>
      </c>
      <c r="H158" s="234" t="s">
        <v>25</v>
      </c>
      <c r="I158" s="234" t="s">
        <v>25</v>
      </c>
      <c r="J158" s="234" t="s">
        <v>4352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314</v>
      </c>
      <c r="B159" s="234" t="s">
        <v>4353</v>
      </c>
      <c r="C159" s="234" t="s">
        <v>4354</v>
      </c>
      <c r="D159" s="234" t="s">
        <v>4355</v>
      </c>
      <c r="E159" s="234" t="s">
        <v>25</v>
      </c>
      <c r="F159" s="234" t="s">
        <v>4356</v>
      </c>
      <c r="G159" s="234" t="s">
        <v>25</v>
      </c>
      <c r="H159" s="234" t="s">
        <v>4357</v>
      </c>
      <c r="I159" s="234" t="s">
        <v>4358</v>
      </c>
      <c r="J159" s="234" t="s">
        <v>4359</v>
      </c>
      <c r="K159" s="237">
        <f>IF(COUNTIF(L159:AY159,"&lt;&gt;")=0,"",SUMPRODUCT(((Recommendations[ImplStatus]="Implemented")+(Recommendations[ImplStatus]="Compensated"))*ISNUMBER(MATCH(Recommendations[Id],L159:AY159,0)))/COUNTIF(L159:AY159,"&lt;&gt;"))</f>
        <v>0</v>
      </c>
      <c r="L159" s="240" t="s">
        <v>151</v>
      </c>
      <c r="M159" s="240" t="s">
        <v>189</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1050</v>
      </c>
      <c r="B160" s="233" t="s">
        <v>4360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320</v>
      </c>
      <c r="B161" s="234" t="s">
        <v>4361</v>
      </c>
      <c r="C161" s="234" t="s">
        <v>4362</v>
      </c>
      <c r="D161" s="234" t="s">
        <v>4363</v>
      </c>
      <c r="E161" s="234" t="s">
        <v>25</v>
      </c>
      <c r="F161" s="234" t="s">
        <v>25</v>
      </c>
      <c r="G161" s="234" t="s">
        <v>4364</v>
      </c>
      <c r="H161" s="234" t="s">
        <v>4365</v>
      </c>
      <c r="I161" s="234" t="s">
        <v>4366</v>
      </c>
      <c r="J161" s="234" t="s">
        <v>4367</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325</v>
      </c>
      <c r="B162" s="234" t="s">
        <v>4368</v>
      </c>
      <c r="C162" s="234" t="s">
        <v>4369</v>
      </c>
      <c r="D162" s="234" t="s">
        <v>4370</v>
      </c>
      <c r="E162" s="234" t="s">
        <v>25</v>
      </c>
      <c r="F162" s="234" t="s">
        <v>25</v>
      </c>
      <c r="G162" s="234" t="s">
        <v>25</v>
      </c>
      <c r="H162" s="234" t="s">
        <v>4371</v>
      </c>
      <c r="I162" s="234" t="s">
        <v>25</v>
      </c>
      <c r="J162" s="234" t="s">
        <v>4372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330</v>
      </c>
      <c r="B163" s="234" t="s">
        <v>4373</v>
      </c>
      <c r="C163" s="234" t="s">
        <v>4374</v>
      </c>
      <c r="D163" s="234" t="s">
        <v>4370</v>
      </c>
      <c r="E163" s="234" t="s">
        <v>25</v>
      </c>
      <c r="F163" s="234" t="s">
        <v>4375</v>
      </c>
      <c r="G163" s="234" t="s">
        <v>25</v>
      </c>
      <c r="H163" s="234" t="s">
        <v>4376</v>
      </c>
      <c r="I163" s="234" t="s">
        <v>25</v>
      </c>
      <c r="J163" s="234" t="s">
        <v>4377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335</v>
      </c>
      <c r="B164" s="234" t="s">
        <v>4378</v>
      </c>
      <c r="C164" s="234" t="s">
        <v>4379</v>
      </c>
      <c r="D164" s="234" t="s">
        <v>4380</v>
      </c>
      <c r="E164" s="234" t="s">
        <v>25</v>
      </c>
      <c r="F164" s="234" t="s">
        <v>25</v>
      </c>
      <c r="G164" s="234" t="s">
        <v>25</v>
      </c>
      <c r="H164" s="234" t="s">
        <v>4381</v>
      </c>
      <c r="I164" s="234" t="s">
        <v>4382</v>
      </c>
      <c r="J164" s="234" t="s">
        <v>4383</v>
      </c>
      <c r="K164" s="237">
        <f>IF(COUNTIF(L164:AY164,"&lt;&gt;")=0,"",SUMPRODUCT(((Recommendations[ImplStatus]="Implemented")+(Recommendations[ImplStatus]="Compensated"))*ISNUMBER(MATCH(Recommendations[Id],L164:AY164,0)))/COUNTIF(L164:AY164,"&lt;&gt;"))</f>
        <v>0</v>
      </c>
      <c r="L164" s="240" t="s">
        <v>124</v>
      </c>
      <c r="M164" s="240" t="s">
        <v>129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4384</v>
      </c>
      <c r="B165" s="234" t="s">
        <v>4385</v>
      </c>
      <c r="C165" s="234" t="s">
        <v>4386</v>
      </c>
      <c r="D165" s="234" t="s">
        <v>25</v>
      </c>
      <c r="E165" s="234" t="s">
        <v>25</v>
      </c>
      <c r="F165" s="234" t="s">
        <v>25</v>
      </c>
      <c r="G165" s="234" t="s">
        <v>25</v>
      </c>
      <c r="H165" s="234" t="s">
        <v>4387</v>
      </c>
      <c r="I165" s="234" t="s">
        <v>25</v>
      </c>
      <c r="J165" s="234" t="s">
        <v>4388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4389</v>
      </c>
      <c r="B166" s="234" t="s">
        <v>4390</v>
      </c>
      <c r="C166" s="234" t="s">
        <v>4391</v>
      </c>
      <c r="D166" s="234" t="s">
        <v>4392</v>
      </c>
      <c r="E166" s="234" t="s">
        <v>25</v>
      </c>
      <c r="F166" s="234" t="s">
        <v>25</v>
      </c>
      <c r="G166" s="234" t="s">
        <v>25</v>
      </c>
      <c r="H166" s="234" t="s">
        <v>4393</v>
      </c>
      <c r="I166" s="234" t="s">
        <v>4394</v>
      </c>
      <c r="J166" s="234" t="s">
        <v>4395</v>
      </c>
      <c r="K166" s="237">
        <f>IF(COUNTIF(L166:AY166,"&lt;&gt;")=0,"",SUMPRODUCT(((Recommendations[ImplStatus]="Implemented")+(Recommendations[ImplStatus]="Compensated"))*ISNUMBER(MATCH(Recommendations[Id],L166:AY166,0)))/COUNTIF(L166:AY166,"&lt;&gt;"))</f>
        <v>0</v>
      </c>
      <c r="L166" s="240" t="s">
        <v>119</v>
      </c>
      <c r="M166" s="240" t="s">
        <v>215</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4396</v>
      </c>
      <c r="B167" s="234" t="s">
        <v>4397</v>
      </c>
      <c r="C167" s="234" t="s">
        <v>4398</v>
      </c>
      <c r="D167" s="234" t="s">
        <v>25</v>
      </c>
      <c r="E167" s="234" t="s">
        <v>25</v>
      </c>
      <c r="F167" s="234" t="s">
        <v>25</v>
      </c>
      <c r="G167" s="234" t="s">
        <v>25</v>
      </c>
      <c r="H167" s="234" t="s">
        <v>4399</v>
      </c>
      <c r="I167" s="234" t="s">
        <v>4400</v>
      </c>
      <c r="J167" s="234" t="s">
        <v>4401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4402</v>
      </c>
      <c r="B168" s="234" t="s">
        <v>4403</v>
      </c>
      <c r="C168" s="234" t="s">
        <v>4404</v>
      </c>
      <c r="D168" s="234" t="s">
        <v>4405</v>
      </c>
      <c r="E168" s="234" t="s">
        <v>25</v>
      </c>
      <c r="F168" s="234" t="s">
        <v>25</v>
      </c>
      <c r="G168" s="234" t="s">
        <v>25</v>
      </c>
      <c r="H168" s="234" t="s">
        <v>4406</v>
      </c>
      <c r="I168" s="234" t="s">
        <v>25</v>
      </c>
      <c r="J168" s="234" t="s">
        <v>4407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4408</v>
      </c>
      <c r="B169" s="234" t="s">
        <v>4409</v>
      </c>
      <c r="C169" s="234" t="s">
        <v>4410</v>
      </c>
      <c r="D169" s="234" t="s">
        <v>4411</v>
      </c>
      <c r="E169" s="234" t="s">
        <v>25</v>
      </c>
      <c r="F169" s="234" t="s">
        <v>25</v>
      </c>
      <c r="G169" s="234" t="s">
        <v>4412</v>
      </c>
      <c r="H169" s="234" t="s">
        <v>4413</v>
      </c>
      <c r="I169" s="234" t="s">
        <v>4414</v>
      </c>
      <c r="J169" s="234" t="s">
        <v>4415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4416</v>
      </c>
      <c r="B170" s="234" t="s">
        <v>4417</v>
      </c>
      <c r="C170" s="234" t="s">
        <v>4418</v>
      </c>
      <c r="D170" s="234" t="s">
        <v>4419</v>
      </c>
      <c r="E170" s="234" t="s">
        <v>25</v>
      </c>
      <c r="F170" s="234" t="s">
        <v>25</v>
      </c>
      <c r="G170" s="234" t="s">
        <v>25</v>
      </c>
      <c r="H170" s="234" t="s">
        <v>4420</v>
      </c>
      <c r="I170" s="234" t="s">
        <v>4421</v>
      </c>
      <c r="J170" s="234" t="s">
        <v>4422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4423</v>
      </c>
      <c r="B171" s="234" t="s">
        <v>4424</v>
      </c>
      <c r="C171" s="234" t="s">
        <v>4418</v>
      </c>
      <c r="D171" s="234" t="s">
        <v>4425</v>
      </c>
      <c r="E171" s="234" t="s">
        <v>25</v>
      </c>
      <c r="F171" s="234" t="s">
        <v>25</v>
      </c>
      <c r="G171" s="234" t="s">
        <v>4426</v>
      </c>
      <c r="H171" s="234" t="s">
        <v>4420</v>
      </c>
      <c r="I171" s="234" t="s">
        <v>4427</v>
      </c>
      <c r="J171" s="234" t="s">
        <v>4428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4429</v>
      </c>
      <c r="B172" s="234" t="s">
        <v>4430</v>
      </c>
      <c r="C172" s="234" t="s">
        <v>4431</v>
      </c>
      <c r="D172" s="234" t="s">
        <v>4432</v>
      </c>
      <c r="E172" s="234" t="s">
        <v>25</v>
      </c>
      <c r="F172" s="234" t="s">
        <v>25</v>
      </c>
      <c r="G172" s="234" t="s">
        <v>25</v>
      </c>
      <c r="H172" s="234" t="s">
        <v>4433</v>
      </c>
      <c r="I172" s="234" t="s">
        <v>25</v>
      </c>
      <c r="J172" s="234" t="s">
        <v>4434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1054</v>
      </c>
      <c r="B173" s="233" t="s">
        <v>4435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341</v>
      </c>
      <c r="B174" s="234" t="s">
        <v>4436</v>
      </c>
      <c r="C174" s="234" t="s">
        <v>4437</v>
      </c>
      <c r="D174" s="234" t="s">
        <v>4438</v>
      </c>
      <c r="E174" s="234" t="s">
        <v>4439</v>
      </c>
      <c r="F174" s="234" t="s">
        <v>25</v>
      </c>
      <c r="G174" s="234" t="s">
        <v>25</v>
      </c>
      <c r="H174" s="234" t="s">
        <v>4440</v>
      </c>
      <c r="I174" s="234" t="s">
        <v>4441</v>
      </c>
      <c r="J174" s="234" t="s">
        <v>4442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346</v>
      </c>
      <c r="B175" s="234" t="s">
        <v>4443</v>
      </c>
      <c r="C175" s="234" t="s">
        <v>4444</v>
      </c>
      <c r="D175" s="234" t="s">
        <v>25</v>
      </c>
      <c r="E175" s="234" t="s">
        <v>4445</v>
      </c>
      <c r="F175" s="234" t="s">
        <v>25</v>
      </c>
      <c r="G175" s="234" t="s">
        <v>25</v>
      </c>
      <c r="H175" s="234" t="s">
        <v>4446</v>
      </c>
      <c r="I175" s="234" t="s">
        <v>25</v>
      </c>
      <c r="J175" s="234" t="s">
        <v>4447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351</v>
      </c>
      <c r="B176" s="234" t="s">
        <v>4448</v>
      </c>
      <c r="C176" s="234" t="s">
        <v>4449</v>
      </c>
      <c r="D176" s="234" t="s">
        <v>25</v>
      </c>
      <c r="E176" s="234" t="s">
        <v>4450</v>
      </c>
      <c r="F176" s="234" t="s">
        <v>25</v>
      </c>
      <c r="G176" s="234" t="s">
        <v>25</v>
      </c>
      <c r="H176" s="234" t="s">
        <v>4451</v>
      </c>
      <c r="I176" s="234" t="s">
        <v>4452</v>
      </c>
      <c r="J176" s="234" t="s">
        <v>4453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1059</v>
      </c>
      <c r="B177" s="233" t="s">
        <v>4454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478</v>
      </c>
      <c r="B178" s="234" t="s">
        <v>4455</v>
      </c>
      <c r="C178" s="234" t="s">
        <v>4456</v>
      </c>
      <c r="D178" s="234" t="s">
        <v>4457</v>
      </c>
      <c r="E178" s="234" t="s">
        <v>4458</v>
      </c>
      <c r="F178" s="234" t="s">
        <v>4459</v>
      </c>
      <c r="G178" s="234" t="s">
        <v>25</v>
      </c>
      <c r="H178" s="234" t="s">
        <v>4460</v>
      </c>
      <c r="I178" s="234" t="s">
        <v>4461</v>
      </c>
      <c r="J178" s="234" t="s">
        <v>4462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1063</v>
      </c>
      <c r="B179" s="233" t="s">
        <v>4463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488</v>
      </c>
      <c r="B180" s="234" t="s">
        <v>4464</v>
      </c>
      <c r="C180" s="234" t="s">
        <v>4465</v>
      </c>
      <c r="D180" s="234" t="s">
        <v>4457</v>
      </c>
      <c r="E180" s="234" t="s">
        <v>4466</v>
      </c>
      <c r="F180" s="234" t="s">
        <v>25</v>
      </c>
      <c r="G180" s="234" t="s">
        <v>25</v>
      </c>
      <c r="H180" s="234" t="s">
        <v>4467</v>
      </c>
      <c r="I180" s="234" t="s">
        <v>3998</v>
      </c>
      <c r="J180" s="234" t="s">
        <v>4468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493</v>
      </c>
      <c r="B181" s="234" t="s">
        <v>4469</v>
      </c>
      <c r="C181" s="234" t="s">
        <v>4470</v>
      </c>
      <c r="D181" s="234" t="s">
        <v>4471</v>
      </c>
      <c r="E181" s="234" t="s">
        <v>25</v>
      </c>
      <c r="F181" s="234" t="s">
        <v>25</v>
      </c>
      <c r="G181" s="234" t="s">
        <v>25</v>
      </c>
      <c r="H181" s="234" t="s">
        <v>4472</v>
      </c>
      <c r="I181" s="234" t="s">
        <v>4473</v>
      </c>
      <c r="J181" s="234" t="s">
        <v>4474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499</v>
      </c>
      <c r="B182" s="234" t="s">
        <v>4475</v>
      </c>
      <c r="C182" s="234" t="s">
        <v>4476</v>
      </c>
      <c r="D182" s="234" t="s">
        <v>4477</v>
      </c>
      <c r="E182" s="234" t="s">
        <v>25</v>
      </c>
      <c r="F182" s="234" t="s">
        <v>25</v>
      </c>
      <c r="G182" s="234" t="s">
        <v>25</v>
      </c>
      <c r="H182" s="234" t="s">
        <v>4478</v>
      </c>
      <c r="I182" s="234" t="s">
        <v>3998</v>
      </c>
      <c r="J182" s="234" t="s">
        <v>4479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4480</v>
      </c>
      <c r="B183" s="232" t="s">
        <v>4481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1093</v>
      </c>
      <c r="B184" s="233" t="s">
        <v>4482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4483</v>
      </c>
      <c r="B185" s="234" t="s">
        <v>4484</v>
      </c>
      <c r="C185" s="234" t="s">
        <v>4485</v>
      </c>
      <c r="D185" s="234" t="s">
        <v>3770</v>
      </c>
      <c r="E185" s="234" t="s">
        <v>4486</v>
      </c>
      <c r="F185" s="234" t="s">
        <v>25</v>
      </c>
      <c r="G185" s="234" t="s">
        <v>25</v>
      </c>
      <c r="H185" s="234" t="s">
        <v>4487</v>
      </c>
      <c r="I185" s="234" t="s">
        <v>25</v>
      </c>
      <c r="J185" s="234" t="s">
        <v>4488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4489</v>
      </c>
      <c r="B186" s="234" t="s">
        <v>4490</v>
      </c>
      <c r="C186" s="234" t="s">
        <v>3775</v>
      </c>
      <c r="D186" s="234" t="s">
        <v>4491</v>
      </c>
      <c r="E186" s="234" t="s">
        <v>25</v>
      </c>
      <c r="F186" s="234" t="s">
        <v>25</v>
      </c>
      <c r="G186" s="234" t="s">
        <v>25</v>
      </c>
      <c r="H186" s="234" t="s">
        <v>4492</v>
      </c>
      <c r="I186" s="234" t="s">
        <v>25</v>
      </c>
      <c r="J186" s="234" t="s">
        <v>4493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1097</v>
      </c>
      <c r="B187" s="233" t="s">
        <v>4494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4495</v>
      </c>
      <c r="B188" s="234" t="s">
        <v>4496</v>
      </c>
      <c r="C188" s="234" t="s">
        <v>4497</v>
      </c>
      <c r="D188" s="234" t="s">
        <v>4498</v>
      </c>
      <c r="E188" s="234" t="s">
        <v>25</v>
      </c>
      <c r="F188" s="234" t="s">
        <v>4499</v>
      </c>
      <c r="G188" s="234" t="s">
        <v>25</v>
      </c>
      <c r="H188" s="234" t="s">
        <v>4500</v>
      </c>
      <c r="I188" s="234" t="s">
        <v>4501</v>
      </c>
      <c r="J188" s="234" t="s">
        <v>4502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4503</v>
      </c>
      <c r="B189" s="234" t="s">
        <v>4504</v>
      </c>
      <c r="C189" s="234" t="s">
        <v>4505</v>
      </c>
      <c r="D189" s="234" t="s">
        <v>4506</v>
      </c>
      <c r="E189" s="234" t="s">
        <v>25</v>
      </c>
      <c r="F189" s="234" t="s">
        <v>25</v>
      </c>
      <c r="G189" s="234" t="s">
        <v>25</v>
      </c>
      <c r="H189" s="234" t="s">
        <v>4507</v>
      </c>
      <c r="I189" s="234" t="s">
        <v>25</v>
      </c>
      <c r="J189" s="234" t="s">
        <v>4508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4509</v>
      </c>
      <c r="B190" s="234" t="s">
        <v>4510</v>
      </c>
      <c r="C190" s="234" t="s">
        <v>4511</v>
      </c>
      <c r="D190" s="234" t="s">
        <v>4512</v>
      </c>
      <c r="E190" s="234" t="s">
        <v>25</v>
      </c>
      <c r="F190" s="234" t="s">
        <v>4513</v>
      </c>
      <c r="G190" s="234" t="s">
        <v>25</v>
      </c>
      <c r="H190" s="234" t="s">
        <v>4514</v>
      </c>
      <c r="I190" s="234" t="s">
        <v>25</v>
      </c>
      <c r="J190" s="234" t="s">
        <v>4515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4516</v>
      </c>
      <c r="B191" s="234" t="s">
        <v>4517</v>
      </c>
      <c r="C191" s="234" t="s">
        <v>4518</v>
      </c>
      <c r="D191" s="234" t="s">
        <v>25</v>
      </c>
      <c r="E191" s="234" t="s">
        <v>25</v>
      </c>
      <c r="F191" s="234" t="s">
        <v>25</v>
      </c>
      <c r="G191" s="234" t="s">
        <v>25</v>
      </c>
      <c r="H191" s="234" t="s">
        <v>4519</v>
      </c>
      <c r="I191" s="234" t="s">
        <v>25</v>
      </c>
      <c r="J191" s="234" t="s">
        <v>4520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4521</v>
      </c>
      <c r="B192" s="234" t="s">
        <v>4522</v>
      </c>
      <c r="C192" s="234" t="s">
        <v>4523</v>
      </c>
      <c r="D192" s="234" t="s">
        <v>4524</v>
      </c>
      <c r="E192" s="234" t="s">
        <v>4525</v>
      </c>
      <c r="F192" s="234" t="s">
        <v>25</v>
      </c>
      <c r="G192" s="234" t="s">
        <v>25</v>
      </c>
      <c r="H192" s="234" t="s">
        <v>4526</v>
      </c>
      <c r="I192" s="234" t="s">
        <v>25</v>
      </c>
      <c r="J192" s="234" t="s">
        <v>4527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1101</v>
      </c>
      <c r="B193" s="233" t="s">
        <v>4528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4529</v>
      </c>
      <c r="B194" s="234" t="s">
        <v>4530</v>
      </c>
      <c r="C194" s="234" t="s">
        <v>4531</v>
      </c>
      <c r="D194" s="234" t="s">
        <v>4524</v>
      </c>
      <c r="E194" s="234" t="s">
        <v>4525</v>
      </c>
      <c r="F194" s="234" t="s">
        <v>4532</v>
      </c>
      <c r="G194" s="234" t="s">
        <v>25</v>
      </c>
      <c r="H194" s="234" t="s">
        <v>4533</v>
      </c>
      <c r="I194" s="234" t="s">
        <v>25</v>
      </c>
      <c r="J194" s="234" t="s">
        <v>4534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4535</v>
      </c>
      <c r="B195" s="234" t="s">
        <v>4536</v>
      </c>
      <c r="C195" s="234" t="s">
        <v>4537</v>
      </c>
      <c r="D195" s="234" t="s">
        <v>4538</v>
      </c>
      <c r="E195" s="234" t="s">
        <v>25</v>
      </c>
      <c r="F195" s="234" t="s">
        <v>25</v>
      </c>
      <c r="G195" s="234" t="s">
        <v>25</v>
      </c>
      <c r="H195" s="234" t="s">
        <v>4539</v>
      </c>
      <c r="I195" s="234" t="s">
        <v>25</v>
      </c>
      <c r="J195" s="234" t="s">
        <v>4540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4541</v>
      </c>
      <c r="B196" s="234" t="s">
        <v>4542</v>
      </c>
      <c r="C196" s="234" t="s">
        <v>4543</v>
      </c>
      <c r="D196" s="234" t="s">
        <v>25</v>
      </c>
      <c r="E196" s="234" t="s">
        <v>4544</v>
      </c>
      <c r="F196" s="234" t="s">
        <v>25</v>
      </c>
      <c r="G196" s="234" t="s">
        <v>25</v>
      </c>
      <c r="H196" s="234" t="s">
        <v>4545</v>
      </c>
      <c r="I196" s="234" t="s">
        <v>25</v>
      </c>
      <c r="J196" s="234" t="s">
        <v>4546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4547</v>
      </c>
      <c r="B197" s="234" t="s">
        <v>4548</v>
      </c>
      <c r="C197" s="234" t="s">
        <v>4549</v>
      </c>
      <c r="D197" s="234" t="s">
        <v>25</v>
      </c>
      <c r="E197" s="234" t="s">
        <v>25</v>
      </c>
      <c r="F197" s="234" t="s">
        <v>25</v>
      </c>
      <c r="G197" s="234" t="s">
        <v>25</v>
      </c>
      <c r="H197" s="234" t="s">
        <v>4550</v>
      </c>
      <c r="I197" s="234" t="s">
        <v>25</v>
      </c>
      <c r="J197" s="234" t="s">
        <v>4551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4552</v>
      </c>
      <c r="B198" s="234" t="s">
        <v>4553</v>
      </c>
      <c r="C198" s="234" t="s">
        <v>4554</v>
      </c>
      <c r="D198" s="234" t="s">
        <v>4555</v>
      </c>
      <c r="E198" s="234" t="s">
        <v>25</v>
      </c>
      <c r="F198" s="234" t="s">
        <v>25</v>
      </c>
      <c r="G198" s="234" t="s">
        <v>25</v>
      </c>
      <c r="H198" s="234" t="s">
        <v>4556</v>
      </c>
      <c r="I198" s="234" t="s">
        <v>25</v>
      </c>
      <c r="J198" s="234" t="s">
        <v>4557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1105</v>
      </c>
      <c r="B199" s="233" t="s">
        <v>4558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4559</v>
      </c>
      <c r="B200" s="234" t="s">
        <v>4560</v>
      </c>
      <c r="C200" s="234" t="s">
        <v>4561</v>
      </c>
      <c r="D200" s="234" t="s">
        <v>25</v>
      </c>
      <c r="E200" s="234" t="s">
        <v>25</v>
      </c>
      <c r="F200" s="234" t="s">
        <v>25</v>
      </c>
      <c r="G200" s="234" t="s">
        <v>25</v>
      </c>
      <c r="H200" s="234" t="s">
        <v>4562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4563</v>
      </c>
      <c r="B201" s="234" t="s">
        <v>4564</v>
      </c>
      <c r="C201" s="234" t="s">
        <v>4565</v>
      </c>
      <c r="D201" s="234" t="s">
        <v>4566</v>
      </c>
      <c r="E201" s="234" t="s">
        <v>25</v>
      </c>
      <c r="F201" s="234" t="s">
        <v>25</v>
      </c>
      <c r="G201" s="234" t="s">
        <v>25</v>
      </c>
      <c r="H201" s="234" t="s">
        <v>4567</v>
      </c>
      <c r="I201" s="234" t="s">
        <v>25</v>
      </c>
      <c r="J201" s="234" t="s">
        <v>4568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4569</v>
      </c>
      <c r="B202" s="234" t="s">
        <v>4570</v>
      </c>
      <c r="C202" s="234" t="s">
        <v>4571</v>
      </c>
      <c r="D202" s="234" t="s">
        <v>25</v>
      </c>
      <c r="E202" s="234" t="s">
        <v>25</v>
      </c>
      <c r="F202" s="234" t="s">
        <v>25</v>
      </c>
      <c r="G202" s="234" t="s">
        <v>25</v>
      </c>
      <c r="H202" s="234" t="s">
        <v>4572</v>
      </c>
      <c r="I202" s="234" t="s">
        <v>25</v>
      </c>
      <c r="J202" s="234" t="s">
        <v>4573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4574</v>
      </c>
      <c r="B203" s="234" t="s">
        <v>4575</v>
      </c>
      <c r="C203" s="234" t="s">
        <v>4576</v>
      </c>
      <c r="D203" s="234" t="s">
        <v>4577</v>
      </c>
      <c r="E203" s="234" t="s">
        <v>25</v>
      </c>
      <c r="F203" s="234" t="s">
        <v>25</v>
      </c>
      <c r="G203" s="234" t="s">
        <v>25</v>
      </c>
      <c r="H203" s="234" t="s">
        <v>4578</v>
      </c>
      <c r="I203" s="234" t="s">
        <v>25</v>
      </c>
      <c r="J203" s="234" t="s">
        <v>4579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4580</v>
      </c>
      <c r="B204" s="234" t="s">
        <v>4581</v>
      </c>
      <c r="C204" s="234" t="s">
        <v>4582</v>
      </c>
      <c r="D204" s="234" t="s">
        <v>25</v>
      </c>
      <c r="E204" s="234" t="s">
        <v>25</v>
      </c>
      <c r="F204" s="234" t="s">
        <v>25</v>
      </c>
      <c r="G204" s="234" t="s">
        <v>25</v>
      </c>
      <c r="H204" s="234" t="s">
        <v>4583</v>
      </c>
      <c r="I204" s="234" t="s">
        <v>25</v>
      </c>
      <c r="J204" s="234" t="s">
        <v>4584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4585</v>
      </c>
      <c r="B205" s="234" t="s">
        <v>4586</v>
      </c>
      <c r="C205" s="234" t="s">
        <v>4587</v>
      </c>
      <c r="D205" s="234" t="s">
        <v>25</v>
      </c>
      <c r="E205" s="234" t="s">
        <v>25</v>
      </c>
      <c r="F205" s="234" t="s">
        <v>25</v>
      </c>
      <c r="G205" s="234" t="s">
        <v>25</v>
      </c>
      <c r="H205" s="234" t="s">
        <v>4588</v>
      </c>
      <c r="I205" s="234" t="s">
        <v>4589</v>
      </c>
      <c r="J205" s="234" t="s">
        <v>4590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4591</v>
      </c>
      <c r="B206" s="234" t="s">
        <v>4592</v>
      </c>
      <c r="C206" s="234" t="s">
        <v>4593</v>
      </c>
      <c r="D206" s="234" t="s">
        <v>25</v>
      </c>
      <c r="E206" s="234" t="s">
        <v>25</v>
      </c>
      <c r="F206" s="234" t="s">
        <v>25</v>
      </c>
      <c r="G206" s="234" t="s">
        <v>25</v>
      </c>
      <c r="H206" s="234" t="s">
        <v>4594</v>
      </c>
      <c r="I206" s="234" t="s">
        <v>25</v>
      </c>
      <c r="J206" s="234" t="s">
        <v>4595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4596</v>
      </c>
      <c r="B207" s="234" t="s">
        <v>4597</v>
      </c>
      <c r="C207" s="234" t="s">
        <v>4593</v>
      </c>
      <c r="D207" s="234" t="s">
        <v>4598</v>
      </c>
      <c r="E207" s="234" t="s">
        <v>25</v>
      </c>
      <c r="F207" s="234" t="s">
        <v>25</v>
      </c>
      <c r="G207" s="234" t="s">
        <v>25</v>
      </c>
      <c r="H207" s="234" t="s">
        <v>4599</v>
      </c>
      <c r="I207" s="234" t="s">
        <v>25</v>
      </c>
      <c r="J207" s="234" t="s">
        <v>4600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4601</v>
      </c>
      <c r="B208" s="234" t="s">
        <v>4602</v>
      </c>
      <c r="C208" s="234" t="s">
        <v>4603</v>
      </c>
      <c r="D208" s="234" t="s">
        <v>4598</v>
      </c>
      <c r="E208" s="234" t="s">
        <v>25</v>
      </c>
      <c r="F208" s="234" t="s">
        <v>4604</v>
      </c>
      <c r="G208" s="234" t="s">
        <v>4605</v>
      </c>
      <c r="H208" s="234" t="s">
        <v>4606</v>
      </c>
      <c r="I208" s="234" t="s">
        <v>4607</v>
      </c>
      <c r="J208" s="234" t="s">
        <v>4608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4609</v>
      </c>
      <c r="B209" s="234" t="s">
        <v>4610</v>
      </c>
      <c r="C209" s="234" t="s">
        <v>4611</v>
      </c>
      <c r="D209" s="234" t="s">
        <v>4612</v>
      </c>
      <c r="E209" s="234" t="s">
        <v>25</v>
      </c>
      <c r="F209" s="234" t="s">
        <v>4604</v>
      </c>
      <c r="G209" s="234" t="s">
        <v>4613</v>
      </c>
      <c r="H209" s="234" t="s">
        <v>4614</v>
      </c>
      <c r="I209" s="234" t="s">
        <v>4607</v>
      </c>
      <c r="J209" s="234" t="s">
        <v>4615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1109</v>
      </c>
      <c r="B210" s="233" t="s">
        <v>4616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4617</v>
      </c>
      <c r="B211" s="234" t="s">
        <v>4618</v>
      </c>
      <c r="C211" s="234" t="s">
        <v>4619</v>
      </c>
      <c r="D211" s="234" t="s">
        <v>4620</v>
      </c>
      <c r="E211" s="234" t="s">
        <v>25</v>
      </c>
      <c r="F211" s="234" t="s">
        <v>25</v>
      </c>
      <c r="G211" s="234" t="s">
        <v>4621</v>
      </c>
      <c r="H211" s="234" t="s">
        <v>4622</v>
      </c>
      <c r="I211" s="234" t="s">
        <v>4623</v>
      </c>
      <c r="J211" s="234" t="s">
        <v>4624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4625</v>
      </c>
      <c r="B212" s="234" t="s">
        <v>4626</v>
      </c>
      <c r="C212" s="234" t="s">
        <v>4627</v>
      </c>
      <c r="D212" s="234" t="s">
        <v>4628</v>
      </c>
      <c r="E212" s="234" t="s">
        <v>25</v>
      </c>
      <c r="F212" s="234" t="s">
        <v>4629</v>
      </c>
      <c r="G212" s="234" t="s">
        <v>25</v>
      </c>
      <c r="H212" s="234" t="s">
        <v>25</v>
      </c>
      <c r="I212" s="234" t="s">
        <v>25</v>
      </c>
      <c r="J212" s="234" t="s">
        <v>4630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4631</v>
      </c>
      <c r="B213" s="234" t="s">
        <v>4632</v>
      </c>
      <c r="C213" s="234" t="s">
        <v>4633</v>
      </c>
      <c r="D213" s="234" t="s">
        <v>4634</v>
      </c>
      <c r="E213" s="234" t="s">
        <v>25</v>
      </c>
      <c r="F213" s="234" t="s">
        <v>4635</v>
      </c>
      <c r="G213" s="234" t="s">
        <v>25</v>
      </c>
      <c r="H213" s="234" t="s">
        <v>4636</v>
      </c>
      <c r="I213" s="234" t="s">
        <v>25</v>
      </c>
      <c r="J213" s="234" t="s">
        <v>4637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4638</v>
      </c>
      <c r="B214" s="234" t="s">
        <v>4639</v>
      </c>
      <c r="C214" s="234" t="s">
        <v>4640</v>
      </c>
      <c r="D214" s="234" t="s">
        <v>4641</v>
      </c>
      <c r="E214" s="234" t="s">
        <v>25</v>
      </c>
      <c r="F214" s="234" t="s">
        <v>25</v>
      </c>
      <c r="G214" s="234" t="s">
        <v>25</v>
      </c>
      <c r="H214" s="234" t="s">
        <v>4642</v>
      </c>
      <c r="I214" s="234" t="s">
        <v>3998</v>
      </c>
      <c r="J214" s="234" t="s">
        <v>4643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4644</v>
      </c>
      <c r="B215" s="234" t="s">
        <v>4645</v>
      </c>
      <c r="C215" s="234" t="s">
        <v>4646</v>
      </c>
      <c r="D215" s="234" t="s">
        <v>4647</v>
      </c>
      <c r="E215" s="234" t="s">
        <v>25</v>
      </c>
      <c r="F215" s="234" t="s">
        <v>25</v>
      </c>
      <c r="G215" s="234" t="s">
        <v>25</v>
      </c>
      <c r="H215" s="234" t="s">
        <v>4648</v>
      </c>
      <c r="I215" s="234" t="s">
        <v>25</v>
      </c>
      <c r="J215" s="234" t="s">
        <v>4649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4650</v>
      </c>
      <c r="B216" s="232" t="s">
        <v>4651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1123</v>
      </c>
      <c r="B217" s="233" t="s">
        <v>4652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4653</v>
      </c>
      <c r="B218" s="234" t="s">
        <v>4654</v>
      </c>
      <c r="C218" s="234" t="s">
        <v>4655</v>
      </c>
      <c r="D218" s="234" t="s">
        <v>3770</v>
      </c>
      <c r="E218" s="234" t="s">
        <v>3556</v>
      </c>
      <c r="F218" s="234" t="s">
        <v>25</v>
      </c>
      <c r="G218" s="234" t="s">
        <v>25</v>
      </c>
      <c r="H218" s="234" t="s">
        <v>4656</v>
      </c>
      <c r="I218" s="234" t="s">
        <v>25</v>
      </c>
      <c r="J218" s="234" t="s">
        <v>4657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4658</v>
      </c>
      <c r="B219" s="234" t="s">
        <v>4659</v>
      </c>
      <c r="C219" s="234" t="s">
        <v>3561</v>
      </c>
      <c r="D219" s="234" t="s">
        <v>3562</v>
      </c>
      <c r="E219" s="234" t="s">
        <v>25</v>
      </c>
      <c r="F219" s="234" t="s">
        <v>3564</v>
      </c>
      <c r="G219" s="234" t="s">
        <v>25</v>
      </c>
      <c r="H219" s="234" t="s">
        <v>4660</v>
      </c>
      <c r="I219" s="234" t="s">
        <v>25</v>
      </c>
      <c r="J219" s="234" t="s">
        <v>4661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1127</v>
      </c>
      <c r="B220" s="233" t="s">
        <v>4662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4663</v>
      </c>
      <c r="B221" s="234" t="s">
        <v>4664</v>
      </c>
      <c r="C221" s="234" t="s">
        <v>4665</v>
      </c>
      <c r="D221" s="234" t="s">
        <v>4666</v>
      </c>
      <c r="E221" s="234" t="s">
        <v>25</v>
      </c>
      <c r="F221" s="234" t="s">
        <v>25</v>
      </c>
      <c r="G221" s="234" t="s">
        <v>25</v>
      </c>
      <c r="H221" s="234" t="s">
        <v>4667</v>
      </c>
      <c r="I221" s="234" t="s">
        <v>25</v>
      </c>
      <c r="J221" s="234" t="s">
        <v>4668</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4669</v>
      </c>
      <c r="B222" s="234" t="s">
        <v>4670</v>
      </c>
      <c r="C222" s="234" t="s">
        <v>4671</v>
      </c>
      <c r="D222" s="234" t="s">
        <v>4672</v>
      </c>
      <c r="E222" s="234" t="s">
        <v>25</v>
      </c>
      <c r="F222" s="234" t="s">
        <v>25</v>
      </c>
      <c r="G222" s="234" t="s">
        <v>25</v>
      </c>
      <c r="H222" s="234" t="s">
        <v>4673</v>
      </c>
      <c r="I222" s="234" t="s">
        <v>25</v>
      </c>
      <c r="J222" s="234" t="s">
        <v>4674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4675</v>
      </c>
      <c r="B223" s="234" t="s">
        <v>4676</v>
      </c>
      <c r="C223" s="234" t="s">
        <v>4677</v>
      </c>
      <c r="D223" s="234" t="s">
        <v>25</v>
      </c>
      <c r="E223" s="234" t="s">
        <v>4678</v>
      </c>
      <c r="F223" s="234" t="s">
        <v>25</v>
      </c>
      <c r="G223" s="234" t="s">
        <v>25</v>
      </c>
      <c r="H223" s="234" t="s">
        <v>4679</v>
      </c>
      <c r="I223" s="234" t="s">
        <v>25</v>
      </c>
      <c r="J223" s="234" t="s">
        <v>4680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4681</v>
      </c>
      <c r="B224" s="234" t="s">
        <v>4682</v>
      </c>
      <c r="C224" s="234" t="s">
        <v>4683</v>
      </c>
      <c r="D224" s="234" t="s">
        <v>25</v>
      </c>
      <c r="E224" s="234" t="s">
        <v>25</v>
      </c>
      <c r="F224" s="234" t="s">
        <v>25</v>
      </c>
      <c r="G224" s="234" t="s">
        <v>25</v>
      </c>
      <c r="H224" s="234" t="s">
        <v>4684</v>
      </c>
      <c r="I224" s="234" t="s">
        <v>25</v>
      </c>
      <c r="J224" s="234" t="s">
        <v>4685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4686</v>
      </c>
      <c r="B225" s="234" t="s">
        <v>4687</v>
      </c>
      <c r="C225" s="234" t="s">
        <v>4688</v>
      </c>
      <c r="D225" s="234" t="s">
        <v>25</v>
      </c>
      <c r="E225" s="234" t="s">
        <v>25</v>
      </c>
      <c r="F225" s="234" t="s">
        <v>25</v>
      </c>
      <c r="G225" s="234" t="s">
        <v>25</v>
      </c>
      <c r="H225" s="234" t="s">
        <v>4689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4690</v>
      </c>
      <c r="B226" s="234" t="s">
        <v>4691</v>
      </c>
      <c r="C226" s="234" t="s">
        <v>4692</v>
      </c>
      <c r="D226" s="234" t="s">
        <v>25</v>
      </c>
      <c r="E226" s="234" t="s">
        <v>25</v>
      </c>
      <c r="F226" s="234" t="s">
        <v>25</v>
      </c>
      <c r="G226" s="234" t="s">
        <v>25</v>
      </c>
      <c r="H226" s="234" t="s">
        <v>4693</v>
      </c>
      <c r="I226" s="234" t="s">
        <v>25</v>
      </c>
      <c r="J226" s="234" t="s">
        <v>4694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4695</v>
      </c>
      <c r="B227" s="234" t="s">
        <v>4696</v>
      </c>
      <c r="C227" s="234" t="s">
        <v>4697</v>
      </c>
      <c r="D227" s="234" t="s">
        <v>25</v>
      </c>
      <c r="E227" s="234" t="s">
        <v>25</v>
      </c>
      <c r="F227" s="234" t="s">
        <v>25</v>
      </c>
      <c r="G227" s="234" t="s">
        <v>25</v>
      </c>
      <c r="H227" s="234" t="s">
        <v>4698</v>
      </c>
      <c r="I227" s="234" t="s">
        <v>25</v>
      </c>
      <c r="J227" s="234" t="s">
        <v>4699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4700</v>
      </c>
      <c r="B228" s="234" t="s">
        <v>4701</v>
      </c>
      <c r="C228" s="234" t="s">
        <v>4702</v>
      </c>
      <c r="D228" s="234" t="s">
        <v>25</v>
      </c>
      <c r="E228" s="234" t="s">
        <v>25</v>
      </c>
      <c r="F228" s="234" t="s">
        <v>25</v>
      </c>
      <c r="G228" s="234" t="s">
        <v>25</v>
      </c>
      <c r="H228" s="234" t="s">
        <v>4703</v>
      </c>
      <c r="I228" s="234" t="s">
        <v>25</v>
      </c>
      <c r="J228" s="234" t="s">
        <v>4704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4705</v>
      </c>
      <c r="B229" s="234" t="s">
        <v>4706</v>
      </c>
      <c r="C229" s="234" t="s">
        <v>4707</v>
      </c>
      <c r="D229" s="234" t="s">
        <v>25</v>
      </c>
      <c r="E229" s="234" t="s">
        <v>25</v>
      </c>
      <c r="F229" s="234" t="s">
        <v>25</v>
      </c>
      <c r="G229" s="234" t="s">
        <v>25</v>
      </c>
      <c r="H229" s="234" t="s">
        <v>4708</v>
      </c>
      <c r="I229" s="234" t="s">
        <v>25</v>
      </c>
      <c r="J229" s="234" t="s">
        <v>4709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1131</v>
      </c>
      <c r="B230" s="233" t="s">
        <v>4710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4711</v>
      </c>
      <c r="B231" s="234" t="s">
        <v>4712</v>
      </c>
      <c r="C231" s="234" t="s">
        <v>4713</v>
      </c>
      <c r="D231" s="234" t="s">
        <v>4714</v>
      </c>
      <c r="E231" s="234" t="s">
        <v>25</v>
      </c>
      <c r="F231" s="234" t="s">
        <v>25</v>
      </c>
      <c r="G231" s="234" t="s">
        <v>25</v>
      </c>
      <c r="H231" s="234" t="s">
        <v>4715</v>
      </c>
      <c r="I231" s="234" t="s">
        <v>25</v>
      </c>
      <c r="J231" s="234" t="s">
        <v>4716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4717</v>
      </c>
      <c r="B232" s="234" t="s">
        <v>4718</v>
      </c>
      <c r="C232" s="234" t="s">
        <v>4719</v>
      </c>
      <c r="D232" s="234" t="s">
        <v>4720</v>
      </c>
      <c r="E232" s="234" t="s">
        <v>25</v>
      </c>
      <c r="F232" s="234" t="s">
        <v>25</v>
      </c>
      <c r="G232" s="234" t="s">
        <v>25</v>
      </c>
      <c r="H232" s="234" t="s">
        <v>4721</v>
      </c>
      <c r="I232" s="234" t="s">
        <v>25</v>
      </c>
      <c r="J232" s="234" t="s">
        <v>4722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4723</v>
      </c>
      <c r="B233" s="234" t="s">
        <v>4724</v>
      </c>
      <c r="C233" s="234" t="s">
        <v>4725</v>
      </c>
      <c r="D233" s="234" t="s">
        <v>4726</v>
      </c>
      <c r="E233" s="234" t="s">
        <v>25</v>
      </c>
      <c r="F233" s="234" t="s">
        <v>25</v>
      </c>
      <c r="G233" s="234" t="s">
        <v>25</v>
      </c>
      <c r="H233" s="234" t="s">
        <v>4727</v>
      </c>
      <c r="I233" s="234" t="s">
        <v>25</v>
      </c>
      <c r="J233" s="234" t="s">
        <v>4728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4729</v>
      </c>
      <c r="B234" s="234" t="s">
        <v>4730</v>
      </c>
      <c r="C234" s="234" t="s">
        <v>4731</v>
      </c>
      <c r="D234" s="234" t="s">
        <v>4732</v>
      </c>
      <c r="E234" s="234" t="s">
        <v>25</v>
      </c>
      <c r="F234" s="234" t="s">
        <v>25</v>
      </c>
      <c r="G234" s="234" t="s">
        <v>25</v>
      </c>
      <c r="H234" s="234" t="s">
        <v>4733</v>
      </c>
      <c r="I234" s="234" t="s">
        <v>25</v>
      </c>
      <c r="J234" s="234" t="s">
        <v>4734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1135</v>
      </c>
      <c r="B235" s="233" t="s">
        <v>4735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4736</v>
      </c>
      <c r="B236" s="234" t="s">
        <v>4737</v>
      </c>
      <c r="C236" s="234" t="s">
        <v>4738</v>
      </c>
      <c r="D236" s="234" t="s">
        <v>4739</v>
      </c>
      <c r="E236" s="234" t="s">
        <v>25</v>
      </c>
      <c r="F236" s="234" t="s">
        <v>25</v>
      </c>
      <c r="G236" s="234" t="s">
        <v>25</v>
      </c>
      <c r="H236" s="234" t="s">
        <v>4740</v>
      </c>
      <c r="I236" s="234" t="s">
        <v>25</v>
      </c>
      <c r="J236" s="234" t="s">
        <v>4741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4742</v>
      </c>
      <c r="B237" s="234" t="s">
        <v>4743</v>
      </c>
      <c r="C237" s="234" t="s">
        <v>4744</v>
      </c>
      <c r="D237" s="234" t="s">
        <v>4745</v>
      </c>
      <c r="E237" s="234" t="s">
        <v>25</v>
      </c>
      <c r="F237" s="234" t="s">
        <v>25</v>
      </c>
      <c r="G237" s="234" t="s">
        <v>4746</v>
      </c>
      <c r="H237" s="234" t="s">
        <v>4747</v>
      </c>
      <c r="I237" s="234" t="s">
        <v>3998</v>
      </c>
      <c r="J237" s="234" t="s">
        <v>4748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4749</v>
      </c>
      <c r="B238" s="234" t="s">
        <v>4750</v>
      </c>
      <c r="C238" s="234" t="s">
        <v>4751</v>
      </c>
      <c r="D238" s="234" t="s">
        <v>25</v>
      </c>
      <c r="E238" s="234" t="s">
        <v>25</v>
      </c>
      <c r="F238" s="234" t="s">
        <v>25</v>
      </c>
      <c r="G238" s="234" t="s">
        <v>25</v>
      </c>
      <c r="H238" s="234" t="s">
        <v>4752</v>
      </c>
      <c r="I238" s="234" t="s">
        <v>4753</v>
      </c>
      <c r="J238" s="234" t="s">
        <v>4754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4755</v>
      </c>
      <c r="B239" s="234" t="s">
        <v>4756</v>
      </c>
      <c r="C239" s="234" t="s">
        <v>4757</v>
      </c>
      <c r="D239" s="234" t="s">
        <v>25</v>
      </c>
      <c r="E239" s="234" t="s">
        <v>25</v>
      </c>
      <c r="F239" s="234" t="s">
        <v>25</v>
      </c>
      <c r="G239" s="234" t="s">
        <v>25</v>
      </c>
      <c r="H239" s="234" t="s">
        <v>4758</v>
      </c>
      <c r="I239" s="234" t="s">
        <v>3998</v>
      </c>
      <c r="J239" s="234" t="s">
        <v>4759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4760</v>
      </c>
      <c r="B240" s="234" t="s">
        <v>4761</v>
      </c>
      <c r="C240" s="234" t="s">
        <v>4762</v>
      </c>
      <c r="D240" s="234" t="s">
        <v>4763</v>
      </c>
      <c r="E240" s="234" t="s">
        <v>25</v>
      </c>
      <c r="F240" s="234" t="s">
        <v>25</v>
      </c>
      <c r="G240" s="234" t="s">
        <v>25</v>
      </c>
      <c r="H240" s="234" t="s">
        <v>4764</v>
      </c>
      <c r="I240" s="234" t="s">
        <v>25</v>
      </c>
      <c r="J240" s="234" t="s">
        <v>4765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1139</v>
      </c>
      <c r="B241" s="233" t="s">
        <v>4766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4767</v>
      </c>
      <c r="B242" s="234" t="s">
        <v>4768</v>
      </c>
      <c r="C242" s="234" t="s">
        <v>4769</v>
      </c>
      <c r="D242" s="234" t="s">
        <v>25</v>
      </c>
      <c r="E242" s="234" t="s">
        <v>25</v>
      </c>
      <c r="F242" s="234" t="s">
        <v>4770</v>
      </c>
      <c r="G242" s="234" t="s">
        <v>25</v>
      </c>
      <c r="H242" s="234" t="s">
        <v>4771</v>
      </c>
      <c r="I242" s="234" t="s">
        <v>25</v>
      </c>
      <c r="J242" s="234" t="s">
        <v>4772</v>
      </c>
      <c r="K242" s="237">
        <f>IF(COUNTIF(L242:AY242,"&lt;&gt;")=0,"",SUMPRODUCT(((Recommendations[ImplStatus]="Implemented")+(Recommendations[ImplStatus]="Compensated"))*ISNUMBER(MATCH(Recommendations[Id],L242:AY242,0)))/COUNTIF(L242:AY242,"&lt;&gt;"))</f>
        <v>0</v>
      </c>
      <c r="L242" s="240" t="s">
        <v>103</v>
      </c>
      <c r="M242" s="240" t="s">
        <v>108</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1143</v>
      </c>
      <c r="B243" s="233" t="s">
        <v>4773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4774</v>
      </c>
      <c r="B244" s="234" t="s">
        <v>4775</v>
      </c>
      <c r="C244" s="234" t="s">
        <v>4776</v>
      </c>
      <c r="D244" s="234" t="s">
        <v>25</v>
      </c>
      <c r="E244" s="234" t="s">
        <v>25</v>
      </c>
      <c r="F244" s="234" t="s">
        <v>4777</v>
      </c>
      <c r="G244" s="234" t="s">
        <v>25</v>
      </c>
      <c r="H244" s="234" t="s">
        <v>4778</v>
      </c>
      <c r="I244" s="234" t="s">
        <v>4779</v>
      </c>
      <c r="J244" s="234" t="s">
        <v>4780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4781</v>
      </c>
      <c r="B245" s="234" t="s">
        <v>4782</v>
      </c>
      <c r="C245" s="234" t="s">
        <v>4783</v>
      </c>
      <c r="D245" s="234" t="s">
        <v>4784</v>
      </c>
      <c r="E245" s="234" t="s">
        <v>25</v>
      </c>
      <c r="F245" s="234" t="s">
        <v>25</v>
      </c>
      <c r="G245" s="234" t="s">
        <v>25</v>
      </c>
      <c r="H245" s="234" t="s">
        <v>4785</v>
      </c>
      <c r="I245" s="234" t="s">
        <v>25</v>
      </c>
      <c r="J245" s="234" t="s">
        <v>4786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4787</v>
      </c>
      <c r="B246" s="234" t="s">
        <v>4788</v>
      </c>
      <c r="C246" s="234" t="s">
        <v>4789</v>
      </c>
      <c r="D246" s="234" t="s">
        <v>25</v>
      </c>
      <c r="E246" s="234" t="s">
        <v>25</v>
      </c>
      <c r="F246" s="234" t="s">
        <v>25</v>
      </c>
      <c r="G246" s="234" t="s">
        <v>25</v>
      </c>
      <c r="H246" s="234" t="s">
        <v>4790</v>
      </c>
      <c r="I246" s="234" t="s">
        <v>25</v>
      </c>
      <c r="J246" s="234" t="s">
        <v>4791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1147</v>
      </c>
      <c r="B247" s="233" t="s">
        <v>4792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4793</v>
      </c>
      <c r="B248" s="234" t="s">
        <v>4794</v>
      </c>
      <c r="C248" s="234" t="s">
        <v>4795</v>
      </c>
      <c r="D248" s="234" t="s">
        <v>4796</v>
      </c>
      <c r="E248" s="234" t="s">
        <v>25</v>
      </c>
      <c r="F248" s="234" t="s">
        <v>25</v>
      </c>
      <c r="G248" s="234" t="s">
        <v>25</v>
      </c>
      <c r="H248" s="234" t="s">
        <v>4797</v>
      </c>
      <c r="I248" s="234" t="s">
        <v>4798</v>
      </c>
      <c r="J248" s="234" t="s">
        <v>4799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4800</v>
      </c>
      <c r="B249" s="234" t="s">
        <v>4801</v>
      </c>
      <c r="C249" s="234" t="s">
        <v>4795</v>
      </c>
      <c r="D249" s="234" t="s">
        <v>4802</v>
      </c>
      <c r="E249" s="234" t="s">
        <v>25</v>
      </c>
      <c r="F249" s="234" t="s">
        <v>25</v>
      </c>
      <c r="G249" s="234" t="s">
        <v>25</v>
      </c>
      <c r="H249" s="234" t="s">
        <v>4797</v>
      </c>
      <c r="I249" s="234" t="s">
        <v>4803</v>
      </c>
      <c r="J249" s="234" t="s">
        <v>4804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4805</v>
      </c>
      <c r="B250" s="234" t="s">
        <v>4806</v>
      </c>
      <c r="C250" s="234" t="s">
        <v>4807</v>
      </c>
      <c r="D250" s="234" t="s">
        <v>4808</v>
      </c>
      <c r="E250" s="234" t="s">
        <v>25</v>
      </c>
      <c r="F250" s="234" t="s">
        <v>25</v>
      </c>
      <c r="G250" s="234" t="s">
        <v>25</v>
      </c>
      <c r="H250" s="234" t="s">
        <v>4809</v>
      </c>
      <c r="I250" s="234" t="s">
        <v>25</v>
      </c>
      <c r="J250" s="234" t="s">
        <v>4810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4811</v>
      </c>
      <c r="B251" s="232" t="s">
        <v>4812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1153</v>
      </c>
      <c r="B252" s="233" t="s">
        <v>4813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4814</v>
      </c>
      <c r="B253" s="234" t="s">
        <v>4815</v>
      </c>
      <c r="C253" s="234" t="s">
        <v>4816</v>
      </c>
      <c r="D253" s="234" t="s">
        <v>3770</v>
      </c>
      <c r="E253" s="234" t="s">
        <v>3556</v>
      </c>
      <c r="F253" s="234" t="s">
        <v>25</v>
      </c>
      <c r="G253" s="234" t="s">
        <v>25</v>
      </c>
      <c r="H253" s="234" t="s">
        <v>4817</v>
      </c>
      <c r="I253" s="234" t="s">
        <v>25</v>
      </c>
      <c r="J253" s="234" t="s">
        <v>4818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4819</v>
      </c>
      <c r="B254" s="234" t="s">
        <v>4820</v>
      </c>
      <c r="C254" s="234" t="s">
        <v>3561</v>
      </c>
      <c r="D254" s="234" t="s">
        <v>3562</v>
      </c>
      <c r="E254" s="234" t="s">
        <v>25</v>
      </c>
      <c r="F254" s="234" t="s">
        <v>3564</v>
      </c>
      <c r="G254" s="234" t="s">
        <v>25</v>
      </c>
      <c r="H254" s="234" t="s">
        <v>4821</v>
      </c>
      <c r="I254" s="234" t="s">
        <v>25</v>
      </c>
      <c r="J254" s="234" t="s">
        <v>4822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1157</v>
      </c>
      <c r="B255" s="233" t="s">
        <v>4823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4824</v>
      </c>
      <c r="B256" s="234" t="s">
        <v>4825</v>
      </c>
      <c r="C256" s="234" t="s">
        <v>4826</v>
      </c>
      <c r="D256" s="234" t="s">
        <v>4827</v>
      </c>
      <c r="E256" s="234" t="s">
        <v>4828</v>
      </c>
      <c r="F256" s="234" t="s">
        <v>4829</v>
      </c>
      <c r="G256" s="234" t="s">
        <v>25</v>
      </c>
      <c r="H256" s="234" t="s">
        <v>4830</v>
      </c>
      <c r="I256" s="234" t="s">
        <v>25</v>
      </c>
      <c r="J256" s="234" t="s">
        <v>4831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4832</v>
      </c>
      <c r="B257" s="234" t="s">
        <v>4833</v>
      </c>
      <c r="C257" s="234" t="s">
        <v>4834</v>
      </c>
      <c r="D257" s="234" t="s">
        <v>4835</v>
      </c>
      <c r="E257" s="234" t="s">
        <v>25</v>
      </c>
      <c r="F257" s="234" t="s">
        <v>25</v>
      </c>
      <c r="G257" s="234" t="s">
        <v>25</v>
      </c>
      <c r="H257" s="234" t="s">
        <v>4836</v>
      </c>
      <c r="I257" s="234" t="s">
        <v>25</v>
      </c>
      <c r="J257" s="234" t="s">
        <v>4837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1162</v>
      </c>
      <c r="B258" s="233" t="s">
        <v>4838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4839</v>
      </c>
      <c r="B259" s="234" t="s">
        <v>4840</v>
      </c>
      <c r="C259" s="234" t="s">
        <v>4841</v>
      </c>
      <c r="D259" s="234" t="s">
        <v>4842</v>
      </c>
      <c r="E259" s="234" t="s">
        <v>4843</v>
      </c>
      <c r="F259" s="234" t="s">
        <v>25</v>
      </c>
      <c r="G259" s="234" t="s">
        <v>25</v>
      </c>
      <c r="H259" s="234" t="s">
        <v>4844</v>
      </c>
      <c r="I259" s="234" t="s">
        <v>25</v>
      </c>
      <c r="J259" s="234" t="s">
        <v>4845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4846</v>
      </c>
      <c r="B260" s="234" t="s">
        <v>4847</v>
      </c>
      <c r="C260" s="234" t="s">
        <v>4848</v>
      </c>
      <c r="D260" s="234" t="s">
        <v>25</v>
      </c>
      <c r="E260" s="234" t="s">
        <v>25</v>
      </c>
      <c r="F260" s="234" t="s">
        <v>25</v>
      </c>
      <c r="G260" s="234" t="s">
        <v>25</v>
      </c>
      <c r="H260" s="234" t="s">
        <v>4849</v>
      </c>
      <c r="I260" s="234" t="s">
        <v>4850</v>
      </c>
      <c r="J260" s="234" t="s">
        <v>4851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4852</v>
      </c>
      <c r="B261" s="234" t="s">
        <v>4853</v>
      </c>
      <c r="C261" s="234" t="s">
        <v>4854</v>
      </c>
      <c r="D261" s="234" t="s">
        <v>4855</v>
      </c>
      <c r="E261" s="234" t="s">
        <v>25</v>
      </c>
      <c r="F261" s="234" t="s">
        <v>25</v>
      </c>
      <c r="G261" s="234" t="s">
        <v>25</v>
      </c>
      <c r="H261" s="234" t="s">
        <v>4856</v>
      </c>
      <c r="I261" s="234" t="s">
        <v>4857</v>
      </c>
      <c r="J261" s="234" t="s">
        <v>4858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4859</v>
      </c>
      <c r="B262" s="234" t="s">
        <v>4860</v>
      </c>
      <c r="C262" s="234" t="s">
        <v>4861</v>
      </c>
      <c r="D262" s="234" t="s">
        <v>4862</v>
      </c>
      <c r="E262" s="234" t="s">
        <v>25</v>
      </c>
      <c r="F262" s="234" t="s">
        <v>25</v>
      </c>
      <c r="G262" s="234" t="s">
        <v>25</v>
      </c>
      <c r="H262" s="234" t="s">
        <v>4863</v>
      </c>
      <c r="I262" s="234" t="s">
        <v>4864</v>
      </c>
      <c r="J262" s="234" t="s">
        <v>4865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4866</v>
      </c>
      <c r="B263" s="234" t="s">
        <v>4867</v>
      </c>
      <c r="C263" s="234" t="s">
        <v>4868</v>
      </c>
      <c r="D263" s="234" t="s">
        <v>4869</v>
      </c>
      <c r="E263" s="234" t="s">
        <v>25</v>
      </c>
      <c r="F263" s="234" t="s">
        <v>25</v>
      </c>
      <c r="G263" s="234" t="s">
        <v>4870</v>
      </c>
      <c r="H263" s="234" t="s">
        <v>3794</v>
      </c>
      <c r="I263" s="234" t="s">
        <v>4871</v>
      </c>
      <c r="J263" s="234" t="s">
        <v>4872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4873</v>
      </c>
      <c r="B264" s="234" t="s">
        <v>4874</v>
      </c>
      <c r="C264" s="234" t="s">
        <v>4861</v>
      </c>
      <c r="D264" s="234" t="s">
        <v>4875</v>
      </c>
      <c r="E264" s="234" t="s">
        <v>25</v>
      </c>
      <c r="F264" s="234" t="s">
        <v>25</v>
      </c>
      <c r="G264" s="234" t="s">
        <v>25</v>
      </c>
      <c r="H264" s="234" t="s">
        <v>4876</v>
      </c>
      <c r="I264" s="234" t="s">
        <v>25</v>
      </c>
      <c r="J264" s="234" t="s">
        <v>4877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1166</v>
      </c>
      <c r="B265" s="233" t="s">
        <v>4878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4879</v>
      </c>
      <c r="B266" s="234" t="s">
        <v>4880</v>
      </c>
      <c r="C266" s="234" t="s">
        <v>4881</v>
      </c>
      <c r="D266" s="234" t="s">
        <v>4882</v>
      </c>
      <c r="E266" s="234" t="s">
        <v>4883</v>
      </c>
      <c r="F266" s="234" t="s">
        <v>25</v>
      </c>
      <c r="G266" s="234" t="s">
        <v>4884</v>
      </c>
      <c r="H266" s="234" t="s">
        <v>4885</v>
      </c>
      <c r="I266" s="234" t="s">
        <v>4886</v>
      </c>
      <c r="J266" s="234" t="s">
        <v>4887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4888</v>
      </c>
      <c r="B267" s="234" t="s">
        <v>4889</v>
      </c>
      <c r="C267" s="234" t="s">
        <v>4890</v>
      </c>
      <c r="D267" s="234" t="s">
        <v>4891</v>
      </c>
      <c r="E267" s="234" t="s">
        <v>25</v>
      </c>
      <c r="F267" s="234" t="s">
        <v>25</v>
      </c>
      <c r="G267" s="234" t="s">
        <v>25</v>
      </c>
      <c r="H267" s="234" t="s">
        <v>4892</v>
      </c>
      <c r="I267" s="234" t="s">
        <v>25</v>
      </c>
      <c r="J267" s="234" t="s">
        <v>4893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4894</v>
      </c>
      <c r="B268" s="234" t="s">
        <v>4895</v>
      </c>
      <c r="C268" s="234" t="s">
        <v>4896</v>
      </c>
      <c r="D268" s="234" t="s">
        <v>4891</v>
      </c>
      <c r="E268" s="234" t="s">
        <v>25</v>
      </c>
      <c r="F268" s="234" t="s">
        <v>25</v>
      </c>
      <c r="G268" s="234" t="s">
        <v>4897</v>
      </c>
      <c r="H268" s="234" t="s">
        <v>4898</v>
      </c>
      <c r="I268" s="234" t="s">
        <v>25</v>
      </c>
      <c r="J268" s="234" t="s">
        <v>4899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4900</v>
      </c>
      <c r="B269" s="234" t="s">
        <v>4901</v>
      </c>
      <c r="C269" s="234" t="s">
        <v>4896</v>
      </c>
      <c r="D269" s="234" t="s">
        <v>4902</v>
      </c>
      <c r="E269" s="234" t="s">
        <v>25</v>
      </c>
      <c r="F269" s="234" t="s">
        <v>25</v>
      </c>
      <c r="G269" s="234" t="s">
        <v>25</v>
      </c>
      <c r="H269" s="234" t="s">
        <v>4903</v>
      </c>
      <c r="I269" s="234" t="s">
        <v>25</v>
      </c>
      <c r="J269" s="234" t="s">
        <v>4904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4905</v>
      </c>
      <c r="B270" s="234" t="s">
        <v>4906</v>
      </c>
      <c r="C270" s="234" t="s">
        <v>4907</v>
      </c>
      <c r="D270" s="234" t="s">
        <v>4908</v>
      </c>
      <c r="E270" s="234" t="s">
        <v>25</v>
      </c>
      <c r="F270" s="234" t="s">
        <v>25</v>
      </c>
      <c r="G270" s="234" t="s">
        <v>25</v>
      </c>
      <c r="H270" s="234" t="s">
        <v>4909</v>
      </c>
      <c r="I270" s="234" t="s">
        <v>25</v>
      </c>
      <c r="J270" s="234" t="s">
        <v>4910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4911</v>
      </c>
      <c r="B271" s="234" t="s">
        <v>4912</v>
      </c>
      <c r="C271" s="234" t="s">
        <v>4913</v>
      </c>
      <c r="D271" s="234" t="s">
        <v>4914</v>
      </c>
      <c r="E271" s="234" t="s">
        <v>25</v>
      </c>
      <c r="F271" s="234" t="s">
        <v>25</v>
      </c>
      <c r="G271" s="234" t="s">
        <v>25</v>
      </c>
      <c r="H271" s="234" t="s">
        <v>4915</v>
      </c>
      <c r="I271" s="234" t="s">
        <v>4916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4917</v>
      </c>
      <c r="B272" s="234" t="s">
        <v>4918</v>
      </c>
      <c r="C272" s="234" t="s">
        <v>4919</v>
      </c>
      <c r="D272" s="234" t="s">
        <v>4920</v>
      </c>
      <c r="E272" s="234" t="s">
        <v>25</v>
      </c>
      <c r="F272" s="234" t="s">
        <v>25</v>
      </c>
      <c r="G272" s="234" t="s">
        <v>25</v>
      </c>
      <c r="H272" s="234" t="s">
        <v>4921</v>
      </c>
      <c r="I272" s="234" t="s">
        <v>4922</v>
      </c>
      <c r="J272" s="234" t="s">
        <v>4923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1170</v>
      </c>
      <c r="B273" s="233" t="s">
        <v>4924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4925</v>
      </c>
      <c r="B274" s="234" t="s">
        <v>4926</v>
      </c>
      <c r="C274" s="234" t="s">
        <v>4927</v>
      </c>
      <c r="D274" s="234" t="s">
        <v>4920</v>
      </c>
      <c r="E274" s="234" t="s">
        <v>4928</v>
      </c>
      <c r="F274" s="234" t="s">
        <v>25</v>
      </c>
      <c r="G274" s="234" t="s">
        <v>25</v>
      </c>
      <c r="H274" s="234" t="s">
        <v>4929</v>
      </c>
      <c r="I274" s="234" t="s">
        <v>25</v>
      </c>
      <c r="J274" s="234" t="s">
        <v>4930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4931</v>
      </c>
      <c r="B275" s="234" t="s">
        <v>4932</v>
      </c>
      <c r="C275" s="234" t="s">
        <v>4933</v>
      </c>
      <c r="D275" s="234" t="s">
        <v>4934</v>
      </c>
      <c r="E275" s="234" t="s">
        <v>25</v>
      </c>
      <c r="F275" s="234" t="s">
        <v>25</v>
      </c>
      <c r="G275" s="234" t="s">
        <v>25</v>
      </c>
      <c r="H275" s="234" t="s">
        <v>4935</v>
      </c>
      <c r="I275" s="234" t="s">
        <v>25</v>
      </c>
      <c r="J275" s="234" t="s">
        <v>4936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4937</v>
      </c>
      <c r="B276" s="234" t="s">
        <v>4938</v>
      </c>
      <c r="C276" s="234" t="s">
        <v>4939</v>
      </c>
      <c r="D276" s="234" t="s">
        <v>4940</v>
      </c>
      <c r="E276" s="234" t="s">
        <v>25</v>
      </c>
      <c r="F276" s="234" t="s">
        <v>4941</v>
      </c>
      <c r="G276" s="234" t="s">
        <v>25</v>
      </c>
      <c r="H276" s="234" t="s">
        <v>4942</v>
      </c>
      <c r="I276" s="234" t="s">
        <v>4943</v>
      </c>
      <c r="J276" s="234" t="s">
        <v>4944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4945</v>
      </c>
      <c r="B277" s="233" t="s">
        <v>4946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4947</v>
      </c>
      <c r="B278" s="234" t="s">
        <v>4948</v>
      </c>
      <c r="C278" s="234" t="s">
        <v>4949</v>
      </c>
      <c r="D278" s="234" t="s">
        <v>4950</v>
      </c>
      <c r="E278" s="234" t="s">
        <v>25</v>
      </c>
      <c r="F278" s="234" t="s">
        <v>4951</v>
      </c>
      <c r="G278" s="234" t="s">
        <v>25</v>
      </c>
      <c r="H278" s="234" t="s">
        <v>4952</v>
      </c>
      <c r="I278" s="234" t="s">
        <v>25</v>
      </c>
      <c r="J278" s="234" t="s">
        <v>4953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4954</v>
      </c>
      <c r="B279" s="232" t="s">
        <v>4955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1176</v>
      </c>
      <c r="B280" s="233" t="s">
        <v>4956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4957</v>
      </c>
      <c r="B281" s="234" t="s">
        <v>4958</v>
      </c>
      <c r="C281" s="234" t="s">
        <v>4959</v>
      </c>
      <c r="D281" s="234" t="s">
        <v>4960</v>
      </c>
      <c r="E281" s="234" t="s">
        <v>4961</v>
      </c>
      <c r="F281" s="234" t="s">
        <v>25</v>
      </c>
      <c r="G281" s="234" t="s">
        <v>25</v>
      </c>
      <c r="H281" s="234" t="s">
        <v>4962</v>
      </c>
      <c r="I281" s="234" t="s">
        <v>25</v>
      </c>
      <c r="J281" s="234" t="s">
        <v>4963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4964</v>
      </c>
      <c r="B282" s="234" t="s">
        <v>4965</v>
      </c>
      <c r="C282" s="234" t="s">
        <v>4966</v>
      </c>
      <c r="D282" s="234" t="s">
        <v>25</v>
      </c>
      <c r="E282" s="234" t="s">
        <v>25</v>
      </c>
      <c r="F282" s="234" t="s">
        <v>25</v>
      </c>
      <c r="G282" s="234" t="s">
        <v>25</v>
      </c>
      <c r="H282" s="234" t="s">
        <v>4967</v>
      </c>
      <c r="I282" s="234" t="s">
        <v>25</v>
      </c>
      <c r="J282" s="234" t="s">
        <v>4968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4969</v>
      </c>
      <c r="B283" s="234" t="s">
        <v>4970</v>
      </c>
      <c r="C283" s="234" t="s">
        <v>4971</v>
      </c>
      <c r="D283" s="234" t="s">
        <v>25</v>
      </c>
      <c r="E283" s="234" t="s">
        <v>25</v>
      </c>
      <c r="F283" s="234" t="s">
        <v>25</v>
      </c>
      <c r="G283" s="234" t="s">
        <v>25</v>
      </c>
      <c r="H283" s="234" t="s">
        <v>4972</v>
      </c>
      <c r="I283" s="234" t="s">
        <v>25</v>
      </c>
      <c r="J283" s="234" t="s">
        <v>4973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4974</v>
      </c>
      <c r="B284" s="234" t="s">
        <v>4975</v>
      </c>
      <c r="C284" s="234" t="s">
        <v>4976</v>
      </c>
      <c r="D284" s="234" t="s">
        <v>4977</v>
      </c>
      <c r="E284" s="234" t="s">
        <v>25</v>
      </c>
      <c r="F284" s="234" t="s">
        <v>25</v>
      </c>
      <c r="G284" s="234" t="s">
        <v>25</v>
      </c>
      <c r="H284" s="234" t="s">
        <v>4978</v>
      </c>
      <c r="I284" s="234" t="s">
        <v>25</v>
      </c>
      <c r="J284" s="234" t="s">
        <v>4979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1180</v>
      </c>
      <c r="B285" s="233" t="s">
        <v>4980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4981</v>
      </c>
      <c r="B286" s="234" t="s">
        <v>4982</v>
      </c>
      <c r="C286" s="234" t="s">
        <v>4983</v>
      </c>
      <c r="D286" s="234" t="s">
        <v>4984</v>
      </c>
      <c r="E286" s="234" t="s">
        <v>25</v>
      </c>
      <c r="F286" s="234" t="s">
        <v>25</v>
      </c>
      <c r="G286" s="234" t="s">
        <v>25</v>
      </c>
      <c r="H286" s="234" t="s">
        <v>4985</v>
      </c>
      <c r="I286" s="234" t="s">
        <v>4986</v>
      </c>
      <c r="J286" s="234" t="s">
        <v>4987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1184</v>
      </c>
      <c r="B287" s="233" t="s">
        <v>4988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4989</v>
      </c>
      <c r="B288" s="234" t="s">
        <v>4990</v>
      </c>
      <c r="C288" s="234" t="s">
        <v>4991</v>
      </c>
      <c r="D288" s="234" t="s">
        <v>4992</v>
      </c>
      <c r="E288" s="234" t="s">
        <v>4993</v>
      </c>
      <c r="F288" s="234" t="s">
        <v>4994</v>
      </c>
      <c r="G288" s="234" t="s">
        <v>4995</v>
      </c>
      <c r="H288" s="234" t="s">
        <v>4996</v>
      </c>
      <c r="I288" s="234" t="s">
        <v>3998</v>
      </c>
      <c r="J288" s="234" t="s">
        <v>4997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4998</v>
      </c>
      <c r="B289" s="234" t="s">
        <v>4999</v>
      </c>
      <c r="C289" s="234" t="s">
        <v>5000</v>
      </c>
      <c r="D289" s="234" t="s">
        <v>25</v>
      </c>
      <c r="E289" s="234" t="s">
        <v>4993</v>
      </c>
      <c r="F289" s="234" t="s">
        <v>25</v>
      </c>
      <c r="G289" s="234" t="s">
        <v>5001</v>
      </c>
      <c r="H289" s="234" t="s">
        <v>5002</v>
      </c>
      <c r="I289" s="234" t="s">
        <v>5003</v>
      </c>
      <c r="J289" s="234" t="s">
        <v>5004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5005</v>
      </c>
      <c r="B290" s="234" t="s">
        <v>5006</v>
      </c>
      <c r="C290" s="234" t="s">
        <v>5007</v>
      </c>
      <c r="D290" s="234" t="s">
        <v>25</v>
      </c>
      <c r="E290" s="234" t="s">
        <v>5008</v>
      </c>
      <c r="F290" s="234" t="s">
        <v>25</v>
      </c>
      <c r="G290" s="234" t="s">
        <v>5009</v>
      </c>
      <c r="H290" s="234" t="s">
        <v>5010</v>
      </c>
      <c r="I290" s="234" t="s">
        <v>5011</v>
      </c>
      <c r="J290" s="234" t="s">
        <v>5012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5013</v>
      </c>
      <c r="B291" s="234" t="s">
        <v>5014</v>
      </c>
      <c r="C291" s="234" t="s">
        <v>5015</v>
      </c>
      <c r="D291" s="234" t="s">
        <v>25</v>
      </c>
      <c r="E291" s="234" t="s">
        <v>25</v>
      </c>
      <c r="F291" s="234" t="s">
        <v>25</v>
      </c>
      <c r="G291" s="234" t="s">
        <v>25</v>
      </c>
      <c r="H291" s="234" t="s">
        <v>5016</v>
      </c>
      <c r="I291" s="234" t="s">
        <v>3998</v>
      </c>
      <c r="J291" s="234" t="s">
        <v>5017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1188</v>
      </c>
      <c r="B292" s="233" t="s">
        <v>5018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5019</v>
      </c>
      <c r="B293" s="234" t="s">
        <v>5020</v>
      </c>
      <c r="C293" s="234" t="s">
        <v>5021</v>
      </c>
      <c r="D293" s="234" t="s">
        <v>5022</v>
      </c>
      <c r="E293" s="234" t="s">
        <v>25</v>
      </c>
      <c r="F293" s="234" t="s">
        <v>25</v>
      </c>
      <c r="G293" s="234" t="s">
        <v>25</v>
      </c>
      <c r="H293" s="234" t="s">
        <v>5023</v>
      </c>
      <c r="I293" s="234" t="s">
        <v>5024</v>
      </c>
      <c r="J293" s="234" t="s">
        <v>5025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5026</v>
      </c>
      <c r="B294" s="234" t="s">
        <v>5027</v>
      </c>
      <c r="C294" s="234" t="s">
        <v>5028</v>
      </c>
      <c r="D294" s="234" t="s">
        <v>5022</v>
      </c>
      <c r="E294" s="234" t="s">
        <v>25</v>
      </c>
      <c r="F294" s="234" t="s">
        <v>5029</v>
      </c>
      <c r="G294" s="234" t="s">
        <v>25</v>
      </c>
      <c r="H294" s="234" t="s">
        <v>5030</v>
      </c>
      <c r="I294" s="234" t="s">
        <v>3968</v>
      </c>
      <c r="J294" s="234" t="s">
        <v>5031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5032</v>
      </c>
      <c r="B295" s="234" t="s">
        <v>5033</v>
      </c>
      <c r="C295" s="234" t="s">
        <v>5034</v>
      </c>
      <c r="D295" s="234" t="s">
        <v>5035</v>
      </c>
      <c r="E295" s="234" t="s">
        <v>25</v>
      </c>
      <c r="F295" s="234" t="s">
        <v>25</v>
      </c>
      <c r="G295" s="234" t="s">
        <v>25</v>
      </c>
      <c r="H295" s="234" t="s">
        <v>5036</v>
      </c>
      <c r="I295" s="234" t="s">
        <v>3968</v>
      </c>
      <c r="J295" s="234" t="s">
        <v>5037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1192</v>
      </c>
      <c r="B296" s="233" t="s">
        <v>5038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5039</v>
      </c>
      <c r="B297" s="234" t="s">
        <v>5040</v>
      </c>
      <c r="C297" s="234" t="s">
        <v>5041</v>
      </c>
      <c r="D297" s="234" t="s">
        <v>5035</v>
      </c>
      <c r="E297" s="234" t="s">
        <v>25</v>
      </c>
      <c r="F297" s="234" t="s">
        <v>5042</v>
      </c>
      <c r="G297" s="234" t="s">
        <v>25</v>
      </c>
      <c r="H297" s="234" t="s">
        <v>5043</v>
      </c>
      <c r="I297" s="234" t="s">
        <v>25</v>
      </c>
      <c r="J297" s="234" t="s">
        <v>5044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5045</v>
      </c>
      <c r="B298" s="234" t="s">
        <v>5046</v>
      </c>
      <c r="C298" s="234" t="s">
        <v>5047</v>
      </c>
      <c r="D298" s="234" t="s">
        <v>5048</v>
      </c>
      <c r="E298" s="234" t="s">
        <v>25</v>
      </c>
      <c r="F298" s="234" t="s">
        <v>25</v>
      </c>
      <c r="G298" s="234" t="s">
        <v>5049</v>
      </c>
      <c r="H298" s="234" t="s">
        <v>5050</v>
      </c>
      <c r="I298" s="234" t="s">
        <v>5050</v>
      </c>
      <c r="J298" s="234" t="s">
        <v>5051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5052</v>
      </c>
      <c r="B299" s="234" t="s">
        <v>5053</v>
      </c>
      <c r="C299" s="234" t="s">
        <v>5054</v>
      </c>
      <c r="D299" s="234" t="s">
        <v>25</v>
      </c>
      <c r="E299" s="234" t="s">
        <v>25</v>
      </c>
      <c r="F299" s="234" t="s">
        <v>25</v>
      </c>
      <c r="G299" s="234" t="s">
        <v>25</v>
      </c>
      <c r="H299" s="234" t="s">
        <v>5055</v>
      </c>
      <c r="I299" s="234" t="s">
        <v>5056</v>
      </c>
      <c r="J299" s="234" t="s">
        <v>5057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5058</v>
      </c>
      <c r="B300" s="234" t="s">
        <v>5059</v>
      </c>
      <c r="C300" s="234" t="s">
        <v>5060</v>
      </c>
      <c r="D300" s="234" t="s">
        <v>25</v>
      </c>
      <c r="E300" s="234" t="s">
        <v>25</v>
      </c>
      <c r="F300" s="234" t="s">
        <v>5061</v>
      </c>
      <c r="G300" s="234" t="s">
        <v>25</v>
      </c>
      <c r="H300" s="234" t="s">
        <v>5062</v>
      </c>
      <c r="I300" s="234" t="s">
        <v>5056</v>
      </c>
      <c r="J300" s="234" t="s">
        <v>5063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1196</v>
      </c>
      <c r="B301" s="233" t="s">
        <v>5064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5065</v>
      </c>
      <c r="B302" s="234" t="s">
        <v>5066</v>
      </c>
      <c r="C302" s="234" t="s">
        <v>5067</v>
      </c>
      <c r="D302" s="234" t="s">
        <v>25</v>
      </c>
      <c r="E302" s="234" t="s">
        <v>25</v>
      </c>
      <c r="F302" s="234" t="s">
        <v>25</v>
      </c>
      <c r="G302" s="234" t="s">
        <v>25</v>
      </c>
      <c r="H302" s="234" t="s">
        <v>5068</v>
      </c>
      <c r="I302" s="234" t="s">
        <v>25</v>
      </c>
      <c r="J302" s="234" t="s">
        <v>5069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5070</v>
      </c>
      <c r="B303" s="234" t="s">
        <v>5071</v>
      </c>
      <c r="C303" s="234" t="s">
        <v>5072</v>
      </c>
      <c r="D303" s="234" t="s">
        <v>5073</v>
      </c>
      <c r="E303" s="234" t="s">
        <v>25</v>
      </c>
      <c r="F303" s="234" t="s">
        <v>25</v>
      </c>
      <c r="G303" s="234" t="s">
        <v>25</v>
      </c>
      <c r="H303" s="234" t="s">
        <v>5074</v>
      </c>
      <c r="I303" s="234" t="s">
        <v>3998</v>
      </c>
      <c r="J303" s="234" t="s">
        <v>5075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5076</v>
      </c>
      <c r="B304" s="234" t="s">
        <v>5077</v>
      </c>
      <c r="C304" s="234" t="s">
        <v>5078</v>
      </c>
      <c r="D304" s="234" t="s">
        <v>5073</v>
      </c>
      <c r="E304" s="234" t="s">
        <v>25</v>
      </c>
      <c r="F304" s="234" t="s">
        <v>5079</v>
      </c>
      <c r="G304" s="234" t="s">
        <v>25</v>
      </c>
      <c r="H304" s="234" t="s">
        <v>5080</v>
      </c>
      <c r="I304" s="234" t="s">
        <v>25</v>
      </c>
      <c r="J304" s="234" t="s">
        <v>5081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5082</v>
      </c>
      <c r="B305" s="234" t="s">
        <v>5083</v>
      </c>
      <c r="C305" s="234" t="s">
        <v>5084</v>
      </c>
      <c r="D305" s="234" t="s">
        <v>5085</v>
      </c>
      <c r="E305" s="234" t="s">
        <v>25</v>
      </c>
      <c r="F305" s="234" t="s">
        <v>25</v>
      </c>
      <c r="G305" s="234" t="s">
        <v>25</v>
      </c>
      <c r="H305" s="234" t="s">
        <v>5086</v>
      </c>
      <c r="I305" s="234" t="s">
        <v>5087</v>
      </c>
      <c r="J305" s="234" t="s">
        <v>5088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5089</v>
      </c>
      <c r="B306" s="234" t="s">
        <v>5090</v>
      </c>
      <c r="C306" s="234" t="s">
        <v>5091</v>
      </c>
      <c r="D306" s="234" t="s">
        <v>5092</v>
      </c>
      <c r="E306" s="234" t="s">
        <v>25</v>
      </c>
      <c r="F306" s="234" t="s">
        <v>25</v>
      </c>
      <c r="G306" s="234" t="s">
        <v>25</v>
      </c>
      <c r="H306" s="234" t="s">
        <v>5093</v>
      </c>
      <c r="I306" s="234" t="s">
        <v>3998</v>
      </c>
      <c r="J306" s="234" t="s">
        <v>5094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1200</v>
      </c>
      <c r="B307" s="233" t="s">
        <v>5095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5096</v>
      </c>
      <c r="B308" s="234" t="s">
        <v>5097</v>
      </c>
      <c r="C308" s="234" t="s">
        <v>5098</v>
      </c>
      <c r="D308" s="234" t="s">
        <v>5092</v>
      </c>
      <c r="E308" s="234" t="s">
        <v>25</v>
      </c>
      <c r="F308" s="234" t="s">
        <v>5099</v>
      </c>
      <c r="G308" s="234" t="s">
        <v>25</v>
      </c>
      <c r="H308" s="234" t="s">
        <v>5100</v>
      </c>
      <c r="I308" s="234" t="s">
        <v>5101</v>
      </c>
      <c r="J308" s="234" t="s">
        <v>5102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1204</v>
      </c>
      <c r="B309" s="233" t="s">
        <v>5103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5104</v>
      </c>
      <c r="B310" s="234" t="s">
        <v>5105</v>
      </c>
      <c r="C310" s="234" t="s">
        <v>5106</v>
      </c>
      <c r="D310" s="234" t="s">
        <v>25</v>
      </c>
      <c r="E310" s="234" t="s">
        <v>25</v>
      </c>
      <c r="F310" s="234" t="s">
        <v>5107</v>
      </c>
      <c r="G310" s="234" t="s">
        <v>25</v>
      </c>
      <c r="H310" s="234" t="s">
        <v>5108</v>
      </c>
      <c r="I310" s="234" t="s">
        <v>5109</v>
      </c>
      <c r="J310" s="234" t="s">
        <v>5110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5111</v>
      </c>
      <c r="B311" s="234" t="s">
        <v>5112</v>
      </c>
      <c r="C311" s="234" t="s">
        <v>5113</v>
      </c>
      <c r="D311" s="234" t="s">
        <v>5114</v>
      </c>
      <c r="E311" s="234" t="s">
        <v>25</v>
      </c>
      <c r="F311" s="234" t="s">
        <v>25</v>
      </c>
      <c r="G311" s="234" t="s">
        <v>5115</v>
      </c>
      <c r="H311" s="234" t="s">
        <v>5116</v>
      </c>
      <c r="I311" s="234" t="s">
        <v>25</v>
      </c>
      <c r="J311" s="234" t="s">
        <v>5117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5118</v>
      </c>
      <c r="B312" s="234" t="s">
        <v>5119</v>
      </c>
      <c r="C312" s="234" t="s">
        <v>5120</v>
      </c>
      <c r="D312" s="234" t="s">
        <v>5121</v>
      </c>
      <c r="E312" s="234" t="s">
        <v>25</v>
      </c>
      <c r="F312" s="234" t="s">
        <v>25</v>
      </c>
      <c r="G312" s="234" t="s">
        <v>25</v>
      </c>
      <c r="H312" s="234" t="s">
        <v>5122</v>
      </c>
      <c r="I312" s="234" t="s">
        <v>25</v>
      </c>
      <c r="J312" s="234" t="s">
        <v>5123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5124</v>
      </c>
      <c r="B313" s="234" t="s">
        <v>5125</v>
      </c>
      <c r="C313" s="234" t="s">
        <v>5126</v>
      </c>
      <c r="D313" s="234" t="s">
        <v>5127</v>
      </c>
      <c r="E313" s="234" t="s">
        <v>25</v>
      </c>
      <c r="F313" s="234" t="s">
        <v>25</v>
      </c>
      <c r="G313" s="234" t="s">
        <v>5128</v>
      </c>
      <c r="H313" s="234" t="s">
        <v>5129</v>
      </c>
      <c r="I313" s="234" t="s">
        <v>5130</v>
      </c>
      <c r="J313" s="234" t="s">
        <v>5131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5132</v>
      </c>
      <c r="B314" s="234" t="s">
        <v>5133</v>
      </c>
      <c r="C314" s="234" t="s">
        <v>5134</v>
      </c>
      <c r="D314" s="234" t="s">
        <v>5135</v>
      </c>
      <c r="E314" s="234" t="s">
        <v>25</v>
      </c>
      <c r="F314" s="234" t="s">
        <v>25</v>
      </c>
      <c r="G314" s="234" t="s">
        <v>5136</v>
      </c>
      <c r="H314" s="234" t="s">
        <v>5137</v>
      </c>
      <c r="I314" s="234" t="s">
        <v>5138</v>
      </c>
      <c r="J314" s="234" t="s">
        <v>5139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5140</v>
      </c>
      <c r="B315" s="233" t="s">
        <v>5141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5142</v>
      </c>
      <c r="B316" s="234" t="s">
        <v>5143</v>
      </c>
      <c r="C316" s="234" t="s">
        <v>5144</v>
      </c>
      <c r="D316" s="234" t="s">
        <v>25</v>
      </c>
      <c r="E316" s="234" t="s">
        <v>25</v>
      </c>
      <c r="F316" s="234" t="s">
        <v>25</v>
      </c>
      <c r="G316" s="234" t="s">
        <v>25</v>
      </c>
      <c r="H316" s="234" t="s">
        <v>5145</v>
      </c>
      <c r="I316" s="234" t="s">
        <v>5146</v>
      </c>
      <c r="J316" s="234" t="s">
        <v>5147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5148</v>
      </c>
      <c r="B317" s="234" t="s">
        <v>5149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5150</v>
      </c>
      <c r="B318" s="233" t="s">
        <v>5151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5152</v>
      </c>
      <c r="B319" s="234" t="s">
        <v>5153</v>
      </c>
      <c r="C319" s="234" t="s">
        <v>5154</v>
      </c>
      <c r="D319" s="234" t="s">
        <v>5155</v>
      </c>
      <c r="E319" s="234" t="s">
        <v>25</v>
      </c>
      <c r="F319" s="234" t="s">
        <v>5156</v>
      </c>
      <c r="G319" s="234" t="s">
        <v>5157</v>
      </c>
      <c r="H319" s="234" t="s">
        <v>5158</v>
      </c>
      <c r="I319" s="234" t="s">
        <v>25</v>
      </c>
      <c r="J319" s="234" t="s">
        <v>5159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5160</v>
      </c>
      <c r="B320" s="234" t="s">
        <v>5161</v>
      </c>
      <c r="C320" s="234" t="s">
        <v>5162</v>
      </c>
      <c r="D320" s="234" t="s">
        <v>5163</v>
      </c>
      <c r="E320" s="234" t="s">
        <v>25</v>
      </c>
      <c r="F320" s="234" t="s">
        <v>25</v>
      </c>
      <c r="G320" s="234" t="s">
        <v>25</v>
      </c>
      <c r="H320" s="234" t="s">
        <v>5164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5165</v>
      </c>
      <c r="B321" s="234" t="s">
        <v>5166</v>
      </c>
      <c r="C321" s="234" t="s">
        <v>5167</v>
      </c>
      <c r="D321" s="234" t="s">
        <v>5168</v>
      </c>
      <c r="E321" s="234" t="s">
        <v>25</v>
      </c>
      <c r="F321" s="234" t="s">
        <v>25</v>
      </c>
      <c r="G321" s="234" t="s">
        <v>25</v>
      </c>
      <c r="H321" s="234" t="s">
        <v>5169</v>
      </c>
      <c r="I321" s="234" t="s">
        <v>25</v>
      </c>
      <c r="J321" s="234" t="s">
        <v>5170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5171</v>
      </c>
      <c r="B322" s="234" t="s">
        <v>5172</v>
      </c>
      <c r="C322" s="234" t="s">
        <v>5173</v>
      </c>
      <c r="D322" s="234" t="s">
        <v>5174</v>
      </c>
      <c r="E322" s="234" t="s">
        <v>25</v>
      </c>
      <c r="F322" s="234" t="s">
        <v>25</v>
      </c>
      <c r="G322" s="234" t="s">
        <v>25</v>
      </c>
      <c r="H322" s="234" t="s">
        <v>5175</v>
      </c>
      <c r="I322" s="234" t="s">
        <v>25</v>
      </c>
      <c r="J322" s="234" t="s">
        <v>5176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5177</v>
      </c>
      <c r="B323" s="234" t="s">
        <v>5178</v>
      </c>
      <c r="C323" s="234" t="s">
        <v>5179</v>
      </c>
      <c r="D323" s="234" t="s">
        <v>25</v>
      </c>
      <c r="E323" s="234" t="s">
        <v>25</v>
      </c>
      <c r="F323" s="234" t="s">
        <v>25</v>
      </c>
      <c r="G323" s="234" t="s">
        <v>25</v>
      </c>
      <c r="H323" s="234" t="s">
        <v>5180</v>
      </c>
      <c r="I323" s="234" t="s">
        <v>3998</v>
      </c>
      <c r="J323" s="234" t="s">
        <v>5181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5182</v>
      </c>
      <c r="B324" s="234" t="s">
        <v>5183</v>
      </c>
      <c r="C324" s="234" t="s">
        <v>5184</v>
      </c>
      <c r="D324" s="234" t="s">
        <v>25</v>
      </c>
      <c r="E324" s="234" t="s">
        <v>25</v>
      </c>
      <c r="F324" s="234" t="s">
        <v>25</v>
      </c>
      <c r="G324" s="234" t="s">
        <v>25</v>
      </c>
      <c r="H324" s="234" t="s">
        <v>5185</v>
      </c>
      <c r="I324" s="234" t="s">
        <v>5186</v>
      </c>
      <c r="J324" s="234" t="s">
        <v>5187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5188</v>
      </c>
      <c r="B325" s="234" t="s">
        <v>5189</v>
      </c>
      <c r="C325" s="234" t="s">
        <v>5190</v>
      </c>
      <c r="D325" s="234" t="s">
        <v>5191</v>
      </c>
      <c r="E325" s="234" t="s">
        <v>25</v>
      </c>
      <c r="F325" s="234" t="s">
        <v>25</v>
      </c>
      <c r="G325" s="234" t="s">
        <v>25</v>
      </c>
      <c r="H325" s="234" t="s">
        <v>5192</v>
      </c>
      <c r="I325" s="234" t="s">
        <v>25</v>
      </c>
      <c r="J325" s="234" t="s">
        <v>5193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5194</v>
      </c>
      <c r="B326" s="241" t="s">
        <v>5195</v>
      </c>
      <c r="C326" s="241" t="s">
        <v>5196</v>
      </c>
      <c r="D326" s="241" t="s">
        <v>5197</v>
      </c>
      <c r="E326" s="241" t="s">
        <v>25</v>
      </c>
      <c r="F326" s="241" t="s">
        <v>25</v>
      </c>
      <c r="G326" s="241" t="s">
        <v>25</v>
      </c>
      <c r="H326" s="241" t="s">
        <v>5198</v>
      </c>
      <c r="I326" s="241" t="s">
        <v>3998</v>
      </c>
      <c r="J326" s="241" t="s">
        <v>5199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527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IFERROR(INDEX('Recommendations'!$I$2:$I$95, MATCH(L2,'Recommendations'!$B$2:$B$95,0))="Implemented", FALSE))</xm:f>
            <x14:dxf>
              <font>
                <color rgb="FF000000"/>
              </font>
              <fill>
                <patternFill>
                  <bgColor rgb="FF3C7D22"/>
                </patternFill>
              </fill>
            </x14:dxf>
          </x14:cfRule>
          <x14:cfRule type="expression" priority="2" id="{00000000-000E-0000-0A00-000002000000}">
            <xm:f>AND(L2&lt;&gt;"", IFERROR(INDEX('Recommendations'!$I$2:$I$95, MATCH(L2,'Recommendations'!$B$2:$B$95,0))="Compensated", FALSE))</xm:f>
            <x14:dxf>
              <font>
                <color rgb="FF000000"/>
              </font>
              <fill>
                <patternFill>
                  <bgColor rgb="FFC6E0B4"/>
                </patternFill>
              </fill>
            </x14:dxf>
          </x14:cfRule>
          <x14:cfRule type="expression" priority="3" id="{00000000-000E-0000-0A00-000003000000}">
            <xm:f>AND(L2&lt;&gt;"", IFERROR(INDEX('Recommendations'!$I$2:$I$95, MATCH(L2,'Recommendations'!$B$2:$B$95,0))="Testing", FALSE))</xm:f>
            <x14:dxf>
              <font>
                <color rgb="FF000000"/>
              </font>
              <fill>
                <patternFill>
                  <bgColor rgb="FFFFC000"/>
                </patternFill>
              </fill>
            </x14:dxf>
          </x14:cfRule>
          <x14:cfRule type="expression" priority="4" id="{00000000-000E-0000-0A00-000004000000}">
            <xm:f>AND(L2&lt;&gt;"", IFERROR(INDEX('Recommendations'!$I$2:$I$95, MATCH(L2,'Recommendations'!$B$2:$B$95,0))="Failed", FALSE))</xm:f>
            <x14:dxf>
              <font>
                <color rgb="FF000000"/>
              </font>
              <fill>
                <patternFill>
                  <bgColor rgb="FFD82891"/>
                </patternFill>
              </fill>
            </x14:dxf>
          </x14:cfRule>
          <x14:cfRule type="expression" priority="5" id="{00000000-000E-0000-0A00-000005000000}">
            <xm:f>AND(L2&lt;&gt;"", IFERROR(INDEX('Recommendations'!$I$2:$I$95, MATCH(L2,'Recommendations'!$B$2:$B$95,0))="Risk Accepted", FALSE))</xm:f>
            <x14:dxf>
              <font>
                <color rgb="FF000000"/>
              </font>
              <fill>
                <patternFill>
                  <bgColor rgb="FFD9D9D9"/>
                </patternFill>
              </fill>
            </x14:dxf>
          </x14:cfRule>
          <x14:cfRule type="expression" priority="6" id="{00000000-000E-0000-0A00-000006000000}">
            <xm:f>AND(L2&lt;&gt;"", IFERROR(INDEX('Recommendations'!$I$2:$I$95, MATCH(L2,'Recommendations'!$B$2:$B$95,0))="N/A",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2370</v>
      </c>
      <c r="B1" s="286" t="s">
        <v>3255</v>
      </c>
      <c r="C1" s="286" t="s">
        <v>1</v>
      </c>
      <c r="D1" s="286" t="s">
        <v>772</v>
      </c>
      <c r="E1" s="286" t="s">
        <v>5200</v>
      </c>
      <c r="F1" s="286" t="s">
        <v>5201</v>
      </c>
      <c r="G1" s="286" t="s">
        <v>777</v>
      </c>
      <c r="H1" s="286" t="s">
        <v>778</v>
      </c>
      <c r="I1" s="286" t="s">
        <v>779</v>
      </c>
      <c r="J1" s="286" t="s">
        <v>780</v>
      </c>
      <c r="K1" s="286" t="s">
        <v>781</v>
      </c>
      <c r="L1" s="286" t="s">
        <v>782</v>
      </c>
      <c r="M1" s="286" t="s">
        <v>783</v>
      </c>
      <c r="N1" s="286" t="s">
        <v>784</v>
      </c>
      <c r="O1" s="286" t="s">
        <v>785</v>
      </c>
      <c r="P1" s="286" t="s">
        <v>786</v>
      </c>
      <c r="Q1" s="286" t="s">
        <v>787</v>
      </c>
      <c r="R1" s="286" t="s">
        <v>788</v>
      </c>
      <c r="S1" s="286" t="s">
        <v>789</v>
      </c>
      <c r="T1" s="286" t="s">
        <v>790</v>
      </c>
      <c r="U1" s="286" t="s">
        <v>791</v>
      </c>
      <c r="V1" s="286" t="s">
        <v>792</v>
      </c>
      <c r="W1" s="286" t="s">
        <v>793</v>
      </c>
      <c r="X1" s="286" t="s">
        <v>794</v>
      </c>
      <c r="Y1" s="286" t="s">
        <v>795</v>
      </c>
      <c r="Z1" s="286" t="s">
        <v>796</v>
      </c>
      <c r="AA1" s="286" t="s">
        <v>797</v>
      </c>
      <c r="AB1" s="286" t="s">
        <v>798</v>
      </c>
      <c r="AC1" s="286" t="s">
        <v>799</v>
      </c>
      <c r="AD1" s="286" t="s">
        <v>800</v>
      </c>
      <c r="AE1" s="286" t="s">
        <v>801</v>
      </c>
      <c r="AF1" s="286" t="s">
        <v>802</v>
      </c>
      <c r="AG1" s="286" t="s">
        <v>803</v>
      </c>
      <c r="AH1" s="286" t="s">
        <v>804</v>
      </c>
      <c r="AI1" s="286" t="s">
        <v>805</v>
      </c>
      <c r="AJ1" s="286" t="s">
        <v>806</v>
      </c>
      <c r="AK1" s="286" t="s">
        <v>807</v>
      </c>
      <c r="AL1" s="286" t="s">
        <v>808</v>
      </c>
      <c r="AM1" s="286" t="s">
        <v>809</v>
      </c>
      <c r="AN1" s="286" t="s">
        <v>810</v>
      </c>
      <c r="AO1" s="286" t="s">
        <v>811</v>
      </c>
      <c r="AP1" s="286" t="s">
        <v>812</v>
      </c>
      <c r="AQ1" s="286" t="s">
        <v>813</v>
      </c>
      <c r="AR1" s="286" t="s">
        <v>814</v>
      </c>
      <c r="AS1" s="286" t="s">
        <v>815</v>
      </c>
      <c r="AT1" s="286" t="s">
        <v>816</v>
      </c>
      <c r="AU1" s="287" t="s">
        <v>817</v>
      </c>
    </row>
    <row r="2" spans="1:47" ht="60" customHeight="1" outlineLevel="1" x14ac:dyDescent="0.35">
      <c r="A2" s="277" t="s">
        <v>5202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5202</v>
      </c>
      <c r="B3" s="256" t="s">
        <v>5203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5202</v>
      </c>
      <c r="B4" s="257" t="s">
        <v>5203</v>
      </c>
      <c r="C4" s="258" t="s">
        <v>5204</v>
      </c>
      <c r="D4" s="261" t="s">
        <v>5205</v>
      </c>
      <c r="E4" s="262" t="s">
        <v>5206</v>
      </c>
      <c r="F4" s="265" t="s">
        <v>5207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5202</v>
      </c>
      <c r="B5" s="257" t="s">
        <v>5203</v>
      </c>
      <c r="C5" s="258" t="s">
        <v>5208</v>
      </c>
      <c r="D5" s="261" t="s">
        <v>5209</v>
      </c>
      <c r="E5" s="262" t="s">
        <v>5206</v>
      </c>
      <c r="F5" s="265" t="s">
        <v>5207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5202</v>
      </c>
      <c r="B6" s="257" t="s">
        <v>5203</v>
      </c>
      <c r="C6" s="258" t="s">
        <v>5210</v>
      </c>
      <c r="D6" s="261" t="s">
        <v>5211</v>
      </c>
      <c r="E6" s="262" t="s">
        <v>5206</v>
      </c>
      <c r="F6" s="265" t="s">
        <v>5207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5202</v>
      </c>
      <c r="B7" s="257" t="s">
        <v>5203</v>
      </c>
      <c r="C7" s="258" t="s">
        <v>5212</v>
      </c>
      <c r="D7" s="261" t="s">
        <v>5213</v>
      </c>
      <c r="E7" s="262" t="s">
        <v>5206</v>
      </c>
      <c r="F7" s="265" t="s">
        <v>5207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5202</v>
      </c>
      <c r="B8" s="257" t="s">
        <v>5203</v>
      </c>
      <c r="C8" s="258" t="s">
        <v>5214</v>
      </c>
      <c r="D8" s="261" t="s">
        <v>5215</v>
      </c>
      <c r="E8" s="262" t="s">
        <v>5206</v>
      </c>
      <c r="F8" s="265" t="s">
        <v>5207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5202</v>
      </c>
      <c r="B9" s="257" t="s">
        <v>5203</v>
      </c>
      <c r="C9" s="258" t="s">
        <v>5216</v>
      </c>
      <c r="D9" s="261" t="s">
        <v>5217</v>
      </c>
      <c r="E9" s="262" t="s">
        <v>5206</v>
      </c>
      <c r="F9" s="265" t="s">
        <v>5207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5202</v>
      </c>
      <c r="B10" s="257" t="s">
        <v>5203</v>
      </c>
      <c r="C10" s="258" t="s">
        <v>5218</v>
      </c>
      <c r="D10" s="261" t="s">
        <v>5219</v>
      </c>
      <c r="E10" s="262" t="s">
        <v>5206</v>
      </c>
      <c r="F10" s="265" t="s">
        <v>5207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5202</v>
      </c>
      <c r="B11" s="257" t="s">
        <v>5203</v>
      </c>
      <c r="C11" s="258" t="s">
        <v>5220</v>
      </c>
      <c r="D11" s="261" t="s">
        <v>5221</v>
      </c>
      <c r="E11" s="262" t="s">
        <v>5206</v>
      </c>
      <c r="F11" s="265" t="s">
        <v>5207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5202</v>
      </c>
      <c r="B12" s="257" t="s">
        <v>5203</v>
      </c>
      <c r="C12" s="258" t="s">
        <v>5222</v>
      </c>
      <c r="D12" s="261" t="s">
        <v>5223</v>
      </c>
      <c r="E12" s="262" t="s">
        <v>5206</v>
      </c>
      <c r="F12" s="265" t="s">
        <v>5207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5202</v>
      </c>
      <c r="B13" s="257" t="s">
        <v>5203</v>
      </c>
      <c r="C13" s="258" t="s">
        <v>5224</v>
      </c>
      <c r="D13" s="261" t="s">
        <v>5225</v>
      </c>
      <c r="E13" s="262" t="s">
        <v>5206</v>
      </c>
      <c r="F13" s="265" t="s">
        <v>5207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5202</v>
      </c>
      <c r="B14" s="257" t="s">
        <v>5203</v>
      </c>
      <c r="C14" s="258" t="s">
        <v>5226</v>
      </c>
      <c r="D14" s="261" t="s">
        <v>5227</v>
      </c>
      <c r="E14" s="262" t="s">
        <v>5206</v>
      </c>
      <c r="F14" s="265" t="s">
        <v>5207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5202</v>
      </c>
      <c r="B15" s="257" t="s">
        <v>5203</v>
      </c>
      <c r="C15" s="258" t="s">
        <v>5228</v>
      </c>
      <c r="D15" s="261" t="s">
        <v>5229</v>
      </c>
      <c r="E15" s="262" t="s">
        <v>5206</v>
      </c>
      <c r="F15" s="265" t="s">
        <v>5207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5202</v>
      </c>
      <c r="B16" s="257" t="s">
        <v>5203</v>
      </c>
      <c r="C16" s="258" t="s">
        <v>5230</v>
      </c>
      <c r="D16" s="261" t="s">
        <v>5231</v>
      </c>
      <c r="E16" s="262" t="s">
        <v>5206</v>
      </c>
      <c r="F16" s="265" t="s">
        <v>5207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5202</v>
      </c>
      <c r="B17" s="256" t="s">
        <v>5232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5202</v>
      </c>
      <c r="B18" s="257" t="s">
        <v>5232</v>
      </c>
      <c r="C18" s="258" t="s">
        <v>5233</v>
      </c>
      <c r="D18" s="261" t="s">
        <v>5234</v>
      </c>
      <c r="E18" s="262" t="s">
        <v>5235</v>
      </c>
      <c r="F18" s="265" t="s">
        <v>5236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5202</v>
      </c>
      <c r="B19" s="257" t="s">
        <v>5232</v>
      </c>
      <c r="C19" s="258" t="s">
        <v>5237</v>
      </c>
      <c r="D19" s="261" t="s">
        <v>5238</v>
      </c>
      <c r="E19" s="262" t="s">
        <v>5235</v>
      </c>
      <c r="F19" s="265" t="s">
        <v>5236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5202</v>
      </c>
      <c r="B20" s="257" t="s">
        <v>5232</v>
      </c>
      <c r="C20" s="258" t="s">
        <v>5239</v>
      </c>
      <c r="D20" s="261" t="s">
        <v>5240</v>
      </c>
      <c r="E20" s="262" t="s">
        <v>5235</v>
      </c>
      <c r="F20" s="265" t="s">
        <v>5236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5202</v>
      </c>
      <c r="B21" s="257" t="s">
        <v>5232</v>
      </c>
      <c r="C21" s="258" t="s">
        <v>5241</v>
      </c>
      <c r="D21" s="261" t="s">
        <v>5242</v>
      </c>
      <c r="E21" s="262" t="s">
        <v>5235</v>
      </c>
      <c r="F21" s="265" t="s">
        <v>5236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5202</v>
      </c>
      <c r="B22" s="257" t="s">
        <v>5232</v>
      </c>
      <c r="C22" s="258" t="s">
        <v>5243</v>
      </c>
      <c r="D22" s="261" t="s">
        <v>5244</v>
      </c>
      <c r="E22" s="262" t="s">
        <v>5235</v>
      </c>
      <c r="F22" s="265" t="s">
        <v>5236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5202</v>
      </c>
      <c r="B23" s="257" t="s">
        <v>5232</v>
      </c>
      <c r="C23" s="258" t="s">
        <v>5245</v>
      </c>
      <c r="D23" s="261" t="s">
        <v>5246</v>
      </c>
      <c r="E23" s="262" t="s">
        <v>5206</v>
      </c>
      <c r="F23" s="265" t="s">
        <v>5207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5202</v>
      </c>
      <c r="B24" s="257" t="s">
        <v>5232</v>
      </c>
      <c r="C24" s="258" t="s">
        <v>5247</v>
      </c>
      <c r="D24" s="261" t="s">
        <v>5248</v>
      </c>
      <c r="E24" s="262" t="s">
        <v>5206</v>
      </c>
      <c r="F24" s="265" t="s">
        <v>5207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5202</v>
      </c>
      <c r="B25" s="257" t="s">
        <v>5232</v>
      </c>
      <c r="C25" s="258" t="s">
        <v>5249</v>
      </c>
      <c r="D25" s="261" t="s">
        <v>5250</v>
      </c>
      <c r="E25" s="262" t="s">
        <v>5206</v>
      </c>
      <c r="F25" s="265" t="s">
        <v>5251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5202</v>
      </c>
      <c r="B26" s="257" t="s">
        <v>5232</v>
      </c>
      <c r="C26" s="258" t="s">
        <v>5252</v>
      </c>
      <c r="D26" s="261" t="s">
        <v>5253</v>
      </c>
      <c r="E26" s="262" t="s">
        <v>5206</v>
      </c>
      <c r="F26" s="265" t="s">
        <v>5251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5202</v>
      </c>
      <c r="B27" s="257" t="s">
        <v>5232</v>
      </c>
      <c r="C27" s="258" t="s">
        <v>5254</v>
      </c>
      <c r="D27" s="261" t="s">
        <v>5255</v>
      </c>
      <c r="E27" s="262" t="s">
        <v>5206</v>
      </c>
      <c r="F27" s="265" t="s">
        <v>5251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5202</v>
      </c>
      <c r="B28" s="257" t="s">
        <v>5232</v>
      </c>
      <c r="C28" s="258" t="s">
        <v>5256</v>
      </c>
      <c r="D28" s="261" t="s">
        <v>5257</v>
      </c>
      <c r="E28" s="262" t="s">
        <v>5206</v>
      </c>
      <c r="F28" s="265" t="s">
        <v>5251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5202</v>
      </c>
      <c r="B29" s="257" t="s">
        <v>5232</v>
      </c>
      <c r="C29" s="258" t="s">
        <v>5258</v>
      </c>
      <c r="D29" s="261" t="s">
        <v>5259</v>
      </c>
      <c r="E29" s="262" t="s">
        <v>5206</v>
      </c>
      <c r="F29" s="265" t="s">
        <v>5251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5202</v>
      </c>
      <c r="B30" s="257" t="s">
        <v>5232</v>
      </c>
      <c r="C30" s="258" t="s">
        <v>5260</v>
      </c>
      <c r="D30" s="261" t="s">
        <v>5261</v>
      </c>
      <c r="E30" s="262" t="s">
        <v>5206</v>
      </c>
      <c r="F30" s="265" t="s">
        <v>5251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5202</v>
      </c>
      <c r="B31" s="257" t="s">
        <v>5232</v>
      </c>
      <c r="C31" s="258" t="s">
        <v>5262</v>
      </c>
      <c r="D31" s="261" t="s">
        <v>5263</v>
      </c>
      <c r="E31" s="262" t="s">
        <v>5206</v>
      </c>
      <c r="F31" s="265" t="s">
        <v>5251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5202</v>
      </c>
      <c r="B32" s="257" t="s">
        <v>5232</v>
      </c>
      <c r="C32" s="258" t="s">
        <v>5264</v>
      </c>
      <c r="D32" s="261" t="s">
        <v>5265</v>
      </c>
      <c r="E32" s="262" t="s">
        <v>5206</v>
      </c>
      <c r="F32" s="265" t="s">
        <v>5251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5202</v>
      </c>
      <c r="B33" s="257" t="s">
        <v>5232</v>
      </c>
      <c r="C33" s="258" t="s">
        <v>5266</v>
      </c>
      <c r="D33" s="261" t="s">
        <v>5267</v>
      </c>
      <c r="E33" s="262" t="s">
        <v>5235</v>
      </c>
      <c r="F33" s="265" t="s">
        <v>5236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5202</v>
      </c>
      <c r="B34" s="257" t="s">
        <v>5232</v>
      </c>
      <c r="C34" s="258" t="s">
        <v>5268</v>
      </c>
      <c r="D34" s="261" t="s">
        <v>5269</v>
      </c>
      <c r="E34" s="262" t="s">
        <v>5206</v>
      </c>
      <c r="F34" s="265" t="s">
        <v>5251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5202</v>
      </c>
      <c r="B35" s="256" t="s">
        <v>5270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5202</v>
      </c>
      <c r="B36" s="257" t="s">
        <v>5270</v>
      </c>
      <c r="C36" s="258" t="s">
        <v>5271</v>
      </c>
      <c r="D36" s="261" t="s">
        <v>5272</v>
      </c>
      <c r="E36" s="262" t="s">
        <v>5206</v>
      </c>
      <c r="F36" s="265" t="s">
        <v>5251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5202</v>
      </c>
      <c r="B37" s="257" t="s">
        <v>5270</v>
      </c>
      <c r="C37" s="258" t="s">
        <v>5273</v>
      </c>
      <c r="D37" s="261" t="s">
        <v>5274</v>
      </c>
      <c r="E37" s="262" t="s">
        <v>5206</v>
      </c>
      <c r="F37" s="265" t="s">
        <v>5275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5202</v>
      </c>
      <c r="B38" s="257" t="s">
        <v>5270</v>
      </c>
      <c r="C38" s="258" t="s">
        <v>5276</v>
      </c>
      <c r="D38" s="261" t="s">
        <v>5277</v>
      </c>
      <c r="E38" s="262" t="s">
        <v>5206</v>
      </c>
      <c r="F38" s="265" t="s">
        <v>5275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5202</v>
      </c>
      <c r="B39" s="257" t="s">
        <v>5270</v>
      </c>
      <c r="C39" s="258" t="s">
        <v>5278</v>
      </c>
      <c r="D39" s="261" t="s">
        <v>5279</v>
      </c>
      <c r="E39" s="262" t="s">
        <v>5206</v>
      </c>
      <c r="F39" s="265" t="s">
        <v>5275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5202</v>
      </c>
      <c r="B40" s="257" t="s">
        <v>5270</v>
      </c>
      <c r="C40" s="258" t="s">
        <v>5280</v>
      </c>
      <c r="D40" s="261" t="s">
        <v>5281</v>
      </c>
      <c r="E40" s="262" t="s">
        <v>5206</v>
      </c>
      <c r="F40" s="265" t="s">
        <v>5275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5202</v>
      </c>
      <c r="B41" s="257" t="s">
        <v>5270</v>
      </c>
      <c r="C41" s="258" t="s">
        <v>5282</v>
      </c>
      <c r="D41" s="261" t="s">
        <v>5283</v>
      </c>
      <c r="E41" s="262" t="s">
        <v>5206</v>
      </c>
      <c r="F41" s="265" t="s">
        <v>5275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5202</v>
      </c>
      <c r="B42" s="257" t="s">
        <v>5270</v>
      </c>
      <c r="C42" s="258" t="s">
        <v>5284</v>
      </c>
      <c r="D42" s="261" t="s">
        <v>5285</v>
      </c>
      <c r="E42" s="262" t="s">
        <v>5206</v>
      </c>
      <c r="F42" s="265" t="s">
        <v>5275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5202</v>
      </c>
      <c r="B43" s="257" t="s">
        <v>5270</v>
      </c>
      <c r="C43" s="258" t="s">
        <v>5286</v>
      </c>
      <c r="D43" s="261" t="s">
        <v>5287</v>
      </c>
      <c r="E43" s="262" t="s">
        <v>5206</v>
      </c>
      <c r="F43" s="265" t="s">
        <v>5275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5202</v>
      </c>
      <c r="B44" s="257" t="s">
        <v>5270</v>
      </c>
      <c r="C44" s="258" t="s">
        <v>5288</v>
      </c>
      <c r="D44" s="261" t="s">
        <v>5289</v>
      </c>
      <c r="E44" s="262" t="s">
        <v>5206</v>
      </c>
      <c r="F44" s="265" t="s">
        <v>5275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5202</v>
      </c>
      <c r="B45" s="257" t="s">
        <v>5270</v>
      </c>
      <c r="C45" s="258" t="s">
        <v>5290</v>
      </c>
      <c r="D45" s="261" t="s">
        <v>5291</v>
      </c>
      <c r="E45" s="262" t="s">
        <v>5206</v>
      </c>
      <c r="F45" s="265" t="s">
        <v>5275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5202</v>
      </c>
      <c r="B46" s="257" t="s">
        <v>5270</v>
      </c>
      <c r="C46" s="258" t="s">
        <v>5292</v>
      </c>
      <c r="D46" s="261" t="s">
        <v>5293</v>
      </c>
      <c r="E46" s="262" t="s">
        <v>5206</v>
      </c>
      <c r="F46" s="265" t="s">
        <v>5275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5202</v>
      </c>
      <c r="B47" s="257" t="s">
        <v>5270</v>
      </c>
      <c r="C47" s="258" t="s">
        <v>5294</v>
      </c>
      <c r="D47" s="261" t="s">
        <v>5295</v>
      </c>
      <c r="E47" s="262" t="s">
        <v>5206</v>
      </c>
      <c r="F47" s="265" t="s">
        <v>5275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5202</v>
      </c>
      <c r="B48" s="257" t="s">
        <v>5270</v>
      </c>
      <c r="C48" s="258" t="s">
        <v>5296</v>
      </c>
      <c r="D48" s="261" t="s">
        <v>5297</v>
      </c>
      <c r="E48" s="262" t="s">
        <v>5206</v>
      </c>
      <c r="F48" s="265" t="s">
        <v>5275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5202</v>
      </c>
      <c r="B49" s="257" t="s">
        <v>5270</v>
      </c>
      <c r="C49" s="258" t="s">
        <v>5298</v>
      </c>
      <c r="D49" s="261" t="s">
        <v>5299</v>
      </c>
      <c r="E49" s="262" t="s">
        <v>5206</v>
      </c>
      <c r="F49" s="265" t="s">
        <v>5275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5202</v>
      </c>
      <c r="B50" s="256" t="s">
        <v>2494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5202</v>
      </c>
      <c r="B51" s="257" t="s">
        <v>2494</v>
      </c>
      <c r="C51" s="258" t="s">
        <v>5300</v>
      </c>
      <c r="D51" s="261" t="s">
        <v>5301</v>
      </c>
      <c r="E51" s="262" t="s">
        <v>5302</v>
      </c>
      <c r="F51" s="265" t="s">
        <v>5303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5202</v>
      </c>
      <c r="B52" s="257" t="s">
        <v>2494</v>
      </c>
      <c r="C52" s="258" t="s">
        <v>5304</v>
      </c>
      <c r="D52" s="261" t="s">
        <v>5305</v>
      </c>
      <c r="E52" s="262" t="s">
        <v>5302</v>
      </c>
      <c r="F52" s="265" t="s">
        <v>5303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5202</v>
      </c>
      <c r="B53" s="257" t="s">
        <v>2494</v>
      </c>
      <c r="C53" s="258" t="s">
        <v>5306</v>
      </c>
      <c r="D53" s="261" t="s">
        <v>5307</v>
      </c>
      <c r="E53" s="262" t="s">
        <v>5302</v>
      </c>
      <c r="F53" s="265" t="s">
        <v>5303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5202</v>
      </c>
      <c r="B54" s="257" t="s">
        <v>2494</v>
      </c>
      <c r="C54" s="258" t="s">
        <v>5308</v>
      </c>
      <c r="D54" s="261" t="s">
        <v>5309</v>
      </c>
      <c r="E54" s="262" t="s">
        <v>5302</v>
      </c>
      <c r="F54" s="265" t="s">
        <v>5303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5202</v>
      </c>
      <c r="B55" s="257" t="s">
        <v>2494</v>
      </c>
      <c r="C55" s="258" t="s">
        <v>5310</v>
      </c>
      <c r="D55" s="261" t="s">
        <v>5311</v>
      </c>
      <c r="E55" s="262" t="s">
        <v>5302</v>
      </c>
      <c r="F55" s="265" t="s">
        <v>5303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5202</v>
      </c>
      <c r="B56" s="257" t="s">
        <v>2494</v>
      </c>
      <c r="C56" s="258" t="s">
        <v>5312</v>
      </c>
      <c r="D56" s="261" t="s">
        <v>5313</v>
      </c>
      <c r="E56" s="262" t="s">
        <v>5302</v>
      </c>
      <c r="F56" s="265" t="s">
        <v>5303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5202</v>
      </c>
      <c r="B57" s="257" t="s">
        <v>2494</v>
      </c>
      <c r="C57" s="258" t="s">
        <v>5314</v>
      </c>
      <c r="D57" s="261" t="s">
        <v>5315</v>
      </c>
      <c r="E57" s="262" t="s">
        <v>5302</v>
      </c>
      <c r="F57" s="265" t="s">
        <v>5303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5202</v>
      </c>
      <c r="B58" s="257" t="s">
        <v>2494</v>
      </c>
      <c r="C58" s="258" t="s">
        <v>5316</v>
      </c>
      <c r="D58" s="261" t="s">
        <v>5317</v>
      </c>
      <c r="E58" s="262" t="s">
        <v>5206</v>
      </c>
      <c r="F58" s="265" t="s">
        <v>5303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5202</v>
      </c>
      <c r="B59" s="257" t="s">
        <v>2494</v>
      </c>
      <c r="C59" s="258" t="s">
        <v>5318</v>
      </c>
      <c r="D59" s="261" t="s">
        <v>5319</v>
      </c>
      <c r="E59" s="262" t="s">
        <v>5206</v>
      </c>
      <c r="F59" s="265" t="s">
        <v>5303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5202</v>
      </c>
      <c r="B60" s="256" t="s">
        <v>5320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5202</v>
      </c>
      <c r="B61" s="257" t="s">
        <v>5320</v>
      </c>
      <c r="C61" s="258" t="s">
        <v>5321</v>
      </c>
      <c r="D61" s="261" t="s">
        <v>5322</v>
      </c>
      <c r="E61" s="262" t="s">
        <v>5206</v>
      </c>
      <c r="F61" s="265" t="s">
        <v>5323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5202</v>
      </c>
      <c r="B62" s="257" t="s">
        <v>5320</v>
      </c>
      <c r="C62" s="258" t="s">
        <v>5324</v>
      </c>
      <c r="D62" s="261" t="s">
        <v>5325</v>
      </c>
      <c r="E62" s="262" t="s">
        <v>5206</v>
      </c>
      <c r="F62" s="265" t="s">
        <v>5323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5202</v>
      </c>
      <c r="B63" s="257" t="s">
        <v>5320</v>
      </c>
      <c r="C63" s="258" t="s">
        <v>5326</v>
      </c>
      <c r="D63" s="261" t="s">
        <v>5327</v>
      </c>
      <c r="E63" s="262" t="s">
        <v>5206</v>
      </c>
      <c r="F63" s="265" t="s">
        <v>5323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5202</v>
      </c>
      <c r="B64" s="257" t="s">
        <v>5320</v>
      </c>
      <c r="C64" s="258" t="s">
        <v>5328</v>
      </c>
      <c r="D64" s="261" t="s">
        <v>5329</v>
      </c>
      <c r="E64" s="262" t="s">
        <v>5206</v>
      </c>
      <c r="F64" s="265" t="s">
        <v>5323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5202</v>
      </c>
      <c r="B65" s="257" t="s">
        <v>5320</v>
      </c>
      <c r="C65" s="258" t="s">
        <v>5330</v>
      </c>
      <c r="D65" s="261" t="s">
        <v>5331</v>
      </c>
      <c r="E65" s="262" t="s">
        <v>5206</v>
      </c>
      <c r="F65" s="265" t="s">
        <v>5323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5202</v>
      </c>
      <c r="B66" s="257" t="s">
        <v>5320</v>
      </c>
      <c r="C66" s="258" t="s">
        <v>5332</v>
      </c>
      <c r="D66" s="261" t="s">
        <v>5333</v>
      </c>
      <c r="E66" s="262" t="s">
        <v>5206</v>
      </c>
      <c r="F66" s="265" t="s">
        <v>5323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5202</v>
      </c>
      <c r="B67" s="257" t="s">
        <v>5320</v>
      </c>
      <c r="C67" s="258" t="s">
        <v>5334</v>
      </c>
      <c r="D67" s="261" t="s">
        <v>5335</v>
      </c>
      <c r="E67" s="262" t="s">
        <v>5206</v>
      </c>
      <c r="F67" s="265" t="s">
        <v>5323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5202</v>
      </c>
      <c r="B68" s="257" t="s">
        <v>5320</v>
      </c>
      <c r="C68" s="258" t="s">
        <v>5336</v>
      </c>
      <c r="D68" s="261" t="s">
        <v>5337</v>
      </c>
      <c r="E68" s="262" t="s">
        <v>5206</v>
      </c>
      <c r="F68" s="265" t="s">
        <v>5338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5202</v>
      </c>
      <c r="B69" s="257" t="s">
        <v>5320</v>
      </c>
      <c r="C69" s="258" t="s">
        <v>5339</v>
      </c>
      <c r="D69" s="261" t="s">
        <v>5340</v>
      </c>
      <c r="E69" s="262" t="s">
        <v>5206</v>
      </c>
      <c r="F69" s="265" t="s">
        <v>5338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5202</v>
      </c>
      <c r="B70" s="257" t="s">
        <v>5320</v>
      </c>
      <c r="C70" s="258" t="s">
        <v>5341</v>
      </c>
      <c r="D70" s="261" t="s">
        <v>5342</v>
      </c>
      <c r="E70" s="262" t="s">
        <v>5206</v>
      </c>
      <c r="F70" s="265" t="s">
        <v>5338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5202</v>
      </c>
      <c r="B71" s="257" t="s">
        <v>5320</v>
      </c>
      <c r="C71" s="258" t="s">
        <v>5343</v>
      </c>
      <c r="D71" s="261" t="s">
        <v>5344</v>
      </c>
      <c r="E71" s="262" t="s">
        <v>5206</v>
      </c>
      <c r="F71" s="265" t="s">
        <v>5345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5202</v>
      </c>
      <c r="B72" s="257" t="s">
        <v>5320</v>
      </c>
      <c r="C72" s="258" t="s">
        <v>5346</v>
      </c>
      <c r="D72" s="261" t="s">
        <v>5347</v>
      </c>
      <c r="E72" s="262" t="s">
        <v>5206</v>
      </c>
      <c r="F72" s="265" t="s">
        <v>5323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5202</v>
      </c>
      <c r="B73" s="257" t="s">
        <v>5320</v>
      </c>
      <c r="C73" s="258" t="s">
        <v>5348</v>
      </c>
      <c r="D73" s="261" t="s">
        <v>5349</v>
      </c>
      <c r="E73" s="262" t="s">
        <v>5350</v>
      </c>
      <c r="F73" s="265" t="s">
        <v>5323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5202</v>
      </c>
      <c r="B74" s="256" t="s">
        <v>5351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5202</v>
      </c>
      <c r="B75" s="257" t="s">
        <v>5351</v>
      </c>
      <c r="C75" s="258" t="s">
        <v>5352</v>
      </c>
      <c r="D75" s="261" t="s">
        <v>5353</v>
      </c>
      <c r="E75" s="262" t="s">
        <v>5350</v>
      </c>
      <c r="F75" s="265" t="s">
        <v>5354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5202</v>
      </c>
      <c r="B76" s="257" t="s">
        <v>5351</v>
      </c>
      <c r="C76" s="258" t="s">
        <v>5355</v>
      </c>
      <c r="D76" s="261" t="s">
        <v>5356</v>
      </c>
      <c r="E76" s="262" t="s">
        <v>5350</v>
      </c>
      <c r="F76" s="265" t="s">
        <v>5354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5202</v>
      </c>
      <c r="B77" s="257" t="s">
        <v>5351</v>
      </c>
      <c r="C77" s="258" t="s">
        <v>5357</v>
      </c>
      <c r="D77" s="261" t="s">
        <v>5358</v>
      </c>
      <c r="E77" s="262" t="s">
        <v>5350</v>
      </c>
      <c r="F77" s="265" t="s">
        <v>5354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5202</v>
      </c>
      <c r="B78" s="257" t="s">
        <v>5351</v>
      </c>
      <c r="C78" s="258" t="s">
        <v>5359</v>
      </c>
      <c r="D78" s="261" t="s">
        <v>5360</v>
      </c>
      <c r="E78" s="262" t="s">
        <v>5350</v>
      </c>
      <c r="F78" s="265" t="s">
        <v>5354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5202</v>
      </c>
      <c r="B79" s="257" t="s">
        <v>5351</v>
      </c>
      <c r="C79" s="258" t="s">
        <v>5361</v>
      </c>
      <c r="D79" s="261" t="s">
        <v>5362</v>
      </c>
      <c r="E79" s="262" t="s">
        <v>5350</v>
      </c>
      <c r="F79" s="265" t="s">
        <v>5354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5202</v>
      </c>
      <c r="B80" s="257" t="s">
        <v>5351</v>
      </c>
      <c r="C80" s="258" t="s">
        <v>5363</v>
      </c>
      <c r="D80" s="261" t="s">
        <v>5364</v>
      </c>
      <c r="E80" s="262" t="s">
        <v>5350</v>
      </c>
      <c r="F80" s="265" t="s">
        <v>5354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5202</v>
      </c>
      <c r="B81" s="257" t="s">
        <v>5351</v>
      </c>
      <c r="C81" s="258" t="s">
        <v>5365</v>
      </c>
      <c r="D81" s="261" t="s">
        <v>5366</v>
      </c>
      <c r="E81" s="262" t="s">
        <v>5350</v>
      </c>
      <c r="F81" s="265" t="s">
        <v>5354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5202</v>
      </c>
      <c r="B82" s="257" t="s">
        <v>5351</v>
      </c>
      <c r="C82" s="258" t="s">
        <v>5367</v>
      </c>
      <c r="D82" s="261" t="s">
        <v>5368</v>
      </c>
      <c r="E82" s="262" t="s">
        <v>5350</v>
      </c>
      <c r="F82" s="265" t="s">
        <v>5354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5202</v>
      </c>
      <c r="B83" s="257" t="s">
        <v>5351</v>
      </c>
      <c r="C83" s="258" t="s">
        <v>5369</v>
      </c>
      <c r="D83" s="261" t="s">
        <v>5370</v>
      </c>
      <c r="E83" s="262" t="s">
        <v>5350</v>
      </c>
      <c r="F83" s="265" t="s">
        <v>5354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5202</v>
      </c>
      <c r="B84" s="257" t="s">
        <v>5351</v>
      </c>
      <c r="C84" s="258" t="s">
        <v>5371</v>
      </c>
      <c r="D84" s="261" t="s">
        <v>5372</v>
      </c>
      <c r="E84" s="262" t="s">
        <v>5350</v>
      </c>
      <c r="F84" s="265" t="s">
        <v>5354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5202</v>
      </c>
      <c r="B85" s="257" t="s">
        <v>5351</v>
      </c>
      <c r="C85" s="258" t="s">
        <v>5373</v>
      </c>
      <c r="D85" s="261" t="s">
        <v>5374</v>
      </c>
      <c r="E85" s="262" t="s">
        <v>5350</v>
      </c>
      <c r="F85" s="265" t="s">
        <v>5354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5202</v>
      </c>
      <c r="B86" s="257" t="s">
        <v>5351</v>
      </c>
      <c r="C86" s="258" t="s">
        <v>5375</v>
      </c>
      <c r="D86" s="261" t="s">
        <v>5376</v>
      </c>
      <c r="E86" s="262" t="s">
        <v>5350</v>
      </c>
      <c r="F86" s="265" t="s">
        <v>5354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5202</v>
      </c>
      <c r="B87" s="257" t="s">
        <v>5351</v>
      </c>
      <c r="C87" s="258" t="s">
        <v>5377</v>
      </c>
      <c r="D87" s="261" t="s">
        <v>5378</v>
      </c>
      <c r="E87" s="262" t="s">
        <v>5350</v>
      </c>
      <c r="F87" s="265" t="s">
        <v>5354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5202</v>
      </c>
      <c r="B88" s="257" t="s">
        <v>5351</v>
      </c>
      <c r="C88" s="258" t="s">
        <v>5379</v>
      </c>
      <c r="D88" s="261" t="s">
        <v>5380</v>
      </c>
      <c r="E88" s="262" t="s">
        <v>5350</v>
      </c>
      <c r="F88" s="265" t="s">
        <v>5338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5202</v>
      </c>
      <c r="B89" s="257" t="s">
        <v>5351</v>
      </c>
      <c r="C89" s="258" t="s">
        <v>5381</v>
      </c>
      <c r="D89" s="261" t="s">
        <v>5382</v>
      </c>
      <c r="E89" s="262" t="s">
        <v>5350</v>
      </c>
      <c r="F89" s="265" t="s">
        <v>5338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5202</v>
      </c>
      <c r="B90" s="257" t="s">
        <v>5351</v>
      </c>
      <c r="C90" s="258" t="s">
        <v>5383</v>
      </c>
      <c r="D90" s="261" t="s">
        <v>5384</v>
      </c>
      <c r="E90" s="262" t="s">
        <v>5350</v>
      </c>
      <c r="F90" s="265" t="s">
        <v>5338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5202</v>
      </c>
      <c r="B91" s="256" t="s">
        <v>5385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5202</v>
      </c>
      <c r="B92" s="257" t="s">
        <v>5385</v>
      </c>
      <c r="C92" s="258" t="s">
        <v>5386</v>
      </c>
      <c r="D92" s="261" t="s">
        <v>5387</v>
      </c>
      <c r="E92" s="262" t="s">
        <v>5206</v>
      </c>
      <c r="F92" s="265" t="s">
        <v>5338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5202</v>
      </c>
      <c r="B93" s="257" t="s">
        <v>5385</v>
      </c>
      <c r="C93" s="258" t="s">
        <v>5388</v>
      </c>
      <c r="D93" s="261" t="s">
        <v>5389</v>
      </c>
      <c r="E93" s="262" t="s">
        <v>5206</v>
      </c>
      <c r="F93" s="265" t="s">
        <v>5338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5202</v>
      </c>
      <c r="B94" s="257" t="s">
        <v>5385</v>
      </c>
      <c r="C94" s="258" t="s">
        <v>5390</v>
      </c>
      <c r="D94" s="261" t="s">
        <v>5391</v>
      </c>
      <c r="E94" s="262" t="s">
        <v>5206</v>
      </c>
      <c r="F94" s="265" t="s">
        <v>5338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5202</v>
      </c>
      <c r="B95" s="257" t="s">
        <v>5385</v>
      </c>
      <c r="C95" s="258" t="s">
        <v>5392</v>
      </c>
      <c r="D95" s="261" t="s">
        <v>5393</v>
      </c>
      <c r="E95" s="262" t="s">
        <v>5206</v>
      </c>
      <c r="F95" s="265" t="s">
        <v>5338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5202</v>
      </c>
      <c r="B96" s="257" t="s">
        <v>5385</v>
      </c>
      <c r="C96" s="258" t="s">
        <v>5394</v>
      </c>
      <c r="D96" s="261" t="s">
        <v>5395</v>
      </c>
      <c r="E96" s="262" t="s">
        <v>5206</v>
      </c>
      <c r="F96" s="265" t="s">
        <v>5338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5202</v>
      </c>
      <c r="B97" s="257" t="s">
        <v>5385</v>
      </c>
      <c r="C97" s="258" t="s">
        <v>5396</v>
      </c>
      <c r="D97" s="261" t="s">
        <v>5397</v>
      </c>
      <c r="E97" s="262" t="s">
        <v>5206</v>
      </c>
      <c r="F97" s="265" t="s">
        <v>5398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5202</v>
      </c>
      <c r="B98" s="257" t="s">
        <v>5385</v>
      </c>
      <c r="C98" s="258" t="s">
        <v>5399</v>
      </c>
      <c r="D98" s="261" t="s">
        <v>5400</v>
      </c>
      <c r="E98" s="262" t="s">
        <v>5206</v>
      </c>
      <c r="F98" s="265" t="s">
        <v>5398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5202</v>
      </c>
      <c r="B99" s="257" t="s">
        <v>5385</v>
      </c>
      <c r="C99" s="258" t="s">
        <v>5401</v>
      </c>
      <c r="D99" s="261" t="s">
        <v>5402</v>
      </c>
      <c r="E99" s="262" t="s">
        <v>5206</v>
      </c>
      <c r="F99" s="265" t="s">
        <v>5398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5202</v>
      </c>
      <c r="B100" s="257" t="s">
        <v>5385</v>
      </c>
      <c r="C100" s="258" t="s">
        <v>5403</v>
      </c>
      <c r="D100" s="261" t="s">
        <v>5404</v>
      </c>
      <c r="E100" s="262" t="s">
        <v>5206</v>
      </c>
      <c r="F100" s="265" t="s">
        <v>5398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5202</v>
      </c>
      <c r="B101" s="257" t="s">
        <v>5385</v>
      </c>
      <c r="C101" s="258" t="s">
        <v>5405</v>
      </c>
      <c r="D101" s="261" t="s">
        <v>5406</v>
      </c>
      <c r="E101" s="262" t="s">
        <v>5206</v>
      </c>
      <c r="F101" s="265" t="s">
        <v>5338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5202</v>
      </c>
      <c r="B102" s="257" t="s">
        <v>5385</v>
      </c>
      <c r="C102" s="258" t="s">
        <v>5407</v>
      </c>
      <c r="D102" s="261" t="s">
        <v>5408</v>
      </c>
      <c r="E102" s="262" t="s">
        <v>5350</v>
      </c>
      <c r="F102" s="265" t="s">
        <v>5338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5202</v>
      </c>
      <c r="B103" s="257" t="s">
        <v>5385</v>
      </c>
      <c r="C103" s="258" t="s">
        <v>5409</v>
      </c>
      <c r="D103" s="261" t="s">
        <v>5410</v>
      </c>
      <c r="E103" s="262" t="s">
        <v>5350</v>
      </c>
      <c r="F103" s="265" t="s">
        <v>5338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5202</v>
      </c>
      <c r="B104" s="257" t="s">
        <v>5385</v>
      </c>
      <c r="C104" s="258" t="s">
        <v>5411</v>
      </c>
      <c r="D104" s="261" t="s">
        <v>5412</v>
      </c>
      <c r="E104" s="262" t="s">
        <v>5350</v>
      </c>
      <c r="F104" s="265" t="s">
        <v>5338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5202</v>
      </c>
      <c r="B105" s="257" t="s">
        <v>5385</v>
      </c>
      <c r="C105" s="258" t="s">
        <v>5413</v>
      </c>
      <c r="D105" s="261" t="s">
        <v>5414</v>
      </c>
      <c r="E105" s="262" t="s">
        <v>5235</v>
      </c>
      <c r="F105" s="265" t="s">
        <v>5338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5202</v>
      </c>
      <c r="B106" s="256" t="s">
        <v>5415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5202</v>
      </c>
      <c r="B107" s="257" t="s">
        <v>5415</v>
      </c>
      <c r="C107" s="258" t="s">
        <v>5416</v>
      </c>
      <c r="D107" s="261" t="s">
        <v>5417</v>
      </c>
      <c r="E107" s="262" t="s">
        <v>5350</v>
      </c>
      <c r="F107" s="265" t="s">
        <v>5338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5202</v>
      </c>
      <c r="B108" s="257" t="s">
        <v>5415</v>
      </c>
      <c r="C108" s="258" t="s">
        <v>5418</v>
      </c>
      <c r="D108" s="261" t="s">
        <v>5419</v>
      </c>
      <c r="E108" s="262" t="s">
        <v>5350</v>
      </c>
      <c r="F108" s="265" t="s">
        <v>5338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5202</v>
      </c>
      <c r="B109" s="257" t="s">
        <v>5415</v>
      </c>
      <c r="C109" s="258" t="s">
        <v>5420</v>
      </c>
      <c r="D109" s="261" t="s">
        <v>5421</v>
      </c>
      <c r="E109" s="262" t="s">
        <v>5350</v>
      </c>
      <c r="F109" s="265" t="s">
        <v>5338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5202</v>
      </c>
      <c r="B110" s="257" t="s">
        <v>5415</v>
      </c>
      <c r="C110" s="258" t="s">
        <v>5422</v>
      </c>
      <c r="D110" s="261" t="s">
        <v>5423</v>
      </c>
      <c r="E110" s="262" t="s">
        <v>5350</v>
      </c>
      <c r="F110" s="265" t="s">
        <v>5338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5202</v>
      </c>
      <c r="B111" s="257" t="s">
        <v>5415</v>
      </c>
      <c r="C111" s="258" t="s">
        <v>5424</v>
      </c>
      <c r="D111" s="261" t="s">
        <v>5425</v>
      </c>
      <c r="E111" s="262" t="s">
        <v>5350</v>
      </c>
      <c r="F111" s="265" t="s">
        <v>5338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5202</v>
      </c>
      <c r="B112" s="257" t="s">
        <v>5415</v>
      </c>
      <c r="C112" s="258" t="s">
        <v>5426</v>
      </c>
      <c r="D112" s="261" t="s">
        <v>5427</v>
      </c>
      <c r="E112" s="262" t="s">
        <v>5350</v>
      </c>
      <c r="F112" s="265" t="s">
        <v>5338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5202</v>
      </c>
      <c r="B113" s="257" t="s">
        <v>5415</v>
      </c>
      <c r="C113" s="258" t="s">
        <v>5428</v>
      </c>
      <c r="D113" s="261" t="s">
        <v>5429</v>
      </c>
      <c r="E113" s="262" t="s">
        <v>5350</v>
      </c>
      <c r="F113" s="265" t="s">
        <v>5338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5202</v>
      </c>
      <c r="B114" s="257" t="s">
        <v>5415</v>
      </c>
      <c r="C114" s="258" t="s">
        <v>5430</v>
      </c>
      <c r="D114" s="261" t="s">
        <v>5431</v>
      </c>
      <c r="E114" s="262" t="s">
        <v>5350</v>
      </c>
      <c r="F114" s="265" t="s">
        <v>5338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5202</v>
      </c>
      <c r="B115" s="257" t="s">
        <v>5415</v>
      </c>
      <c r="C115" s="258" t="s">
        <v>5432</v>
      </c>
      <c r="D115" s="261" t="s">
        <v>5433</v>
      </c>
      <c r="E115" s="262" t="s">
        <v>5350</v>
      </c>
      <c r="F115" s="265" t="s">
        <v>5338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5202</v>
      </c>
      <c r="B116" s="257" t="s">
        <v>5415</v>
      </c>
      <c r="C116" s="258" t="s">
        <v>5434</v>
      </c>
      <c r="D116" s="261" t="s">
        <v>5435</v>
      </c>
      <c r="E116" s="262" t="s">
        <v>5350</v>
      </c>
      <c r="F116" s="265" t="s">
        <v>5338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5202</v>
      </c>
      <c r="B117" s="257" t="s">
        <v>5415</v>
      </c>
      <c r="C117" s="258" t="s">
        <v>5436</v>
      </c>
      <c r="D117" s="261" t="s">
        <v>5437</v>
      </c>
      <c r="E117" s="262" t="s">
        <v>5350</v>
      </c>
      <c r="F117" s="265" t="s">
        <v>5338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5438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5438</v>
      </c>
      <c r="B119" s="256" t="s">
        <v>5439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5438</v>
      </c>
      <c r="B120" s="257" t="s">
        <v>5439</v>
      </c>
      <c r="C120" s="258" t="s">
        <v>5440</v>
      </c>
      <c r="D120" s="261" t="s">
        <v>5441</v>
      </c>
      <c r="E120" s="262" t="s">
        <v>5206</v>
      </c>
      <c r="F120" s="265" t="s">
        <v>5442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5438</v>
      </c>
      <c r="B121" s="257" t="s">
        <v>5439</v>
      </c>
      <c r="C121" s="258" t="s">
        <v>5443</v>
      </c>
      <c r="D121" s="261" t="s">
        <v>5444</v>
      </c>
      <c r="E121" s="262" t="s">
        <v>5206</v>
      </c>
      <c r="F121" s="265" t="s">
        <v>5442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5438</v>
      </c>
      <c r="B122" s="257" t="s">
        <v>5439</v>
      </c>
      <c r="C122" s="258" t="s">
        <v>5445</v>
      </c>
      <c r="D122" s="261" t="s">
        <v>5446</v>
      </c>
      <c r="E122" s="262" t="s">
        <v>5206</v>
      </c>
      <c r="F122" s="265" t="s">
        <v>5442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5438</v>
      </c>
      <c r="B123" s="257" t="s">
        <v>5439</v>
      </c>
      <c r="C123" s="258" t="s">
        <v>5447</v>
      </c>
      <c r="D123" s="261" t="s">
        <v>5448</v>
      </c>
      <c r="E123" s="262" t="s">
        <v>5206</v>
      </c>
      <c r="F123" s="265" t="s">
        <v>5442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5438</v>
      </c>
      <c r="B124" s="257" t="s">
        <v>5439</v>
      </c>
      <c r="C124" s="258" t="s">
        <v>5449</v>
      </c>
      <c r="D124" s="261" t="s">
        <v>5450</v>
      </c>
      <c r="E124" s="262" t="s">
        <v>5206</v>
      </c>
      <c r="F124" s="265" t="s">
        <v>5442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5438</v>
      </c>
      <c r="B125" s="257" t="s">
        <v>5439</v>
      </c>
      <c r="C125" s="258" t="s">
        <v>5451</v>
      </c>
      <c r="D125" s="261" t="s">
        <v>5452</v>
      </c>
      <c r="E125" s="262" t="s">
        <v>5206</v>
      </c>
      <c r="F125" s="265" t="s">
        <v>5442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5438</v>
      </c>
      <c r="B126" s="257" t="s">
        <v>5439</v>
      </c>
      <c r="C126" s="258" t="s">
        <v>5453</v>
      </c>
      <c r="D126" s="261" t="s">
        <v>5454</v>
      </c>
      <c r="E126" s="262" t="s">
        <v>5206</v>
      </c>
      <c r="F126" s="265" t="s">
        <v>5442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5438</v>
      </c>
      <c r="B127" s="257" t="s">
        <v>5439</v>
      </c>
      <c r="C127" s="258" t="s">
        <v>5455</v>
      </c>
      <c r="D127" s="261" t="s">
        <v>5456</v>
      </c>
      <c r="E127" s="262" t="s">
        <v>5206</v>
      </c>
      <c r="F127" s="265" t="s">
        <v>5442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5438</v>
      </c>
      <c r="B128" s="257" t="s">
        <v>5439</v>
      </c>
      <c r="C128" s="258" t="s">
        <v>5457</v>
      </c>
      <c r="D128" s="261" t="s">
        <v>5458</v>
      </c>
      <c r="E128" s="262" t="s">
        <v>5206</v>
      </c>
      <c r="F128" s="265" t="s">
        <v>5442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5438</v>
      </c>
      <c r="B129" s="257" t="s">
        <v>5439</v>
      </c>
      <c r="C129" s="258" t="s">
        <v>5459</v>
      </c>
      <c r="D129" s="261" t="s">
        <v>5460</v>
      </c>
      <c r="E129" s="262" t="s">
        <v>5206</v>
      </c>
      <c r="F129" s="265" t="s">
        <v>5442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5438</v>
      </c>
      <c r="B130" s="257" t="s">
        <v>5439</v>
      </c>
      <c r="C130" s="258" t="s">
        <v>5461</v>
      </c>
      <c r="D130" s="261" t="s">
        <v>5462</v>
      </c>
      <c r="E130" s="262" t="s">
        <v>5206</v>
      </c>
      <c r="F130" s="265" t="s">
        <v>5442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5438</v>
      </c>
      <c r="B131" s="257" t="s">
        <v>5439</v>
      </c>
      <c r="C131" s="258" t="s">
        <v>5463</v>
      </c>
      <c r="D131" s="261" t="s">
        <v>5464</v>
      </c>
      <c r="E131" s="262" t="s">
        <v>5206</v>
      </c>
      <c r="F131" s="265" t="s">
        <v>5442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5438</v>
      </c>
      <c r="B132" s="257" t="s">
        <v>5439</v>
      </c>
      <c r="C132" s="258" t="s">
        <v>5465</v>
      </c>
      <c r="D132" s="261" t="s">
        <v>5466</v>
      </c>
      <c r="E132" s="262" t="s">
        <v>5206</v>
      </c>
      <c r="F132" s="265" t="s">
        <v>5442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5438</v>
      </c>
      <c r="B133" s="257" t="s">
        <v>5439</v>
      </c>
      <c r="C133" s="258" t="s">
        <v>5467</v>
      </c>
      <c r="D133" s="261" t="s">
        <v>5468</v>
      </c>
      <c r="E133" s="262" t="s">
        <v>5235</v>
      </c>
      <c r="F133" s="265" t="s">
        <v>5442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5438</v>
      </c>
      <c r="B134" s="257" t="s">
        <v>5439</v>
      </c>
      <c r="C134" s="258" t="s">
        <v>5469</v>
      </c>
      <c r="D134" s="261" t="s">
        <v>5470</v>
      </c>
      <c r="E134" s="262" t="s">
        <v>5235</v>
      </c>
      <c r="F134" s="265" t="s">
        <v>5442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5438</v>
      </c>
      <c r="B135" s="257" t="s">
        <v>5439</v>
      </c>
      <c r="C135" s="258" t="s">
        <v>5471</v>
      </c>
      <c r="D135" s="261" t="s">
        <v>5472</v>
      </c>
      <c r="E135" s="262" t="s">
        <v>5350</v>
      </c>
      <c r="F135" s="265" t="s">
        <v>5442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5438</v>
      </c>
      <c r="B136" s="257" t="s">
        <v>5439</v>
      </c>
      <c r="C136" s="258" t="s">
        <v>5473</v>
      </c>
      <c r="D136" s="261" t="s">
        <v>5474</v>
      </c>
      <c r="E136" s="262" t="s">
        <v>5235</v>
      </c>
      <c r="F136" s="265" t="s">
        <v>5442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5438</v>
      </c>
      <c r="B137" s="257" t="s">
        <v>5439</v>
      </c>
      <c r="C137" s="258" t="s">
        <v>5475</v>
      </c>
      <c r="D137" s="261" t="s">
        <v>5476</v>
      </c>
      <c r="E137" s="262" t="s">
        <v>5235</v>
      </c>
      <c r="F137" s="265" t="s">
        <v>5442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5438</v>
      </c>
      <c r="B138" s="257" t="s">
        <v>5439</v>
      </c>
      <c r="C138" s="258" t="s">
        <v>5477</v>
      </c>
      <c r="D138" s="261" t="s">
        <v>5478</v>
      </c>
      <c r="E138" s="262" t="s">
        <v>5350</v>
      </c>
      <c r="F138" s="265" t="s">
        <v>5442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5438</v>
      </c>
      <c r="B139" s="257" t="s">
        <v>5439</v>
      </c>
      <c r="C139" s="258" t="s">
        <v>5479</v>
      </c>
      <c r="D139" s="261" t="s">
        <v>5480</v>
      </c>
      <c r="E139" s="262" t="s">
        <v>5350</v>
      </c>
      <c r="F139" s="265" t="s">
        <v>5442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5438</v>
      </c>
      <c r="B140" s="257" t="s">
        <v>5439</v>
      </c>
      <c r="C140" s="258" t="s">
        <v>5481</v>
      </c>
      <c r="D140" s="261" t="s">
        <v>5482</v>
      </c>
      <c r="E140" s="262" t="s">
        <v>5206</v>
      </c>
      <c r="F140" s="265" t="s">
        <v>5442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5438</v>
      </c>
      <c r="B141" s="257" t="s">
        <v>5439</v>
      </c>
      <c r="C141" s="258" t="s">
        <v>5483</v>
      </c>
      <c r="D141" s="261" t="s">
        <v>5484</v>
      </c>
      <c r="E141" s="262" t="s">
        <v>5485</v>
      </c>
      <c r="F141" s="265" t="s">
        <v>5486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5438</v>
      </c>
      <c r="B142" s="257" t="s">
        <v>5439</v>
      </c>
      <c r="C142" s="258" t="s">
        <v>5487</v>
      </c>
      <c r="D142" s="261" t="s">
        <v>5488</v>
      </c>
      <c r="E142" s="262" t="s">
        <v>5485</v>
      </c>
      <c r="F142" s="265" t="s">
        <v>5486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5438</v>
      </c>
      <c r="B143" s="257" t="s">
        <v>5439</v>
      </c>
      <c r="C143" s="258" t="s">
        <v>5489</v>
      </c>
      <c r="D143" s="261" t="s">
        <v>5490</v>
      </c>
      <c r="E143" s="262" t="s">
        <v>5485</v>
      </c>
      <c r="F143" s="265" t="s">
        <v>5486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5438</v>
      </c>
      <c r="B144" s="257" t="s">
        <v>5439</v>
      </c>
      <c r="C144" s="258" t="s">
        <v>5491</v>
      </c>
      <c r="D144" s="261" t="s">
        <v>5492</v>
      </c>
      <c r="E144" s="262" t="s">
        <v>5302</v>
      </c>
      <c r="F144" s="265" t="s">
        <v>5486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5438</v>
      </c>
      <c r="B145" s="257" t="s">
        <v>5439</v>
      </c>
      <c r="C145" s="258" t="s">
        <v>5493</v>
      </c>
      <c r="D145" s="261" t="s">
        <v>5494</v>
      </c>
      <c r="E145" s="262" t="s">
        <v>5302</v>
      </c>
      <c r="F145" s="265" t="s">
        <v>5486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5438</v>
      </c>
      <c r="B146" s="257" t="s">
        <v>5439</v>
      </c>
      <c r="C146" s="258" t="s">
        <v>5495</v>
      </c>
      <c r="D146" s="261" t="s">
        <v>5496</v>
      </c>
      <c r="E146" s="262" t="s">
        <v>5302</v>
      </c>
      <c r="F146" s="265" t="s">
        <v>5486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5438</v>
      </c>
      <c r="B147" s="256" t="s">
        <v>5497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5438</v>
      </c>
      <c r="B148" s="257" t="s">
        <v>5497</v>
      </c>
      <c r="C148" s="258" t="s">
        <v>5498</v>
      </c>
      <c r="D148" s="261" t="s">
        <v>5499</v>
      </c>
      <c r="E148" s="262" t="s">
        <v>5235</v>
      </c>
      <c r="F148" s="265" t="s">
        <v>5500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5438</v>
      </c>
      <c r="B149" s="257" t="s">
        <v>5497</v>
      </c>
      <c r="C149" s="258" t="s">
        <v>5501</v>
      </c>
      <c r="D149" s="261" t="s">
        <v>5502</v>
      </c>
      <c r="E149" s="262" t="s">
        <v>5235</v>
      </c>
      <c r="F149" s="265" t="s">
        <v>5500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5438</v>
      </c>
      <c r="B150" s="257" t="s">
        <v>5497</v>
      </c>
      <c r="C150" s="258" t="s">
        <v>5503</v>
      </c>
      <c r="D150" s="261" t="s">
        <v>5504</v>
      </c>
      <c r="E150" s="262" t="s">
        <v>5235</v>
      </c>
      <c r="F150" s="265" t="s">
        <v>5500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5438</v>
      </c>
      <c r="B151" s="257" t="s">
        <v>5497</v>
      </c>
      <c r="C151" s="258" t="s">
        <v>5505</v>
      </c>
      <c r="D151" s="261" t="s">
        <v>5506</v>
      </c>
      <c r="E151" s="262" t="s">
        <v>5235</v>
      </c>
      <c r="F151" s="265" t="s">
        <v>5500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5438</v>
      </c>
      <c r="B152" s="257" t="s">
        <v>5497</v>
      </c>
      <c r="C152" s="258" t="s">
        <v>5507</v>
      </c>
      <c r="D152" s="261" t="s">
        <v>5508</v>
      </c>
      <c r="E152" s="262" t="s">
        <v>5235</v>
      </c>
      <c r="F152" s="265" t="s">
        <v>5500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5438</v>
      </c>
      <c r="B153" s="257" t="s">
        <v>5497</v>
      </c>
      <c r="C153" s="258" t="s">
        <v>5509</v>
      </c>
      <c r="D153" s="261" t="s">
        <v>5510</v>
      </c>
      <c r="E153" s="262" t="s">
        <v>5235</v>
      </c>
      <c r="F153" s="265" t="s">
        <v>5500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5438</v>
      </c>
      <c r="B154" s="257" t="s">
        <v>5497</v>
      </c>
      <c r="C154" s="258" t="s">
        <v>5511</v>
      </c>
      <c r="D154" s="261" t="s">
        <v>5512</v>
      </c>
      <c r="E154" s="262" t="s">
        <v>5235</v>
      </c>
      <c r="F154" s="265" t="s">
        <v>5500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5438</v>
      </c>
      <c r="B155" s="257" t="s">
        <v>5497</v>
      </c>
      <c r="C155" s="258" t="s">
        <v>5513</v>
      </c>
      <c r="D155" s="261" t="s">
        <v>5514</v>
      </c>
      <c r="E155" s="262" t="s">
        <v>5235</v>
      </c>
      <c r="F155" s="265" t="s">
        <v>5500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5438</v>
      </c>
      <c r="B156" s="257" t="s">
        <v>5497</v>
      </c>
      <c r="C156" s="258" t="s">
        <v>5515</v>
      </c>
      <c r="D156" s="261" t="s">
        <v>5516</v>
      </c>
      <c r="E156" s="262" t="s">
        <v>5235</v>
      </c>
      <c r="F156" s="265" t="s">
        <v>5500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5438</v>
      </c>
      <c r="B157" s="257" t="s">
        <v>5497</v>
      </c>
      <c r="C157" s="258" t="s">
        <v>5517</v>
      </c>
      <c r="D157" s="261" t="s">
        <v>5518</v>
      </c>
      <c r="E157" s="262" t="s">
        <v>5235</v>
      </c>
      <c r="F157" s="265" t="s">
        <v>5500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5438</v>
      </c>
      <c r="B158" s="257" t="s">
        <v>5497</v>
      </c>
      <c r="C158" s="258" t="s">
        <v>5519</v>
      </c>
      <c r="D158" s="261" t="s">
        <v>5520</v>
      </c>
      <c r="E158" s="262" t="s">
        <v>5235</v>
      </c>
      <c r="F158" s="265" t="s">
        <v>5500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5438</v>
      </c>
      <c r="B159" s="257" t="s">
        <v>5497</v>
      </c>
      <c r="C159" s="258" t="s">
        <v>5521</v>
      </c>
      <c r="D159" s="261" t="s">
        <v>5522</v>
      </c>
      <c r="E159" s="262" t="s">
        <v>5235</v>
      </c>
      <c r="F159" s="265" t="s">
        <v>5500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5438</v>
      </c>
      <c r="B160" s="257" t="s">
        <v>5497</v>
      </c>
      <c r="C160" s="258" t="s">
        <v>5523</v>
      </c>
      <c r="D160" s="261" t="s">
        <v>5524</v>
      </c>
      <c r="E160" s="262" t="s">
        <v>5235</v>
      </c>
      <c r="F160" s="265" t="s">
        <v>5525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5438</v>
      </c>
      <c r="B161" s="257" t="s">
        <v>5497</v>
      </c>
      <c r="C161" s="258" t="s">
        <v>5526</v>
      </c>
      <c r="D161" s="261" t="s">
        <v>5527</v>
      </c>
      <c r="E161" s="262" t="s">
        <v>5235</v>
      </c>
      <c r="F161" s="265" t="s">
        <v>5525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5438</v>
      </c>
      <c r="B162" s="257" t="s">
        <v>5497</v>
      </c>
      <c r="C162" s="258" t="s">
        <v>5528</v>
      </c>
      <c r="D162" s="261" t="s">
        <v>5529</v>
      </c>
      <c r="E162" s="262" t="s">
        <v>5235</v>
      </c>
      <c r="F162" s="265" t="s">
        <v>5525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5438</v>
      </c>
      <c r="B163" s="257" t="s">
        <v>5497</v>
      </c>
      <c r="C163" s="258" t="s">
        <v>5530</v>
      </c>
      <c r="D163" s="261" t="s">
        <v>5531</v>
      </c>
      <c r="E163" s="262" t="s">
        <v>5235</v>
      </c>
      <c r="F163" s="265" t="s">
        <v>5525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5438</v>
      </c>
      <c r="B164" s="257" t="s">
        <v>5497</v>
      </c>
      <c r="C164" s="258" t="s">
        <v>5532</v>
      </c>
      <c r="D164" s="261" t="s">
        <v>5533</v>
      </c>
      <c r="E164" s="262" t="s">
        <v>5235</v>
      </c>
      <c r="F164" s="265" t="s">
        <v>5525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5438</v>
      </c>
      <c r="B165" s="256" t="s">
        <v>5534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5438</v>
      </c>
      <c r="B166" s="257" t="s">
        <v>5534</v>
      </c>
      <c r="C166" s="258" t="s">
        <v>5535</v>
      </c>
      <c r="D166" s="261" t="s">
        <v>5536</v>
      </c>
      <c r="E166" s="262" t="s">
        <v>5206</v>
      </c>
      <c r="F166" s="265" t="s">
        <v>5537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5438</v>
      </c>
      <c r="B167" s="257" t="s">
        <v>5534</v>
      </c>
      <c r="C167" s="258" t="s">
        <v>5538</v>
      </c>
      <c r="D167" s="261" t="s">
        <v>5539</v>
      </c>
      <c r="E167" s="262" t="s">
        <v>5350</v>
      </c>
      <c r="F167" s="265" t="s">
        <v>5537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5438</v>
      </c>
      <c r="B168" s="257" t="s">
        <v>5534</v>
      </c>
      <c r="C168" s="258" t="s">
        <v>5540</v>
      </c>
      <c r="D168" s="261" t="s">
        <v>5541</v>
      </c>
      <c r="E168" s="262" t="s">
        <v>5302</v>
      </c>
      <c r="F168" s="265" t="s">
        <v>5537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5438</v>
      </c>
      <c r="B169" s="257" t="s">
        <v>5534</v>
      </c>
      <c r="C169" s="258" t="s">
        <v>5542</v>
      </c>
      <c r="D169" s="261" t="s">
        <v>5543</v>
      </c>
      <c r="E169" s="262" t="s">
        <v>5302</v>
      </c>
      <c r="F169" s="265" t="s">
        <v>5537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5438</v>
      </c>
      <c r="B170" s="257" t="s">
        <v>5534</v>
      </c>
      <c r="C170" s="258" t="s">
        <v>5544</v>
      </c>
      <c r="D170" s="261" t="s">
        <v>5545</v>
      </c>
      <c r="E170" s="262" t="s">
        <v>5350</v>
      </c>
      <c r="F170" s="265" t="s">
        <v>5537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5438</v>
      </c>
      <c r="B171" s="257" t="s">
        <v>5534</v>
      </c>
      <c r="C171" s="258" t="s">
        <v>5546</v>
      </c>
      <c r="D171" s="261" t="s">
        <v>5547</v>
      </c>
      <c r="E171" s="262" t="s">
        <v>5235</v>
      </c>
      <c r="F171" s="265" t="s">
        <v>5537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5438</v>
      </c>
      <c r="B172" s="257" t="s">
        <v>5534</v>
      </c>
      <c r="C172" s="258" t="s">
        <v>5548</v>
      </c>
      <c r="D172" s="261" t="s">
        <v>5549</v>
      </c>
      <c r="E172" s="262" t="s">
        <v>5302</v>
      </c>
      <c r="F172" s="265" t="s">
        <v>5537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5438</v>
      </c>
      <c r="B173" s="257" t="s">
        <v>5534</v>
      </c>
      <c r="C173" s="258" t="s">
        <v>5550</v>
      </c>
      <c r="D173" s="261" t="s">
        <v>5551</v>
      </c>
      <c r="E173" s="262" t="s">
        <v>5235</v>
      </c>
      <c r="F173" s="265" t="s">
        <v>5537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5438</v>
      </c>
      <c r="B174" s="257" t="s">
        <v>5534</v>
      </c>
      <c r="C174" s="258" t="s">
        <v>5552</v>
      </c>
      <c r="D174" s="261" t="s">
        <v>5553</v>
      </c>
      <c r="E174" s="262" t="s">
        <v>5302</v>
      </c>
      <c r="F174" s="265" t="s">
        <v>5537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5438</v>
      </c>
      <c r="B175" s="257" t="s">
        <v>5534</v>
      </c>
      <c r="C175" s="258" t="s">
        <v>5554</v>
      </c>
      <c r="D175" s="261" t="s">
        <v>5555</v>
      </c>
      <c r="E175" s="262" t="s">
        <v>5235</v>
      </c>
      <c r="F175" s="265" t="s">
        <v>5537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5438</v>
      </c>
      <c r="B176" s="257" t="s">
        <v>5534</v>
      </c>
      <c r="C176" s="258" t="s">
        <v>5556</v>
      </c>
      <c r="D176" s="261" t="s">
        <v>5557</v>
      </c>
      <c r="E176" s="262" t="s">
        <v>5206</v>
      </c>
      <c r="F176" s="265" t="s">
        <v>5537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5438</v>
      </c>
      <c r="B177" s="257" t="s">
        <v>5534</v>
      </c>
      <c r="C177" s="258" t="s">
        <v>5558</v>
      </c>
      <c r="D177" s="261" t="s">
        <v>5559</v>
      </c>
      <c r="E177" s="262" t="s">
        <v>5206</v>
      </c>
      <c r="F177" s="265" t="s">
        <v>5537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5438</v>
      </c>
      <c r="B178" s="257" t="s">
        <v>5534</v>
      </c>
      <c r="C178" s="258" t="s">
        <v>5560</v>
      </c>
      <c r="D178" s="261" t="s">
        <v>5561</v>
      </c>
      <c r="E178" s="262" t="s">
        <v>5235</v>
      </c>
      <c r="F178" s="265" t="s">
        <v>5537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5438</v>
      </c>
      <c r="B179" s="257" t="s">
        <v>5534</v>
      </c>
      <c r="C179" s="258" t="s">
        <v>5562</v>
      </c>
      <c r="D179" s="261" t="s">
        <v>5563</v>
      </c>
      <c r="E179" s="262" t="s">
        <v>5350</v>
      </c>
      <c r="F179" s="265" t="s">
        <v>5537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5438</v>
      </c>
      <c r="B180" s="257" t="s">
        <v>5534</v>
      </c>
      <c r="C180" s="258" t="s">
        <v>5564</v>
      </c>
      <c r="D180" s="261" t="s">
        <v>5565</v>
      </c>
      <c r="E180" s="262" t="s">
        <v>5350</v>
      </c>
      <c r="F180" s="265" t="s">
        <v>5537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5438</v>
      </c>
      <c r="B181" s="256" t="s">
        <v>5566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5438</v>
      </c>
      <c r="B182" s="257" t="s">
        <v>5566</v>
      </c>
      <c r="C182" s="258" t="s">
        <v>5567</v>
      </c>
      <c r="D182" s="261" t="s">
        <v>5568</v>
      </c>
      <c r="E182" s="262" t="s">
        <v>5206</v>
      </c>
      <c r="F182" s="265" t="s">
        <v>5569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5438</v>
      </c>
      <c r="B183" s="257" t="s">
        <v>5566</v>
      </c>
      <c r="C183" s="258" t="s">
        <v>5570</v>
      </c>
      <c r="D183" s="261" t="s">
        <v>5571</v>
      </c>
      <c r="E183" s="262" t="s">
        <v>5206</v>
      </c>
      <c r="F183" s="265" t="s">
        <v>5569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5438</v>
      </c>
      <c r="B184" s="257" t="s">
        <v>5566</v>
      </c>
      <c r="C184" s="258" t="s">
        <v>5572</v>
      </c>
      <c r="D184" s="261" t="s">
        <v>5573</v>
      </c>
      <c r="E184" s="262" t="s">
        <v>5206</v>
      </c>
      <c r="F184" s="265" t="s">
        <v>5569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5438</v>
      </c>
      <c r="B185" s="257" t="s">
        <v>5566</v>
      </c>
      <c r="C185" s="258" t="s">
        <v>5574</v>
      </c>
      <c r="D185" s="261" t="s">
        <v>5575</v>
      </c>
      <c r="E185" s="262" t="s">
        <v>5206</v>
      </c>
      <c r="F185" s="265" t="s">
        <v>5569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5438</v>
      </c>
      <c r="B186" s="257" t="s">
        <v>5566</v>
      </c>
      <c r="C186" s="258" t="s">
        <v>5576</v>
      </c>
      <c r="D186" s="261" t="s">
        <v>5577</v>
      </c>
      <c r="E186" s="262" t="s">
        <v>5206</v>
      </c>
      <c r="F186" s="265" t="s">
        <v>5569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5438</v>
      </c>
      <c r="B187" s="257" t="s">
        <v>5566</v>
      </c>
      <c r="C187" s="258" t="s">
        <v>5578</v>
      </c>
      <c r="D187" s="261" t="s">
        <v>5579</v>
      </c>
      <c r="E187" s="262" t="s">
        <v>5235</v>
      </c>
      <c r="F187" s="265" t="s">
        <v>5569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5438</v>
      </c>
      <c r="B188" s="257" t="s">
        <v>5566</v>
      </c>
      <c r="C188" s="258" t="s">
        <v>5580</v>
      </c>
      <c r="D188" s="261" t="s">
        <v>5581</v>
      </c>
      <c r="E188" s="262" t="s">
        <v>5235</v>
      </c>
      <c r="F188" s="265" t="s">
        <v>5569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5438</v>
      </c>
      <c r="B189" s="257" t="s">
        <v>5566</v>
      </c>
      <c r="C189" s="258" t="s">
        <v>5582</v>
      </c>
      <c r="D189" s="261" t="s">
        <v>5583</v>
      </c>
      <c r="E189" s="262" t="s">
        <v>5235</v>
      </c>
      <c r="F189" s="265" t="s">
        <v>5569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5438</v>
      </c>
      <c r="B190" s="257" t="s">
        <v>5566</v>
      </c>
      <c r="C190" s="258" t="s">
        <v>5584</v>
      </c>
      <c r="D190" s="261" t="s">
        <v>5585</v>
      </c>
      <c r="E190" s="262" t="s">
        <v>5235</v>
      </c>
      <c r="F190" s="265" t="s">
        <v>5569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5438</v>
      </c>
      <c r="B191" s="257" t="s">
        <v>5566</v>
      </c>
      <c r="C191" s="258" t="s">
        <v>5586</v>
      </c>
      <c r="D191" s="261" t="s">
        <v>5587</v>
      </c>
      <c r="E191" s="262" t="s">
        <v>5206</v>
      </c>
      <c r="F191" s="265" t="s">
        <v>5569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5438</v>
      </c>
      <c r="B192" s="257" t="s">
        <v>5566</v>
      </c>
      <c r="C192" s="258" t="s">
        <v>5588</v>
      </c>
      <c r="D192" s="261" t="s">
        <v>5589</v>
      </c>
      <c r="E192" s="262" t="s">
        <v>5206</v>
      </c>
      <c r="F192" s="265" t="s">
        <v>5569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5438</v>
      </c>
      <c r="B193" s="257" t="s">
        <v>5566</v>
      </c>
      <c r="C193" s="258" t="s">
        <v>5590</v>
      </c>
      <c r="D193" s="261" t="s">
        <v>5591</v>
      </c>
      <c r="E193" s="262" t="s">
        <v>5206</v>
      </c>
      <c r="F193" s="265" t="s">
        <v>5569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5438</v>
      </c>
      <c r="B194" s="257" t="s">
        <v>5566</v>
      </c>
      <c r="C194" s="258" t="s">
        <v>5592</v>
      </c>
      <c r="D194" s="261" t="s">
        <v>5593</v>
      </c>
      <c r="E194" s="262" t="s">
        <v>5206</v>
      </c>
      <c r="F194" s="265" t="s">
        <v>5569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5438</v>
      </c>
      <c r="B195" s="257" t="s">
        <v>5566</v>
      </c>
      <c r="C195" s="258" t="s">
        <v>5594</v>
      </c>
      <c r="D195" s="261" t="s">
        <v>5595</v>
      </c>
      <c r="E195" s="262" t="s">
        <v>5206</v>
      </c>
      <c r="F195" s="265" t="s">
        <v>5569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5438</v>
      </c>
      <c r="B196" s="257" t="s">
        <v>5566</v>
      </c>
      <c r="C196" s="258" t="s">
        <v>5596</v>
      </c>
      <c r="D196" s="261" t="s">
        <v>5597</v>
      </c>
      <c r="E196" s="262" t="s">
        <v>5206</v>
      </c>
      <c r="F196" s="265" t="s">
        <v>5598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5438</v>
      </c>
      <c r="B197" s="257" t="s">
        <v>5566</v>
      </c>
      <c r="C197" s="258" t="s">
        <v>5599</v>
      </c>
      <c r="D197" s="261" t="s">
        <v>5600</v>
      </c>
      <c r="E197" s="262" t="s">
        <v>5206</v>
      </c>
      <c r="F197" s="265" t="s">
        <v>5598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5438</v>
      </c>
      <c r="B198" s="257" t="s">
        <v>5566</v>
      </c>
      <c r="C198" s="258" t="s">
        <v>5601</v>
      </c>
      <c r="D198" s="261" t="s">
        <v>5602</v>
      </c>
      <c r="E198" s="262" t="s">
        <v>5206</v>
      </c>
      <c r="F198" s="265" t="s">
        <v>5598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5438</v>
      </c>
      <c r="B199" s="257" t="s">
        <v>5566</v>
      </c>
      <c r="C199" s="258" t="s">
        <v>5603</v>
      </c>
      <c r="D199" s="261" t="s">
        <v>5604</v>
      </c>
      <c r="E199" s="262" t="s">
        <v>5206</v>
      </c>
      <c r="F199" s="265" t="s">
        <v>5598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5605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5605</v>
      </c>
      <c r="B201" s="256" t="s">
        <v>5606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5605</v>
      </c>
      <c r="B202" s="257" t="s">
        <v>5606</v>
      </c>
      <c r="C202" s="258" t="s">
        <v>5607</v>
      </c>
      <c r="D202" s="261" t="s">
        <v>5608</v>
      </c>
      <c r="E202" s="262" t="s">
        <v>5485</v>
      </c>
      <c r="F202" s="265" t="s">
        <v>5609</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5605</v>
      </c>
      <c r="B203" s="257" t="s">
        <v>5606</v>
      </c>
      <c r="C203" s="258" t="s">
        <v>5610</v>
      </c>
      <c r="D203" s="261" t="s">
        <v>5611</v>
      </c>
      <c r="E203" s="262" t="s">
        <v>5485</v>
      </c>
      <c r="F203" s="265" t="s">
        <v>5609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5605</v>
      </c>
      <c r="B204" s="257" t="s">
        <v>5606</v>
      </c>
      <c r="C204" s="258" t="s">
        <v>5612</v>
      </c>
      <c r="D204" s="261" t="s">
        <v>5613</v>
      </c>
      <c r="E204" s="262" t="s">
        <v>5485</v>
      </c>
      <c r="F204" s="265" t="s">
        <v>5609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5605</v>
      </c>
      <c r="B205" s="257" t="s">
        <v>5606</v>
      </c>
      <c r="C205" s="258" t="s">
        <v>5614</v>
      </c>
      <c r="D205" s="261" t="s">
        <v>5615</v>
      </c>
      <c r="E205" s="262" t="s">
        <v>5485</v>
      </c>
      <c r="F205" s="265" t="s">
        <v>5609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5605</v>
      </c>
      <c r="B206" s="257" t="s">
        <v>5606</v>
      </c>
      <c r="C206" s="258" t="s">
        <v>5616</v>
      </c>
      <c r="D206" s="261" t="s">
        <v>5617</v>
      </c>
      <c r="E206" s="262" t="s">
        <v>5485</v>
      </c>
      <c r="F206" s="265" t="s">
        <v>5609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5605</v>
      </c>
      <c r="B207" s="257" t="s">
        <v>5606</v>
      </c>
      <c r="C207" s="258" t="s">
        <v>5618</v>
      </c>
      <c r="D207" s="261" t="s">
        <v>5619</v>
      </c>
      <c r="E207" s="262" t="s">
        <v>5350</v>
      </c>
      <c r="F207" s="265" t="s">
        <v>5609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5605</v>
      </c>
      <c r="B208" s="257" t="s">
        <v>5606</v>
      </c>
      <c r="C208" s="258" t="s">
        <v>5620</v>
      </c>
      <c r="D208" s="261" t="s">
        <v>5621</v>
      </c>
      <c r="E208" s="262" t="s">
        <v>5350</v>
      </c>
      <c r="F208" s="265" t="s">
        <v>5609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5605</v>
      </c>
      <c r="B209" s="257" t="s">
        <v>5606</v>
      </c>
      <c r="C209" s="258" t="s">
        <v>5622</v>
      </c>
      <c r="D209" s="261" t="s">
        <v>5623</v>
      </c>
      <c r="E209" s="262" t="s">
        <v>5485</v>
      </c>
      <c r="F209" s="265" t="s">
        <v>5609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5605</v>
      </c>
      <c r="B210" s="257" t="s">
        <v>5606</v>
      </c>
      <c r="C210" s="258" t="s">
        <v>5624</v>
      </c>
      <c r="D210" s="261" t="s">
        <v>5625</v>
      </c>
      <c r="E210" s="262" t="s">
        <v>5235</v>
      </c>
      <c r="F210" s="265" t="s">
        <v>5626</v>
      </c>
      <c r="G210" s="268">
        <f>IF(COUNTIF(H210:AU210,"&lt;&gt;")=0,"",SUMPRODUCT(((Recommendations[ImplStatus]="Implemented")+(Recommendations[ImplStatus]="Compensated"))*ISNUMBER(MATCH(Recommendations[Id],H210:AU210,0)))/COUNTIF(H210:AU210,"&lt;&gt;"))</f>
        <v>0</v>
      </c>
      <c r="H210" s="269" t="s">
        <v>54</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5605</v>
      </c>
      <c r="B211" s="257" t="s">
        <v>5606</v>
      </c>
      <c r="C211" s="258" t="s">
        <v>5627</v>
      </c>
      <c r="D211" s="261" t="s">
        <v>5628</v>
      </c>
      <c r="E211" s="262" t="s">
        <v>5235</v>
      </c>
      <c r="F211" s="265" t="s">
        <v>5626</v>
      </c>
      <c r="G211" s="268">
        <f>IF(COUNTIF(H211:AU211,"&lt;&gt;")=0,"",SUMPRODUCT(((Recommendations[ImplStatus]="Implemented")+(Recommendations[ImplStatus]="Compensated"))*ISNUMBER(MATCH(Recommendations[Id],H211:AU211,0)))/COUNTIF(H211:AU211,"&lt;&gt;"))</f>
        <v>0</v>
      </c>
      <c r="H211" s="269" t="s">
        <v>54</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5605</v>
      </c>
      <c r="B212" s="257" t="s">
        <v>5606</v>
      </c>
      <c r="C212" s="258" t="s">
        <v>5629</v>
      </c>
      <c r="D212" s="261" t="s">
        <v>5630</v>
      </c>
      <c r="E212" s="262" t="s">
        <v>5302</v>
      </c>
      <c r="F212" s="265" t="s">
        <v>5631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5605</v>
      </c>
      <c r="B213" s="257" t="s">
        <v>5606</v>
      </c>
      <c r="C213" s="258" t="s">
        <v>5632</v>
      </c>
      <c r="D213" s="261" t="s">
        <v>5633</v>
      </c>
      <c r="E213" s="262" t="s">
        <v>5235</v>
      </c>
      <c r="F213" s="265" t="s">
        <v>5634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5605</v>
      </c>
      <c r="B214" s="257" t="s">
        <v>5606</v>
      </c>
      <c r="C214" s="258" t="s">
        <v>5635</v>
      </c>
      <c r="D214" s="261" t="s">
        <v>5636</v>
      </c>
      <c r="E214" s="262" t="s">
        <v>5302</v>
      </c>
      <c r="F214" s="265" t="s">
        <v>5637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5605</v>
      </c>
      <c r="B215" s="257" t="s">
        <v>5606</v>
      </c>
      <c r="C215" s="258" t="s">
        <v>5638</v>
      </c>
      <c r="D215" s="261" t="s">
        <v>5639</v>
      </c>
      <c r="E215" s="262" t="s">
        <v>5206</v>
      </c>
      <c r="F215" s="265" t="s">
        <v>5637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5605</v>
      </c>
      <c r="B216" s="257" t="s">
        <v>5606</v>
      </c>
      <c r="C216" s="258" t="s">
        <v>5640</v>
      </c>
      <c r="D216" s="261" t="s">
        <v>5641</v>
      </c>
      <c r="E216" s="262" t="s">
        <v>5206</v>
      </c>
      <c r="F216" s="265" t="s">
        <v>5637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5605</v>
      </c>
      <c r="B217" s="257" t="s">
        <v>5606</v>
      </c>
      <c r="C217" s="258" t="s">
        <v>5642</v>
      </c>
      <c r="D217" s="261" t="s">
        <v>5643</v>
      </c>
      <c r="E217" s="262" t="s">
        <v>5235</v>
      </c>
      <c r="F217" s="265" t="s">
        <v>5637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5605</v>
      </c>
      <c r="B218" s="257" t="s">
        <v>5606</v>
      </c>
      <c r="C218" s="258" t="s">
        <v>5644</v>
      </c>
      <c r="D218" s="261" t="s">
        <v>5645</v>
      </c>
      <c r="E218" s="262" t="s">
        <v>5235</v>
      </c>
      <c r="F218" s="265" t="s">
        <v>5637</v>
      </c>
      <c r="G218" s="268">
        <f>IF(COUNTIF(H218:AU218,"&lt;&gt;")=0,"",SUMPRODUCT(((Recommendations[ImplStatus]="Implemented")+(Recommendations[ImplStatus]="Compensated"))*ISNUMBER(MATCH(Recommendations[Id],H218:AU218,0)))/COUNTIF(H218:AU218,"&lt;&gt;"))</f>
        <v>0</v>
      </c>
      <c r="H218" s="269" t="s">
        <v>279</v>
      </c>
      <c r="I218" s="269" t="s">
        <v>284</v>
      </c>
      <c r="J218" s="269" t="s">
        <v>289</v>
      </c>
      <c r="K218" s="269" t="s">
        <v>294</v>
      </c>
      <c r="L218" s="269" t="s">
        <v>299</v>
      </c>
      <c r="M218" s="269" t="s">
        <v>304</v>
      </c>
      <c r="N218" s="269" t="s">
        <v>309</v>
      </c>
      <c r="O218" s="269" t="s">
        <v>314</v>
      </c>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5605</v>
      </c>
      <c r="B219" s="257" t="s">
        <v>5606</v>
      </c>
      <c r="C219" s="258" t="s">
        <v>5646</v>
      </c>
      <c r="D219" s="261" t="s">
        <v>5647</v>
      </c>
      <c r="E219" s="262" t="s">
        <v>5235</v>
      </c>
      <c r="F219" s="265" t="s">
        <v>5637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5605</v>
      </c>
      <c r="B220" s="257" t="s">
        <v>5606</v>
      </c>
      <c r="C220" s="258" t="s">
        <v>5648</v>
      </c>
      <c r="D220" s="261" t="s">
        <v>5649</v>
      </c>
      <c r="E220" s="262" t="s">
        <v>5235</v>
      </c>
      <c r="F220" s="265" t="s">
        <v>5637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5605</v>
      </c>
      <c r="B221" s="256" t="s">
        <v>5650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5605</v>
      </c>
      <c r="B222" s="257" t="s">
        <v>5650</v>
      </c>
      <c r="C222" s="258" t="s">
        <v>5651</v>
      </c>
      <c r="D222" s="261" t="s">
        <v>5652</v>
      </c>
      <c r="E222" s="262" t="s">
        <v>5302</v>
      </c>
      <c r="F222" s="265" t="s">
        <v>5653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5605</v>
      </c>
      <c r="B223" s="257" t="s">
        <v>5650</v>
      </c>
      <c r="C223" s="258" t="s">
        <v>5654</v>
      </c>
      <c r="D223" s="261" t="s">
        <v>5655</v>
      </c>
      <c r="E223" s="262" t="s">
        <v>5302</v>
      </c>
      <c r="F223" s="265" t="s">
        <v>5653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5605</v>
      </c>
      <c r="B224" s="257" t="s">
        <v>5650</v>
      </c>
      <c r="C224" s="258" t="s">
        <v>5656</v>
      </c>
      <c r="D224" s="261" t="s">
        <v>5657</v>
      </c>
      <c r="E224" s="262" t="s">
        <v>5302</v>
      </c>
      <c r="F224" s="265" t="s">
        <v>5653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5605</v>
      </c>
      <c r="B225" s="257" t="s">
        <v>5650</v>
      </c>
      <c r="C225" s="258" t="s">
        <v>5658</v>
      </c>
      <c r="D225" s="261" t="s">
        <v>5659</v>
      </c>
      <c r="E225" s="262" t="s">
        <v>5302</v>
      </c>
      <c r="F225" s="265" t="s">
        <v>5653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5605</v>
      </c>
      <c r="B226" s="257" t="s">
        <v>5650</v>
      </c>
      <c r="C226" s="258" t="s">
        <v>5660</v>
      </c>
      <c r="D226" s="261" t="s">
        <v>5661</v>
      </c>
      <c r="E226" s="262" t="s">
        <v>5302</v>
      </c>
      <c r="F226" s="265" t="s">
        <v>5653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5605</v>
      </c>
      <c r="B227" s="257" t="s">
        <v>5650</v>
      </c>
      <c r="C227" s="258" t="s">
        <v>5662</v>
      </c>
      <c r="D227" s="261" t="s">
        <v>5663</v>
      </c>
      <c r="E227" s="262" t="s">
        <v>5302</v>
      </c>
      <c r="F227" s="265" t="s">
        <v>5653</v>
      </c>
      <c r="G227" s="268">
        <f>IF(COUNTIF(H227:AU227,"&lt;&gt;")=0,"",SUMPRODUCT(((Recommendations[ImplStatus]="Implemented")+(Recommendations[ImplStatus]="Compensated"))*ISNUMBER(MATCH(Recommendations[Id],H227:AU227,0)))/COUNTIF(H227:AU227,"&lt;&gt;"))</f>
        <v>0</v>
      </c>
      <c r="H227" s="269" t="s">
        <v>18</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5605</v>
      </c>
      <c r="B228" s="257" t="s">
        <v>5650</v>
      </c>
      <c r="C228" s="258" t="s">
        <v>5664</v>
      </c>
      <c r="D228" s="261" t="s">
        <v>5665</v>
      </c>
      <c r="E228" s="262" t="s">
        <v>5302</v>
      </c>
      <c r="F228" s="265" t="s">
        <v>5653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5605</v>
      </c>
      <c r="B229" s="257" t="s">
        <v>5650</v>
      </c>
      <c r="C229" s="258" t="s">
        <v>5666</v>
      </c>
      <c r="D229" s="261" t="s">
        <v>5667</v>
      </c>
      <c r="E229" s="262" t="s">
        <v>5206</v>
      </c>
      <c r="F229" s="265" t="s">
        <v>5653</v>
      </c>
      <c r="G229" s="268">
        <f>IF(COUNTIF(H229:AU229,"&lt;&gt;")=0,"",SUMPRODUCT(((Recommendations[ImplStatus]="Implemented")+(Recommendations[ImplStatus]="Compensated"))*ISNUMBER(MATCH(Recommendations[Id],H229:AU229,0)))/COUNTIF(H229:AU229,"&lt;&gt;"))</f>
        <v>0</v>
      </c>
      <c r="H229" s="269" t="s">
        <v>18</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5605</v>
      </c>
      <c r="B230" s="257" t="s">
        <v>5650</v>
      </c>
      <c r="C230" s="258" t="s">
        <v>5668</v>
      </c>
      <c r="D230" s="261" t="s">
        <v>5669</v>
      </c>
      <c r="E230" s="262" t="s">
        <v>5206</v>
      </c>
      <c r="F230" s="265" t="s">
        <v>5653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5605</v>
      </c>
      <c r="B231" s="257" t="s">
        <v>5650</v>
      </c>
      <c r="C231" s="258" t="s">
        <v>5670</v>
      </c>
      <c r="D231" s="261" t="s">
        <v>5671</v>
      </c>
      <c r="E231" s="262" t="s">
        <v>5302</v>
      </c>
      <c r="F231" s="265" t="s">
        <v>5672</v>
      </c>
      <c r="G231" s="268">
        <f>IF(COUNTIF(H231:AU231,"&lt;&gt;")=0,"",SUMPRODUCT(((Recommendations[ImplStatus]="Implemented")+(Recommendations[ImplStatus]="Compensated"))*ISNUMBER(MATCH(Recommendations[Id],H231:AU231,0)))/COUNTIF(H231:AU231,"&lt;&gt;"))</f>
        <v>0</v>
      </c>
      <c r="H231" s="269" t="s">
        <v>30</v>
      </c>
      <c r="I231" s="269" t="s">
        <v>37</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5605</v>
      </c>
      <c r="B232" s="257" t="s">
        <v>5650</v>
      </c>
      <c r="C232" s="258" t="s">
        <v>5673</v>
      </c>
      <c r="D232" s="261" t="s">
        <v>5674</v>
      </c>
      <c r="E232" s="262" t="s">
        <v>5302</v>
      </c>
      <c r="F232" s="265" t="s">
        <v>5672</v>
      </c>
      <c r="G232" s="268">
        <f>IF(COUNTIF(H232:AU232,"&lt;&gt;")=0,"",SUMPRODUCT(((Recommendations[ImplStatus]="Implemented")+(Recommendations[ImplStatus]="Compensated"))*ISNUMBER(MATCH(Recommendations[Id],H232:AU232,0)))/COUNTIF(H232:AU232,"&lt;&gt;"))</f>
        <v>0</v>
      </c>
      <c r="H232" s="269" t="s">
        <v>30</v>
      </c>
      <c r="I232" s="269" t="s">
        <v>37</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5605</v>
      </c>
      <c r="B233" s="257" t="s">
        <v>5650</v>
      </c>
      <c r="C233" s="258" t="s">
        <v>5675</v>
      </c>
      <c r="D233" s="261" t="s">
        <v>5676</v>
      </c>
      <c r="E233" s="262" t="s">
        <v>5235</v>
      </c>
      <c r="F233" s="265" t="s">
        <v>5672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5605</v>
      </c>
      <c r="B234" s="257" t="s">
        <v>5650</v>
      </c>
      <c r="C234" s="258" t="s">
        <v>5677</v>
      </c>
      <c r="D234" s="261" t="s">
        <v>5678</v>
      </c>
      <c r="E234" s="262" t="s">
        <v>5235</v>
      </c>
      <c r="F234" s="265" t="s">
        <v>5672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5605</v>
      </c>
      <c r="B235" s="257" t="s">
        <v>5650</v>
      </c>
      <c r="C235" s="258" t="s">
        <v>5679</v>
      </c>
      <c r="D235" s="261" t="s">
        <v>5680</v>
      </c>
      <c r="E235" s="262" t="s">
        <v>5302</v>
      </c>
      <c r="F235" s="265" t="s">
        <v>5672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5605</v>
      </c>
      <c r="B236" s="257" t="s">
        <v>5650</v>
      </c>
      <c r="C236" s="258" t="s">
        <v>5681</v>
      </c>
      <c r="D236" s="261" t="s">
        <v>5682</v>
      </c>
      <c r="E236" s="262" t="s">
        <v>5235</v>
      </c>
      <c r="F236" s="265" t="s">
        <v>5672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5605</v>
      </c>
      <c r="B237" s="256" t="s">
        <v>1861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5605</v>
      </c>
      <c r="B238" s="257" t="s">
        <v>1861</v>
      </c>
      <c r="C238" s="258" t="s">
        <v>5683</v>
      </c>
      <c r="D238" s="261" t="s">
        <v>5684</v>
      </c>
      <c r="E238" s="262" t="s">
        <v>5206</v>
      </c>
      <c r="F238" s="265" t="s">
        <v>5685</v>
      </c>
      <c r="G238" s="268">
        <f>IF(COUNTIF(H238:AU238,"&lt;&gt;")=0,"",SUMPRODUCT(((Recommendations[ImplStatus]="Implemented")+(Recommendations[ImplStatus]="Compensated"))*ISNUMBER(MATCH(Recommendations[Id],H238:AU238,0)))/COUNTIF(H238:AU238,"&lt;&gt;"))</f>
        <v>0</v>
      </c>
      <c r="H238" s="269" t="s">
        <v>335</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5605</v>
      </c>
      <c r="B239" s="257" t="s">
        <v>1861</v>
      </c>
      <c r="C239" s="258" t="s">
        <v>5686</v>
      </c>
      <c r="D239" s="261" t="s">
        <v>5687</v>
      </c>
      <c r="E239" s="262" t="s">
        <v>5206</v>
      </c>
      <c r="F239" s="265" t="s">
        <v>5685</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5605</v>
      </c>
      <c r="B240" s="257" t="s">
        <v>1861</v>
      </c>
      <c r="C240" s="258" t="s">
        <v>5688</v>
      </c>
      <c r="D240" s="261" t="s">
        <v>5689</v>
      </c>
      <c r="E240" s="262" t="s">
        <v>5206</v>
      </c>
      <c r="F240" s="265" t="s">
        <v>5685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5605</v>
      </c>
      <c r="B241" s="257" t="s">
        <v>1861</v>
      </c>
      <c r="C241" s="258" t="s">
        <v>5690</v>
      </c>
      <c r="D241" s="261" t="s">
        <v>5691</v>
      </c>
      <c r="E241" s="262" t="s">
        <v>5206</v>
      </c>
      <c r="F241" s="265" t="s">
        <v>5685</v>
      </c>
      <c r="G241" s="268">
        <f>IF(COUNTIF(H241:AU241,"&lt;&gt;")=0,"",SUMPRODUCT(((Recommendations[ImplStatus]="Implemented")+(Recommendations[ImplStatus]="Compensated"))*ISNUMBER(MATCH(Recommendations[Id],H241:AU241,0)))/COUNTIF(H241:AU241,"&lt;&gt;"))</f>
        <v>0</v>
      </c>
      <c r="H241" s="269" t="s">
        <v>42</v>
      </c>
      <c r="I241" s="269" t="s">
        <v>267</v>
      </c>
      <c r="J241" s="269" t="s">
        <v>488</v>
      </c>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5605</v>
      </c>
      <c r="B242" s="257" t="s">
        <v>1861</v>
      </c>
      <c r="C242" s="258" t="s">
        <v>5692</v>
      </c>
      <c r="D242" s="261" t="s">
        <v>5693</v>
      </c>
      <c r="E242" s="262" t="s">
        <v>5206</v>
      </c>
      <c r="F242" s="265" t="s">
        <v>5685</v>
      </c>
      <c r="G242" s="268">
        <f>IF(COUNTIF(H242:AU242,"&lt;&gt;")=0,"",SUMPRODUCT(((Recommendations[ImplStatus]="Implemented")+(Recommendations[ImplStatus]="Compensated"))*ISNUMBER(MATCH(Recommendations[Id],H242:AU242,0)))/COUNTIF(H242:AU242,"&lt;&gt;"))</f>
        <v>0</v>
      </c>
      <c r="H242" s="269" t="s">
        <v>59</v>
      </c>
      <c r="I242" s="269" t="s">
        <v>70</v>
      </c>
      <c r="J242" s="269" t="s">
        <v>75</v>
      </c>
      <c r="K242" s="269" t="s">
        <v>92</v>
      </c>
      <c r="L242" s="269" t="s">
        <v>156</v>
      </c>
      <c r="M242" s="269" t="s">
        <v>162</v>
      </c>
      <c r="N242" s="269" t="s">
        <v>167</v>
      </c>
      <c r="O242" s="269" t="s">
        <v>173</v>
      </c>
      <c r="P242" s="269" t="s">
        <v>178</v>
      </c>
      <c r="Q242" s="269" t="s">
        <v>279</v>
      </c>
      <c r="R242" s="269" t="s">
        <v>284</v>
      </c>
      <c r="S242" s="269" t="s">
        <v>289</v>
      </c>
      <c r="T242" s="269" t="s">
        <v>294</v>
      </c>
      <c r="U242" s="269" t="s">
        <v>299</v>
      </c>
      <c r="V242" s="269" t="s">
        <v>304</v>
      </c>
      <c r="W242" s="269" t="s">
        <v>309</v>
      </c>
      <c r="X242" s="269" t="s">
        <v>314</v>
      </c>
      <c r="Y242" s="269" t="s">
        <v>320</v>
      </c>
      <c r="Z242" s="269" t="s">
        <v>341</v>
      </c>
      <c r="AA242" s="269" t="s">
        <v>346</v>
      </c>
      <c r="AB242" s="269" t="s">
        <v>351</v>
      </c>
      <c r="AC242" s="269" t="s">
        <v>356</v>
      </c>
      <c r="AD242" s="269" t="s">
        <v>362</v>
      </c>
      <c r="AE242" s="269" t="s">
        <v>367</v>
      </c>
      <c r="AF242" s="269" t="s">
        <v>372</v>
      </c>
      <c r="AG242" s="269" t="s">
        <v>377</v>
      </c>
      <c r="AH242" s="269" t="s">
        <v>382</v>
      </c>
      <c r="AI242" s="269" t="s">
        <v>387</v>
      </c>
      <c r="AJ242" s="269" t="s">
        <v>392</v>
      </c>
      <c r="AK242" s="269" t="s">
        <v>397</v>
      </c>
      <c r="AL242" s="269" t="s">
        <v>402</v>
      </c>
      <c r="AM242" s="269" t="s">
        <v>407</v>
      </c>
      <c r="AN242" s="269" t="s">
        <v>412</v>
      </c>
      <c r="AO242" s="269" t="s">
        <v>417</v>
      </c>
      <c r="AP242" s="269" t="s">
        <v>422</v>
      </c>
      <c r="AQ242" s="269" t="s">
        <v>427</v>
      </c>
      <c r="AR242" s="269" t="s">
        <v>433</v>
      </c>
      <c r="AS242" s="269" t="s">
        <v>438</v>
      </c>
      <c r="AT242" s="269" t="s">
        <v>443</v>
      </c>
      <c r="AU242" s="283" t="s">
        <v>449</v>
      </c>
    </row>
    <row r="243" spans="1:47" ht="60" customHeight="1" x14ac:dyDescent="0.35">
      <c r="A243" s="279" t="s">
        <v>5605</v>
      </c>
      <c r="B243" s="257" t="s">
        <v>1861</v>
      </c>
      <c r="C243" s="258" t="s">
        <v>5694</v>
      </c>
      <c r="D243" s="261" t="s">
        <v>5695</v>
      </c>
      <c r="E243" s="262" t="s">
        <v>5206</v>
      </c>
      <c r="F243" s="265" t="s">
        <v>5685</v>
      </c>
      <c r="G243" s="268">
        <f>IF(COUNTIF(H243:AU243,"&lt;&gt;")=0,"",SUMPRODUCT(((Recommendations[ImplStatus]="Implemented")+(Recommendations[ImplStatus]="Compensated"))*ISNUMBER(MATCH(Recommendations[Id],H243:AU243,0)))/COUNTIF(H243:AU243,"&lt;&gt;"))</f>
        <v>0</v>
      </c>
      <c r="H243" s="269" t="s">
        <v>59</v>
      </c>
      <c r="I243" s="269" t="s">
        <v>75</v>
      </c>
      <c r="J243" s="269" t="s">
        <v>92</v>
      </c>
      <c r="K243" s="269" t="s">
        <v>156</v>
      </c>
      <c r="L243" s="269" t="s">
        <v>162</v>
      </c>
      <c r="M243" s="269" t="s">
        <v>167</v>
      </c>
      <c r="N243" s="269" t="s">
        <v>173</v>
      </c>
      <c r="O243" s="269" t="s">
        <v>320</v>
      </c>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5605</v>
      </c>
      <c r="B244" s="257" t="s">
        <v>1861</v>
      </c>
      <c r="C244" s="258" t="s">
        <v>5696</v>
      </c>
      <c r="D244" s="261" t="s">
        <v>5697</v>
      </c>
      <c r="E244" s="262" t="s">
        <v>5206</v>
      </c>
      <c r="F244" s="265" t="s">
        <v>5685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5605</v>
      </c>
      <c r="B245" s="257" t="s">
        <v>1861</v>
      </c>
      <c r="C245" s="258" t="s">
        <v>5698</v>
      </c>
      <c r="D245" s="261" t="s">
        <v>5699</v>
      </c>
      <c r="E245" s="262" t="s">
        <v>5206</v>
      </c>
      <c r="F245" s="265" t="s">
        <v>5685</v>
      </c>
      <c r="G245" s="268">
        <f>IF(COUNTIF(H245:AU245,"&lt;&gt;")=0,"",SUMPRODUCT(((Recommendations[ImplStatus]="Implemented")+(Recommendations[ImplStatus]="Compensated"))*ISNUMBER(MATCH(Recommendations[Id],H245:AU245,0)))/COUNTIF(H245:AU245,"&lt;&gt;"))</f>
        <v>0</v>
      </c>
      <c r="H245" s="269" t="s">
        <v>151</v>
      </c>
      <c r="I245" s="269" t="s">
        <v>189</v>
      </c>
      <c r="J245" s="269" t="s">
        <v>194</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5605</v>
      </c>
      <c r="B246" s="257" t="s">
        <v>1861</v>
      </c>
      <c r="C246" s="258" t="s">
        <v>5700</v>
      </c>
      <c r="D246" s="261" t="s">
        <v>5701</v>
      </c>
      <c r="E246" s="262" t="s">
        <v>5206</v>
      </c>
      <c r="F246" s="265" t="s">
        <v>5685</v>
      </c>
      <c r="G246" s="268">
        <f>IF(COUNTIF(H246:AU246,"&lt;&gt;")=0,"",SUMPRODUCT(((Recommendations[ImplStatus]="Implemented")+(Recommendations[ImplStatus]="Compensated"))*ISNUMBER(MATCH(Recommendations[Id],H246:AU246,0)))/COUNTIF(H246:AU246,"&lt;&gt;"))</f>
        <v>0</v>
      </c>
      <c r="H246" s="269" t="s">
        <v>478</v>
      </c>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5605</v>
      </c>
      <c r="B247" s="257" t="s">
        <v>1861</v>
      </c>
      <c r="C247" s="258" t="s">
        <v>5702</v>
      </c>
      <c r="D247" s="261" t="s">
        <v>5703</v>
      </c>
      <c r="E247" s="262" t="s">
        <v>5206</v>
      </c>
      <c r="F247" s="265" t="s">
        <v>5685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5605</v>
      </c>
      <c r="B248" s="257" t="s">
        <v>1861</v>
      </c>
      <c r="C248" s="258" t="s">
        <v>5704</v>
      </c>
      <c r="D248" s="261" t="s">
        <v>5705</v>
      </c>
      <c r="E248" s="262" t="s">
        <v>5235</v>
      </c>
      <c r="F248" s="265" t="s">
        <v>5685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5605</v>
      </c>
      <c r="B249" s="257" t="s">
        <v>1861</v>
      </c>
      <c r="C249" s="258" t="s">
        <v>5706</v>
      </c>
      <c r="D249" s="261" t="s">
        <v>5707</v>
      </c>
      <c r="E249" s="262" t="s">
        <v>5235</v>
      </c>
      <c r="F249" s="265" t="s">
        <v>5708</v>
      </c>
      <c r="G249" s="268">
        <f>IF(COUNTIF(H249:AU249,"&lt;&gt;")=0,"",SUMPRODUCT(((Recommendations[ImplStatus]="Implemented")+(Recommendations[ImplStatus]="Compensated"))*ISNUMBER(MATCH(Recommendations[Id],H249:AU249,0)))/COUNTIF(H249:AU249,"&lt;&gt;"))</f>
        <v>0</v>
      </c>
      <c r="H249" s="269" t="s">
        <v>30</v>
      </c>
      <c r="I249" s="269" t="s">
        <v>37</v>
      </c>
      <c r="J249" s="269" t="s">
        <v>335</v>
      </c>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5605</v>
      </c>
      <c r="B250" s="257" t="s">
        <v>1861</v>
      </c>
      <c r="C250" s="258" t="s">
        <v>5709</v>
      </c>
      <c r="D250" s="261" t="s">
        <v>5710</v>
      </c>
      <c r="E250" s="262" t="s">
        <v>5235</v>
      </c>
      <c r="F250" s="265" t="s">
        <v>5708</v>
      </c>
      <c r="G250" s="268">
        <f>IF(COUNTIF(H250:AU250,"&lt;&gt;")=0,"",SUMPRODUCT(((Recommendations[ImplStatus]="Implemented")+(Recommendations[ImplStatus]="Compensated"))*ISNUMBER(MATCH(Recommendations[Id],H250:AU250,0)))/COUNTIF(H250:AU250,"&lt;&gt;"))</f>
        <v>0</v>
      </c>
      <c r="H250" s="269" t="s">
        <v>204</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5605</v>
      </c>
      <c r="B251" s="256" t="s">
        <v>5711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5605</v>
      </c>
      <c r="B252" s="257" t="s">
        <v>5711</v>
      </c>
      <c r="C252" s="258" t="s">
        <v>5712</v>
      </c>
      <c r="D252" s="261" t="s">
        <v>5713</v>
      </c>
      <c r="E252" s="262" t="s">
        <v>5302</v>
      </c>
      <c r="F252" s="265" t="s">
        <v>5714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5605</v>
      </c>
      <c r="B253" s="257" t="s">
        <v>5711</v>
      </c>
      <c r="C253" s="258" t="s">
        <v>5715</v>
      </c>
      <c r="D253" s="261" t="s">
        <v>5716</v>
      </c>
      <c r="E253" s="262" t="s">
        <v>5302</v>
      </c>
      <c r="F253" s="265" t="s">
        <v>5714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5605</v>
      </c>
      <c r="B254" s="257" t="s">
        <v>5711</v>
      </c>
      <c r="C254" s="258" t="s">
        <v>5717</v>
      </c>
      <c r="D254" s="261" t="s">
        <v>5718</v>
      </c>
      <c r="E254" s="262" t="s">
        <v>5302</v>
      </c>
      <c r="F254" s="265" t="s">
        <v>5714</v>
      </c>
      <c r="G254" s="268">
        <f>IF(COUNTIF(H254:AU254,"&lt;&gt;")=0,"",SUMPRODUCT(((Recommendations[ImplStatus]="Implemented")+(Recommendations[ImplStatus]="Compensated"))*ISNUMBER(MATCH(Recommendations[Id],H254:AU254,0)))/COUNTIF(H254:AU254,"&lt;&gt;"))</f>
        <v>0</v>
      </c>
      <c r="H254" s="269" t="s">
        <v>18</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5605</v>
      </c>
      <c r="B255" s="257" t="s">
        <v>5711</v>
      </c>
      <c r="C255" s="258" t="s">
        <v>5719</v>
      </c>
      <c r="D255" s="261" t="s">
        <v>5720</v>
      </c>
      <c r="E255" s="262" t="s">
        <v>5302</v>
      </c>
      <c r="F255" s="265" t="s">
        <v>5714</v>
      </c>
      <c r="G255" s="268">
        <f>IF(COUNTIF(H255:AU255,"&lt;&gt;")=0,"",SUMPRODUCT(((Recommendations[ImplStatus]="Implemented")+(Recommendations[ImplStatus]="Compensated"))*ISNUMBER(MATCH(Recommendations[Id],H255:AU255,0)))/COUNTIF(H255:AU255,"&lt;&gt;"))</f>
        <v>0</v>
      </c>
      <c r="H255" s="269" t="s">
        <v>18</v>
      </c>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5605</v>
      </c>
      <c r="B256" s="257" t="s">
        <v>5711</v>
      </c>
      <c r="C256" s="258" t="s">
        <v>5721</v>
      </c>
      <c r="D256" s="261" t="s">
        <v>5722</v>
      </c>
      <c r="E256" s="262" t="s">
        <v>5302</v>
      </c>
      <c r="F256" s="265" t="s">
        <v>5714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5605</v>
      </c>
      <c r="B257" s="257" t="s">
        <v>5711</v>
      </c>
      <c r="C257" s="258" t="s">
        <v>5723</v>
      </c>
      <c r="D257" s="261" t="s">
        <v>5724</v>
      </c>
      <c r="E257" s="262" t="s">
        <v>5206</v>
      </c>
      <c r="F257" s="265" t="s">
        <v>5714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5605</v>
      </c>
      <c r="B258" s="257" t="s">
        <v>5711</v>
      </c>
      <c r="C258" s="258" t="s">
        <v>5725</v>
      </c>
      <c r="D258" s="261" t="s">
        <v>5726</v>
      </c>
      <c r="E258" s="262" t="s">
        <v>5206</v>
      </c>
      <c r="F258" s="265" t="s">
        <v>5714</v>
      </c>
      <c r="G258" s="268">
        <f>IF(COUNTIF(H258:AU258,"&lt;&gt;")=0,"",SUMPRODUCT(((Recommendations[ImplStatus]="Implemented")+(Recommendations[ImplStatus]="Compensated"))*ISNUMBER(MATCH(Recommendations[Id],H258:AU258,0)))/COUNTIF(H258:AU258,"&lt;&gt;"))</f>
        <v>0</v>
      </c>
      <c r="H258" s="269" t="s">
        <v>204</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5605</v>
      </c>
      <c r="B259" s="257" t="s">
        <v>5711</v>
      </c>
      <c r="C259" s="258" t="s">
        <v>5727</v>
      </c>
      <c r="D259" s="261" t="s">
        <v>5728</v>
      </c>
      <c r="E259" s="262" t="s">
        <v>5206</v>
      </c>
      <c r="F259" s="265" t="s">
        <v>5714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5605</v>
      </c>
      <c r="B260" s="257" t="s">
        <v>5711</v>
      </c>
      <c r="C260" s="258" t="s">
        <v>5729</v>
      </c>
      <c r="D260" s="261" t="s">
        <v>5730</v>
      </c>
      <c r="E260" s="262" t="s">
        <v>5206</v>
      </c>
      <c r="F260" s="265" t="s">
        <v>5714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5605</v>
      </c>
      <c r="B261" s="257" t="s">
        <v>5711</v>
      </c>
      <c r="C261" s="258" t="s">
        <v>5731</v>
      </c>
      <c r="D261" s="261" t="s">
        <v>5732</v>
      </c>
      <c r="E261" s="262" t="s">
        <v>5350</v>
      </c>
      <c r="F261" s="265" t="s">
        <v>5714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5605</v>
      </c>
      <c r="B262" s="257" t="s">
        <v>5711</v>
      </c>
      <c r="C262" s="258" t="s">
        <v>5733</v>
      </c>
      <c r="D262" s="261" t="s">
        <v>5734</v>
      </c>
      <c r="E262" s="262" t="s">
        <v>5350</v>
      </c>
      <c r="F262" s="265" t="s">
        <v>5714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5605</v>
      </c>
      <c r="B263" s="257" t="s">
        <v>5711</v>
      </c>
      <c r="C263" s="258" t="s">
        <v>5735</v>
      </c>
      <c r="D263" s="261" t="s">
        <v>5736</v>
      </c>
      <c r="E263" s="262" t="s">
        <v>5350</v>
      </c>
      <c r="F263" s="265" t="s">
        <v>5714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5605</v>
      </c>
      <c r="B264" s="256" t="s">
        <v>5737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5605</v>
      </c>
      <c r="B265" s="257" t="s">
        <v>5737</v>
      </c>
      <c r="C265" s="258" t="s">
        <v>5738</v>
      </c>
      <c r="D265" s="261" t="s">
        <v>5739</v>
      </c>
      <c r="E265" s="262" t="s">
        <v>5235</v>
      </c>
      <c r="F265" s="265" t="s">
        <v>5740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5605</v>
      </c>
      <c r="B266" s="257" t="s">
        <v>5737</v>
      </c>
      <c r="C266" s="258" t="s">
        <v>5741</v>
      </c>
      <c r="D266" s="261" t="s">
        <v>5742</v>
      </c>
      <c r="E266" s="262" t="s">
        <v>5235</v>
      </c>
      <c r="F266" s="265" t="s">
        <v>5740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5605</v>
      </c>
      <c r="B267" s="257" t="s">
        <v>5737</v>
      </c>
      <c r="C267" s="258" t="s">
        <v>5743</v>
      </c>
      <c r="D267" s="261" t="s">
        <v>5744</v>
      </c>
      <c r="E267" s="262" t="s">
        <v>5235</v>
      </c>
      <c r="F267" s="265" t="s">
        <v>5740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5605</v>
      </c>
      <c r="B268" s="257" t="s">
        <v>5737</v>
      </c>
      <c r="C268" s="258" t="s">
        <v>5745</v>
      </c>
      <c r="D268" s="261" t="s">
        <v>5746</v>
      </c>
      <c r="E268" s="262" t="s">
        <v>5235</v>
      </c>
      <c r="F268" s="265" t="s">
        <v>5740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5605</v>
      </c>
      <c r="B269" s="257" t="s">
        <v>5737</v>
      </c>
      <c r="C269" s="258" t="s">
        <v>5747</v>
      </c>
      <c r="D269" s="261" t="s">
        <v>5748</v>
      </c>
      <c r="E269" s="262" t="s">
        <v>5235</v>
      </c>
      <c r="F269" s="265" t="s">
        <v>5740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5605</v>
      </c>
      <c r="B270" s="257" t="s">
        <v>5737</v>
      </c>
      <c r="C270" s="258" t="s">
        <v>5749</v>
      </c>
      <c r="D270" s="261" t="s">
        <v>5750</v>
      </c>
      <c r="E270" s="262" t="s">
        <v>5235</v>
      </c>
      <c r="F270" s="265" t="s">
        <v>5740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5605</v>
      </c>
      <c r="B271" s="257" t="s">
        <v>5737</v>
      </c>
      <c r="C271" s="258" t="s">
        <v>5751</v>
      </c>
      <c r="D271" s="261" t="s">
        <v>5752</v>
      </c>
      <c r="E271" s="262" t="s">
        <v>5235</v>
      </c>
      <c r="F271" s="265" t="s">
        <v>5740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5605</v>
      </c>
      <c r="B272" s="257" t="s">
        <v>5737</v>
      </c>
      <c r="C272" s="258" t="s">
        <v>5753</v>
      </c>
      <c r="D272" s="261" t="s">
        <v>5754</v>
      </c>
      <c r="E272" s="262" t="s">
        <v>5235</v>
      </c>
      <c r="F272" s="265" t="s">
        <v>5740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5605</v>
      </c>
      <c r="B273" s="257" t="s">
        <v>5737</v>
      </c>
      <c r="C273" s="258" t="s">
        <v>5755</v>
      </c>
      <c r="D273" s="261" t="s">
        <v>5756</v>
      </c>
      <c r="E273" s="262" t="s">
        <v>5235</v>
      </c>
      <c r="F273" s="265" t="s">
        <v>5740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5757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5757</v>
      </c>
      <c r="B275" s="256" t="s">
        <v>5758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5757</v>
      </c>
      <c r="B276" s="257" t="s">
        <v>5758</v>
      </c>
      <c r="C276" s="258" t="s">
        <v>5759</v>
      </c>
      <c r="D276" s="261" t="s">
        <v>5760</v>
      </c>
      <c r="E276" s="262" t="s">
        <v>5206</v>
      </c>
      <c r="F276" s="265" t="s">
        <v>5761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5757</v>
      </c>
      <c r="B277" s="257" t="s">
        <v>5758</v>
      </c>
      <c r="C277" s="258" t="s">
        <v>5762</v>
      </c>
      <c r="D277" s="261" t="s">
        <v>5763</v>
      </c>
      <c r="E277" s="262" t="s">
        <v>5206</v>
      </c>
      <c r="F277" s="265" t="s">
        <v>5761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5757</v>
      </c>
      <c r="B278" s="257" t="s">
        <v>5758</v>
      </c>
      <c r="C278" s="258" t="s">
        <v>5764</v>
      </c>
      <c r="D278" s="261" t="s">
        <v>5765</v>
      </c>
      <c r="E278" s="262" t="s">
        <v>5206</v>
      </c>
      <c r="F278" s="265" t="s">
        <v>5761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5757</v>
      </c>
      <c r="B279" s="257" t="s">
        <v>5758</v>
      </c>
      <c r="C279" s="258" t="s">
        <v>5766</v>
      </c>
      <c r="D279" s="261" t="s">
        <v>5767</v>
      </c>
      <c r="E279" s="262" t="s">
        <v>5206</v>
      </c>
      <c r="F279" s="265" t="s">
        <v>5761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5757</v>
      </c>
      <c r="B280" s="257" t="s">
        <v>5758</v>
      </c>
      <c r="C280" s="258" t="s">
        <v>5768</v>
      </c>
      <c r="D280" s="261" t="s">
        <v>5769</v>
      </c>
      <c r="E280" s="262" t="s">
        <v>5206</v>
      </c>
      <c r="F280" s="265" t="s">
        <v>5761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5757</v>
      </c>
      <c r="B281" s="257" t="s">
        <v>5758</v>
      </c>
      <c r="C281" s="258" t="s">
        <v>5770</v>
      </c>
      <c r="D281" s="261" t="s">
        <v>5771</v>
      </c>
      <c r="E281" s="262" t="s">
        <v>5206</v>
      </c>
      <c r="F281" s="265" t="s">
        <v>5761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5757</v>
      </c>
      <c r="B282" s="257" t="s">
        <v>5758</v>
      </c>
      <c r="C282" s="258" t="s">
        <v>5772</v>
      </c>
      <c r="D282" s="261" t="s">
        <v>5773</v>
      </c>
      <c r="E282" s="262" t="s">
        <v>5206</v>
      </c>
      <c r="F282" s="265" t="s">
        <v>5761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5757</v>
      </c>
      <c r="B283" s="257" t="s">
        <v>5758</v>
      </c>
      <c r="C283" s="258" t="s">
        <v>5774</v>
      </c>
      <c r="D283" s="261" t="s">
        <v>5775</v>
      </c>
      <c r="E283" s="262" t="s">
        <v>5302</v>
      </c>
      <c r="F283" s="265" t="s">
        <v>5776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5757</v>
      </c>
      <c r="B284" s="257" t="s">
        <v>5758</v>
      </c>
      <c r="C284" s="258" t="s">
        <v>5777</v>
      </c>
      <c r="D284" s="261" t="s">
        <v>5778</v>
      </c>
      <c r="E284" s="262" t="s">
        <v>5302</v>
      </c>
      <c r="F284" s="265" t="s">
        <v>5776</v>
      </c>
      <c r="G284" s="268">
        <f>IF(COUNTIF(H284:AU284,"&lt;&gt;")=0,"",SUMPRODUCT(((Recommendations[ImplStatus]="Implemented")+(Recommendations[ImplStatus]="Compensated"))*ISNUMBER(MATCH(Recommendations[Id],H284:AU284,0)))/COUNTIF(H284:AU284,"&lt;&gt;"))</f>
        <v>0</v>
      </c>
      <c r="H284" s="269" t="s">
        <v>87</v>
      </c>
      <c r="I284" s="269" t="s">
        <v>134</v>
      </c>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5757</v>
      </c>
      <c r="B285" s="257" t="s">
        <v>5758</v>
      </c>
      <c r="C285" s="258" t="s">
        <v>5779</v>
      </c>
      <c r="D285" s="261" t="s">
        <v>5780</v>
      </c>
      <c r="E285" s="262" t="s">
        <v>5206</v>
      </c>
      <c r="F285" s="265" t="s">
        <v>5776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5757</v>
      </c>
      <c r="B286" s="257" t="s">
        <v>5758</v>
      </c>
      <c r="C286" s="258" t="s">
        <v>5781</v>
      </c>
      <c r="D286" s="261" t="s">
        <v>5782</v>
      </c>
      <c r="E286" s="262" t="s">
        <v>5235</v>
      </c>
      <c r="F286" s="265" t="s">
        <v>5776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5757</v>
      </c>
      <c r="B287" s="257" t="s">
        <v>5758</v>
      </c>
      <c r="C287" s="258" t="s">
        <v>5783</v>
      </c>
      <c r="D287" s="261" t="s">
        <v>5784</v>
      </c>
      <c r="E287" s="262" t="s">
        <v>5235</v>
      </c>
      <c r="F287" s="265" t="s">
        <v>5776</v>
      </c>
      <c r="G287" s="268">
        <f>IF(COUNTIF(H287:AU287,"&lt;&gt;")=0,"",SUMPRODUCT(((Recommendations[ImplStatus]="Implemented")+(Recommendations[ImplStatus]="Compensated"))*ISNUMBER(MATCH(Recommendations[Id],H287:AU287,0)))/COUNTIF(H287:AU287,"&lt;&gt;"))</f>
        <v>0</v>
      </c>
      <c r="H287" s="269" t="s">
        <v>183</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5757</v>
      </c>
      <c r="B288" s="257" t="s">
        <v>5758</v>
      </c>
      <c r="C288" s="258" t="s">
        <v>5785</v>
      </c>
      <c r="D288" s="261" t="s">
        <v>5786</v>
      </c>
      <c r="E288" s="262" t="s">
        <v>5235</v>
      </c>
      <c r="F288" s="265" t="s">
        <v>5776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5757</v>
      </c>
      <c r="B289" s="257" t="s">
        <v>5758</v>
      </c>
      <c r="C289" s="258" t="s">
        <v>5787</v>
      </c>
      <c r="D289" s="261" t="s">
        <v>5788</v>
      </c>
      <c r="E289" s="262" t="s">
        <v>5235</v>
      </c>
      <c r="F289" s="265" t="s">
        <v>5776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5757</v>
      </c>
      <c r="B290" s="257" t="s">
        <v>5758</v>
      </c>
      <c r="C290" s="258" t="s">
        <v>5789</v>
      </c>
      <c r="D290" s="261" t="s">
        <v>5790</v>
      </c>
      <c r="E290" s="262" t="s">
        <v>5206</v>
      </c>
      <c r="F290" s="265" t="s">
        <v>5776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5757</v>
      </c>
      <c r="B291" s="257" t="s">
        <v>5758</v>
      </c>
      <c r="C291" s="258" t="s">
        <v>5791</v>
      </c>
      <c r="D291" s="261" t="s">
        <v>5792</v>
      </c>
      <c r="E291" s="262" t="s">
        <v>5235</v>
      </c>
      <c r="F291" s="265" t="s">
        <v>5793</v>
      </c>
      <c r="G291" s="268">
        <f>IF(COUNTIF(H291:AU291,"&lt;&gt;")=0,"",SUMPRODUCT(((Recommendations[ImplStatus]="Implemented")+(Recommendations[ImplStatus]="Compensated"))*ISNUMBER(MATCH(Recommendations[Id],H291:AU291,0)))/COUNTIF(H291:AU291,"&lt;&gt;"))</f>
        <v>0</v>
      </c>
      <c r="H291" s="269" t="s">
        <v>134</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5757</v>
      </c>
      <c r="B292" s="257" t="s">
        <v>5758</v>
      </c>
      <c r="C292" s="258" t="s">
        <v>5794</v>
      </c>
      <c r="D292" s="261" t="s">
        <v>5795</v>
      </c>
      <c r="E292" s="262" t="s">
        <v>5235</v>
      </c>
      <c r="F292" s="265" t="s">
        <v>5793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5757</v>
      </c>
      <c r="B293" s="257" t="s">
        <v>5758</v>
      </c>
      <c r="C293" s="258" t="s">
        <v>5796</v>
      </c>
      <c r="D293" s="261" t="s">
        <v>5797</v>
      </c>
      <c r="E293" s="262" t="s">
        <v>5485</v>
      </c>
      <c r="F293" s="265" t="s">
        <v>5776</v>
      </c>
      <c r="G293" s="268">
        <f>IF(COUNTIF(H293:AU293,"&lt;&gt;")=0,"",SUMPRODUCT(((Recommendations[ImplStatus]="Implemented")+(Recommendations[ImplStatus]="Compensated"))*ISNUMBER(MATCH(Recommendations[Id],H293:AU293,0)))/COUNTIF(H293:AU293,"&lt;&gt;"))</f>
        <v>0</v>
      </c>
      <c r="H293" s="269" t="s">
        <v>119</v>
      </c>
      <c r="I293" s="269" t="s">
        <v>215</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5757</v>
      </c>
      <c r="B294" s="257" t="s">
        <v>5758</v>
      </c>
      <c r="C294" s="258" t="s">
        <v>5798</v>
      </c>
      <c r="D294" s="261" t="s">
        <v>5799</v>
      </c>
      <c r="E294" s="262" t="s">
        <v>5485</v>
      </c>
      <c r="F294" s="265" t="s">
        <v>5776</v>
      </c>
      <c r="G294" s="268">
        <f>IF(COUNTIF(H294:AU294,"&lt;&gt;")=0,"",SUMPRODUCT(((Recommendations[ImplStatus]="Implemented")+(Recommendations[ImplStatus]="Compensated"))*ISNUMBER(MATCH(Recommendations[Id],H294:AU294,0)))/COUNTIF(H294:AU294,"&lt;&gt;"))</f>
        <v>0</v>
      </c>
      <c r="H294" s="269" t="s">
        <v>124</v>
      </c>
      <c r="I294" s="269" t="s">
        <v>129</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5757</v>
      </c>
      <c r="B295" s="257" t="s">
        <v>5758</v>
      </c>
      <c r="C295" s="258" t="s">
        <v>5800</v>
      </c>
      <c r="D295" s="261" t="s">
        <v>5801</v>
      </c>
      <c r="E295" s="262" t="s">
        <v>5302</v>
      </c>
      <c r="F295" s="265" t="s">
        <v>5776</v>
      </c>
      <c r="G295" s="268">
        <f>IF(COUNTIF(H295:AU295,"&lt;&gt;")=0,"",SUMPRODUCT(((Recommendations[ImplStatus]="Implemented")+(Recommendations[ImplStatus]="Compensated"))*ISNUMBER(MATCH(Recommendations[Id],H295:AU295,0)))/COUNTIF(H295:AU295,"&lt;&gt;"))</f>
        <v>0</v>
      </c>
      <c r="H295" s="269" t="s">
        <v>215</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5757</v>
      </c>
      <c r="B296" s="257" t="s">
        <v>5758</v>
      </c>
      <c r="C296" s="258" t="s">
        <v>5802</v>
      </c>
      <c r="D296" s="261" t="s">
        <v>5803</v>
      </c>
      <c r="E296" s="262" t="s">
        <v>5302</v>
      </c>
      <c r="F296" s="265" t="s">
        <v>5776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5757</v>
      </c>
      <c r="B297" s="257" t="s">
        <v>5758</v>
      </c>
      <c r="C297" s="258" t="s">
        <v>5804</v>
      </c>
      <c r="D297" s="261" t="s">
        <v>5805</v>
      </c>
      <c r="E297" s="262" t="s">
        <v>5206</v>
      </c>
      <c r="F297" s="265" t="s">
        <v>5776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5757</v>
      </c>
      <c r="B298" s="257" t="s">
        <v>5758</v>
      </c>
      <c r="C298" s="258" t="s">
        <v>5806</v>
      </c>
      <c r="D298" s="261" t="s">
        <v>5807</v>
      </c>
      <c r="E298" s="262" t="s">
        <v>5302</v>
      </c>
      <c r="F298" s="265" t="s">
        <v>5776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5757</v>
      </c>
      <c r="B299" s="257" t="s">
        <v>5758</v>
      </c>
      <c r="C299" s="258" t="s">
        <v>5808</v>
      </c>
      <c r="D299" s="261" t="s">
        <v>5809</v>
      </c>
      <c r="E299" s="262" t="s">
        <v>5235</v>
      </c>
      <c r="F299" s="265" t="s">
        <v>5776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5757</v>
      </c>
      <c r="B300" s="257" t="s">
        <v>5758</v>
      </c>
      <c r="C300" s="258" t="s">
        <v>5810</v>
      </c>
      <c r="D300" s="261" t="s">
        <v>5811</v>
      </c>
      <c r="E300" s="262" t="s">
        <v>5302</v>
      </c>
      <c r="F300" s="265" t="s">
        <v>5776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5757</v>
      </c>
      <c r="B301" s="257" t="s">
        <v>5758</v>
      </c>
      <c r="C301" s="258" t="s">
        <v>5812</v>
      </c>
      <c r="D301" s="261" t="s">
        <v>5813</v>
      </c>
      <c r="E301" s="262" t="s">
        <v>5350</v>
      </c>
      <c r="F301" s="265" t="s">
        <v>5776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5757</v>
      </c>
      <c r="B302" s="257" t="s">
        <v>5758</v>
      </c>
      <c r="C302" s="258" t="s">
        <v>5814</v>
      </c>
      <c r="D302" s="261" t="s">
        <v>5815</v>
      </c>
      <c r="E302" s="262" t="s">
        <v>5350</v>
      </c>
      <c r="F302" s="265" t="s">
        <v>5776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5757</v>
      </c>
      <c r="B303" s="256" t="s">
        <v>1594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5757</v>
      </c>
      <c r="B304" s="257" t="s">
        <v>1594</v>
      </c>
      <c r="C304" s="258" t="s">
        <v>5816</v>
      </c>
      <c r="D304" s="261" t="s">
        <v>5817</v>
      </c>
      <c r="E304" s="262" t="s">
        <v>5206</v>
      </c>
      <c r="F304" s="265" t="s">
        <v>5818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5757</v>
      </c>
      <c r="B305" s="257" t="s">
        <v>1594</v>
      </c>
      <c r="C305" s="258" t="s">
        <v>5819</v>
      </c>
      <c r="D305" s="261" t="s">
        <v>5820</v>
      </c>
      <c r="E305" s="262" t="s">
        <v>5206</v>
      </c>
      <c r="F305" s="265" t="s">
        <v>5818</v>
      </c>
      <c r="G305" s="268">
        <f>IF(COUNTIF(H305:AU305,"&lt;&gt;")=0,"",SUMPRODUCT(((Recommendations[ImplStatus]="Implemented")+(Recommendations[ImplStatus]="Compensated"))*ISNUMBER(MATCH(Recommendations[Id],H305:AU305,0)))/COUNTIF(H305:AU305,"&lt;&gt;"))</f>
        <v>0</v>
      </c>
      <c r="H305" s="269" t="s">
        <v>114</v>
      </c>
      <c r="I305" s="269" t="s">
        <v>139</v>
      </c>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5757</v>
      </c>
      <c r="B306" s="257" t="s">
        <v>1594</v>
      </c>
      <c r="C306" s="258" t="s">
        <v>5821</v>
      </c>
      <c r="D306" s="261" t="s">
        <v>5822</v>
      </c>
      <c r="E306" s="262" t="s">
        <v>5206</v>
      </c>
      <c r="F306" s="265" t="s">
        <v>5818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5757</v>
      </c>
      <c r="B307" s="257" t="s">
        <v>1594</v>
      </c>
      <c r="C307" s="258" t="s">
        <v>5823</v>
      </c>
      <c r="D307" s="261" t="s">
        <v>5824</v>
      </c>
      <c r="E307" s="262" t="s">
        <v>5206</v>
      </c>
      <c r="F307" s="265" t="s">
        <v>5818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5757</v>
      </c>
      <c r="B308" s="257" t="s">
        <v>1594</v>
      </c>
      <c r="C308" s="258" t="s">
        <v>5825</v>
      </c>
      <c r="D308" s="261" t="s">
        <v>5826</v>
      </c>
      <c r="E308" s="262" t="s">
        <v>5302</v>
      </c>
      <c r="F308" s="265" t="s">
        <v>5818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5757</v>
      </c>
      <c r="B309" s="257" t="s">
        <v>1594</v>
      </c>
      <c r="C309" s="258" t="s">
        <v>5827</v>
      </c>
      <c r="D309" s="261" t="s">
        <v>5828</v>
      </c>
      <c r="E309" s="262" t="s">
        <v>5302</v>
      </c>
      <c r="F309" s="265" t="s">
        <v>5818</v>
      </c>
      <c r="G309" s="268">
        <f>IF(COUNTIF(H309:AU309,"&lt;&gt;")=0,"",SUMPRODUCT(((Recommendations[ImplStatus]="Implemented")+(Recommendations[ImplStatus]="Compensated"))*ISNUMBER(MATCH(Recommendations[Id],H309:AU309,0)))/COUNTIF(H309:AU309,"&lt;&gt;"))</f>
        <v>0</v>
      </c>
      <c r="H309" s="269" t="s">
        <v>87</v>
      </c>
      <c r="I309" s="269" t="s">
        <v>114</v>
      </c>
      <c r="J309" s="269" t="s">
        <v>139</v>
      </c>
      <c r="K309" s="269" t="s">
        <v>145</v>
      </c>
      <c r="L309" s="269" t="s">
        <v>178</v>
      </c>
      <c r="M309" s="269" t="s">
        <v>183</v>
      </c>
      <c r="N309" s="269" t="s">
        <v>199</v>
      </c>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5757</v>
      </c>
      <c r="B310" s="257" t="s">
        <v>1594</v>
      </c>
      <c r="C310" s="258" t="s">
        <v>5829</v>
      </c>
      <c r="D310" s="261" t="s">
        <v>5830</v>
      </c>
      <c r="E310" s="262" t="s">
        <v>5302</v>
      </c>
      <c r="F310" s="265" t="s">
        <v>5818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5757</v>
      </c>
      <c r="B311" s="257" t="s">
        <v>1594</v>
      </c>
      <c r="C311" s="258" t="s">
        <v>5831</v>
      </c>
      <c r="D311" s="261" t="s">
        <v>5832</v>
      </c>
      <c r="E311" s="262" t="s">
        <v>5302</v>
      </c>
      <c r="F311" s="265" t="s">
        <v>5818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5757</v>
      </c>
      <c r="B312" s="257" t="s">
        <v>1594</v>
      </c>
      <c r="C312" s="258" t="s">
        <v>5833</v>
      </c>
      <c r="D312" s="261" t="s">
        <v>5834</v>
      </c>
      <c r="E312" s="262" t="s">
        <v>5302</v>
      </c>
      <c r="F312" s="265" t="s">
        <v>5818</v>
      </c>
      <c r="G312" s="268">
        <f>IF(COUNTIF(H312:AU312,"&lt;&gt;")=0,"",SUMPRODUCT(((Recommendations[ImplStatus]="Implemented")+(Recommendations[ImplStatus]="Compensated"))*ISNUMBER(MATCH(Recommendations[Id],H312:AU312,0)))/COUNTIF(H312:AU312,"&lt;&gt;"))</f>
        <v>0</v>
      </c>
      <c r="H312" s="269" t="s">
        <v>114</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5757</v>
      </c>
      <c r="B313" s="257" t="s">
        <v>1594</v>
      </c>
      <c r="C313" s="258" t="s">
        <v>5835</v>
      </c>
      <c r="D313" s="261" t="s">
        <v>5836</v>
      </c>
      <c r="E313" s="262" t="s">
        <v>5235</v>
      </c>
      <c r="F313" s="265" t="s">
        <v>5818</v>
      </c>
      <c r="G313" s="268">
        <f>IF(COUNTIF(H313:AU313,"&lt;&gt;")=0,"",SUMPRODUCT(((Recommendations[ImplStatus]="Implemented")+(Recommendations[ImplStatus]="Compensated"))*ISNUMBER(MATCH(Recommendations[Id],H313:AU313,0)))/COUNTIF(H313:AU313,"&lt;&gt;"))</f>
        <v>0</v>
      </c>
      <c r="H313" s="269" t="s">
        <v>114</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5757</v>
      </c>
      <c r="B314" s="257" t="s">
        <v>1594</v>
      </c>
      <c r="C314" s="258" t="s">
        <v>5837</v>
      </c>
      <c r="D314" s="261" t="s">
        <v>5838</v>
      </c>
      <c r="E314" s="262" t="s">
        <v>5235</v>
      </c>
      <c r="F314" s="265" t="s">
        <v>5818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5757</v>
      </c>
      <c r="B315" s="257" t="s">
        <v>1594</v>
      </c>
      <c r="C315" s="258" t="s">
        <v>5839</v>
      </c>
      <c r="D315" s="261" t="s">
        <v>5840</v>
      </c>
      <c r="E315" s="262" t="s">
        <v>5235</v>
      </c>
      <c r="F315" s="265" t="s">
        <v>5818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5757</v>
      </c>
      <c r="B316" s="257" t="s">
        <v>1594</v>
      </c>
      <c r="C316" s="258" t="s">
        <v>5841</v>
      </c>
      <c r="D316" s="261" t="s">
        <v>5842</v>
      </c>
      <c r="E316" s="262" t="s">
        <v>5235</v>
      </c>
      <c r="F316" s="265" t="s">
        <v>5818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5757</v>
      </c>
      <c r="B317" s="257" t="s">
        <v>1594</v>
      </c>
      <c r="C317" s="258" t="s">
        <v>5843</v>
      </c>
      <c r="D317" s="261" t="s">
        <v>5844</v>
      </c>
      <c r="E317" s="262" t="s">
        <v>5302</v>
      </c>
      <c r="F317" s="265" t="s">
        <v>5776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5757</v>
      </c>
      <c r="B318" s="257" t="s">
        <v>1594</v>
      </c>
      <c r="C318" s="258" t="s">
        <v>5845</v>
      </c>
      <c r="D318" s="261" t="s">
        <v>5846</v>
      </c>
      <c r="E318" s="262" t="s">
        <v>5350</v>
      </c>
      <c r="F318" s="265" t="s">
        <v>5776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5757</v>
      </c>
      <c r="B319" s="257" t="s">
        <v>1594</v>
      </c>
      <c r="C319" s="258" t="s">
        <v>5847</v>
      </c>
      <c r="D319" s="261" t="s">
        <v>5848</v>
      </c>
      <c r="E319" s="262" t="s">
        <v>5350</v>
      </c>
      <c r="F319" s="265" t="s">
        <v>5776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5757</v>
      </c>
      <c r="B320" s="256" t="s">
        <v>5849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5757</v>
      </c>
      <c r="B321" s="257" t="s">
        <v>5849</v>
      </c>
      <c r="C321" s="258" t="s">
        <v>5850</v>
      </c>
      <c r="D321" s="261" t="s">
        <v>5851</v>
      </c>
      <c r="E321" s="262" t="s">
        <v>5235</v>
      </c>
      <c r="F321" s="265" t="s">
        <v>5852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5757</v>
      </c>
      <c r="B322" s="257" t="s">
        <v>5849</v>
      </c>
      <c r="C322" s="258" t="s">
        <v>5853</v>
      </c>
      <c r="D322" s="261" t="s">
        <v>5854</v>
      </c>
      <c r="E322" s="262" t="s">
        <v>5235</v>
      </c>
      <c r="F322" s="265" t="s">
        <v>5852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5757</v>
      </c>
      <c r="B323" s="257" t="s">
        <v>5849</v>
      </c>
      <c r="C323" s="258" t="s">
        <v>5855</v>
      </c>
      <c r="D323" s="261" t="s">
        <v>5856</v>
      </c>
      <c r="E323" s="262" t="s">
        <v>5235</v>
      </c>
      <c r="F323" s="265" t="s">
        <v>5852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5757</v>
      </c>
      <c r="B324" s="257" t="s">
        <v>5849</v>
      </c>
      <c r="C324" s="258" t="s">
        <v>5857</v>
      </c>
      <c r="D324" s="261" t="s">
        <v>5858</v>
      </c>
      <c r="E324" s="262" t="s">
        <v>5235</v>
      </c>
      <c r="F324" s="265" t="s">
        <v>5852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5757</v>
      </c>
      <c r="B325" s="257" t="s">
        <v>5849</v>
      </c>
      <c r="C325" s="258" t="s">
        <v>5859</v>
      </c>
      <c r="D325" s="261" t="s">
        <v>5860</v>
      </c>
      <c r="E325" s="262" t="s">
        <v>5235</v>
      </c>
      <c r="F325" s="265" t="s">
        <v>5852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5757</v>
      </c>
      <c r="B326" s="257" t="s">
        <v>5849</v>
      </c>
      <c r="C326" s="258" t="s">
        <v>5861</v>
      </c>
      <c r="D326" s="261" t="s">
        <v>5862</v>
      </c>
      <c r="E326" s="262" t="s">
        <v>5235</v>
      </c>
      <c r="F326" s="265" t="s">
        <v>5852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5757</v>
      </c>
      <c r="B327" s="257" t="s">
        <v>5849</v>
      </c>
      <c r="C327" s="258" t="s">
        <v>5863</v>
      </c>
      <c r="D327" s="261" t="s">
        <v>5864</v>
      </c>
      <c r="E327" s="262" t="s">
        <v>5235</v>
      </c>
      <c r="F327" s="265" t="s">
        <v>5852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5757</v>
      </c>
      <c r="B328" s="257" t="s">
        <v>5849</v>
      </c>
      <c r="C328" s="258" t="s">
        <v>5865</v>
      </c>
      <c r="D328" s="261" t="s">
        <v>5866</v>
      </c>
      <c r="E328" s="262" t="s">
        <v>5235</v>
      </c>
      <c r="F328" s="265" t="s">
        <v>5852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5757</v>
      </c>
      <c r="B329" s="257" t="s">
        <v>5849</v>
      </c>
      <c r="C329" s="258" t="s">
        <v>5867</v>
      </c>
      <c r="D329" s="261" t="s">
        <v>5868</v>
      </c>
      <c r="E329" s="262" t="s">
        <v>5235</v>
      </c>
      <c r="F329" s="265" t="s">
        <v>5852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5757</v>
      </c>
      <c r="B330" s="257" t="s">
        <v>5849</v>
      </c>
      <c r="C330" s="258" t="s">
        <v>5869</v>
      </c>
      <c r="D330" s="261" t="s">
        <v>5870</v>
      </c>
      <c r="E330" s="262" t="s">
        <v>5235</v>
      </c>
      <c r="F330" s="265" t="s">
        <v>5852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5757</v>
      </c>
      <c r="B331" s="257" t="s">
        <v>5849</v>
      </c>
      <c r="C331" s="258" t="s">
        <v>5871</v>
      </c>
      <c r="D331" s="261" t="s">
        <v>5872</v>
      </c>
      <c r="E331" s="262" t="s">
        <v>5235</v>
      </c>
      <c r="F331" s="265" t="s">
        <v>5852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5757</v>
      </c>
      <c r="B332" s="257" t="s">
        <v>5849</v>
      </c>
      <c r="C332" s="258" t="s">
        <v>5873</v>
      </c>
      <c r="D332" s="261" t="s">
        <v>5874</v>
      </c>
      <c r="E332" s="262" t="s">
        <v>5235</v>
      </c>
      <c r="F332" s="265" t="s">
        <v>5852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5757</v>
      </c>
      <c r="B333" s="257" t="s">
        <v>5849</v>
      </c>
      <c r="C333" s="258" t="s">
        <v>5875</v>
      </c>
      <c r="D333" s="261" t="s">
        <v>5876</v>
      </c>
      <c r="E333" s="262" t="s">
        <v>5235</v>
      </c>
      <c r="F333" s="265" t="s">
        <v>5852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5757</v>
      </c>
      <c r="B334" s="257" t="s">
        <v>5849</v>
      </c>
      <c r="C334" s="258" t="s">
        <v>5877</v>
      </c>
      <c r="D334" s="261" t="s">
        <v>5878</v>
      </c>
      <c r="E334" s="262" t="s">
        <v>5235</v>
      </c>
      <c r="F334" s="265" t="s">
        <v>5852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5757</v>
      </c>
      <c r="B335" s="257" t="s">
        <v>5849</v>
      </c>
      <c r="C335" s="258" t="s">
        <v>5879</v>
      </c>
      <c r="D335" s="261" t="s">
        <v>5880</v>
      </c>
      <c r="E335" s="262" t="s">
        <v>5235</v>
      </c>
      <c r="F335" s="265" t="s">
        <v>5852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5757</v>
      </c>
      <c r="B336" s="257" t="s">
        <v>5849</v>
      </c>
      <c r="C336" s="258" t="s">
        <v>5881</v>
      </c>
      <c r="D336" s="261" t="s">
        <v>5882</v>
      </c>
      <c r="E336" s="262" t="s">
        <v>5350</v>
      </c>
      <c r="F336" s="265" t="s">
        <v>5852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5757</v>
      </c>
      <c r="B337" s="257" t="s">
        <v>5849</v>
      </c>
      <c r="C337" s="258" t="s">
        <v>5883</v>
      </c>
      <c r="D337" s="261" t="s">
        <v>5884</v>
      </c>
      <c r="E337" s="262" t="s">
        <v>5350</v>
      </c>
      <c r="F337" s="265" t="s">
        <v>5852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5757</v>
      </c>
      <c r="B338" s="257" t="s">
        <v>5849</v>
      </c>
      <c r="C338" s="258" t="s">
        <v>5885</v>
      </c>
      <c r="D338" s="261" t="s">
        <v>5886</v>
      </c>
      <c r="E338" s="262" t="s">
        <v>5235</v>
      </c>
      <c r="F338" s="265" t="s">
        <v>5852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5757</v>
      </c>
      <c r="B339" s="257" t="s">
        <v>5849</v>
      </c>
      <c r="C339" s="258" t="s">
        <v>5887</v>
      </c>
      <c r="D339" s="261" t="s">
        <v>5888</v>
      </c>
      <c r="E339" s="262" t="s">
        <v>5235</v>
      </c>
      <c r="F339" s="265" t="s">
        <v>5852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5757</v>
      </c>
      <c r="B340" s="256" t="s">
        <v>5889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5757</v>
      </c>
      <c r="B341" s="257" t="s">
        <v>5889</v>
      </c>
      <c r="C341" s="258" t="s">
        <v>5890</v>
      </c>
      <c r="D341" s="261" t="s">
        <v>5891</v>
      </c>
      <c r="E341" s="262" t="s">
        <v>5206</v>
      </c>
      <c r="F341" s="265" t="s">
        <v>5776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5757</v>
      </c>
      <c r="B342" s="257" t="s">
        <v>5889</v>
      </c>
      <c r="C342" s="258" t="s">
        <v>5892</v>
      </c>
      <c r="D342" s="261" t="s">
        <v>5893</v>
      </c>
      <c r="E342" s="262" t="s">
        <v>5206</v>
      </c>
      <c r="F342" s="265" t="s">
        <v>5776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5757</v>
      </c>
      <c r="B343" s="257" t="s">
        <v>5889</v>
      </c>
      <c r="C343" s="258" t="s">
        <v>5894</v>
      </c>
      <c r="D343" s="261" t="s">
        <v>5895</v>
      </c>
      <c r="E343" s="262" t="s">
        <v>5302</v>
      </c>
      <c r="F343" s="265" t="s">
        <v>5896</v>
      </c>
      <c r="G343" s="268">
        <f>IF(COUNTIF(H343:AU343,"&lt;&gt;")=0,"",SUMPRODUCT(((Recommendations[ImplStatus]="Implemented")+(Recommendations[ImplStatus]="Compensated"))*ISNUMBER(MATCH(Recommendations[Id],H343:AU343,0)))/COUNTIF(H343:AU343,"&lt;&gt;"))</f>
        <v>0</v>
      </c>
      <c r="H343" s="269" t="s">
        <v>139</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5757</v>
      </c>
      <c r="B344" s="257" t="s">
        <v>5889</v>
      </c>
      <c r="C344" s="258" t="s">
        <v>5897</v>
      </c>
      <c r="D344" s="261" t="s">
        <v>5898</v>
      </c>
      <c r="E344" s="262" t="s">
        <v>5235</v>
      </c>
      <c r="F344" s="265" t="s">
        <v>5896</v>
      </c>
      <c r="G344" s="268">
        <f>IF(COUNTIF(H344:AU344,"&lt;&gt;")=0,"",SUMPRODUCT(((Recommendations[ImplStatus]="Implemented")+(Recommendations[ImplStatus]="Compensated"))*ISNUMBER(MATCH(Recommendations[Id],H344:AU344,0)))/COUNTIF(H344:AU344,"&lt;&gt;"))</f>
        <v>0</v>
      </c>
      <c r="H344" s="269" t="s">
        <v>145</v>
      </c>
      <c r="I344" s="269" t="s">
        <v>178</v>
      </c>
      <c r="J344" s="269" t="s">
        <v>199</v>
      </c>
      <c r="K344" s="269" t="s">
        <v>273</v>
      </c>
      <c r="L344" s="269" t="s">
        <v>325</v>
      </c>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5757</v>
      </c>
      <c r="B345" s="257" t="s">
        <v>5889</v>
      </c>
      <c r="C345" s="258" t="s">
        <v>5899</v>
      </c>
      <c r="D345" s="261" t="s">
        <v>5900</v>
      </c>
      <c r="E345" s="262" t="s">
        <v>5235</v>
      </c>
      <c r="F345" s="265" t="s">
        <v>5896</v>
      </c>
      <c r="G345" s="268">
        <f>IF(COUNTIF(H345:AU345,"&lt;&gt;")=0,"",SUMPRODUCT(((Recommendations[ImplStatus]="Implemented")+(Recommendations[ImplStatus]="Compensated"))*ISNUMBER(MATCH(Recommendations[Id],H345:AU345,0)))/COUNTIF(H345:AU345,"&lt;&gt;"))</f>
        <v>0</v>
      </c>
      <c r="H345" s="269" t="s">
        <v>151</v>
      </c>
      <c r="I345" s="269" t="s">
        <v>189</v>
      </c>
      <c r="J345" s="269" t="s">
        <v>194</v>
      </c>
      <c r="K345" s="269" t="s">
        <v>273</v>
      </c>
      <c r="L345" s="269" t="s">
        <v>325</v>
      </c>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5757</v>
      </c>
      <c r="B346" s="257" t="s">
        <v>5889</v>
      </c>
      <c r="C346" s="258" t="s">
        <v>5901</v>
      </c>
      <c r="D346" s="261" t="s">
        <v>5902</v>
      </c>
      <c r="E346" s="262" t="s">
        <v>5235</v>
      </c>
      <c r="F346" s="265" t="s">
        <v>5896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5757</v>
      </c>
      <c r="B347" s="257" t="s">
        <v>5889</v>
      </c>
      <c r="C347" s="258" t="s">
        <v>5903</v>
      </c>
      <c r="D347" s="261" t="s">
        <v>5904</v>
      </c>
      <c r="E347" s="262" t="s">
        <v>5235</v>
      </c>
      <c r="F347" s="265" t="s">
        <v>5896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5757</v>
      </c>
      <c r="B348" s="257" t="s">
        <v>5889</v>
      </c>
      <c r="C348" s="258" t="s">
        <v>5905</v>
      </c>
      <c r="D348" s="261" t="s">
        <v>5906</v>
      </c>
      <c r="E348" s="262" t="s">
        <v>5235</v>
      </c>
      <c r="F348" s="265" t="s">
        <v>5896</v>
      </c>
      <c r="G348" s="268">
        <f>IF(COUNTIF(H348:AU348,"&lt;&gt;")=0,"",SUMPRODUCT(((Recommendations[ImplStatus]="Implemented")+(Recommendations[ImplStatus]="Compensated"))*ISNUMBER(MATCH(Recommendations[Id],H348:AU348,0)))/COUNTIF(H348:AU348,"&lt;&gt;"))</f>
        <v>0</v>
      </c>
      <c r="H348" s="269" t="s">
        <v>488</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5757</v>
      </c>
      <c r="B349" s="257" t="s">
        <v>5889</v>
      </c>
      <c r="C349" s="258" t="s">
        <v>5907</v>
      </c>
      <c r="D349" s="261" t="s">
        <v>5908</v>
      </c>
      <c r="E349" s="262" t="s">
        <v>5235</v>
      </c>
      <c r="F349" s="265" t="s">
        <v>5896</v>
      </c>
      <c r="G349" s="268">
        <f>IF(COUNTIF(H349:AU349,"&lt;&gt;")=0,"",SUMPRODUCT(((Recommendations[ImplStatus]="Implemented")+(Recommendations[ImplStatus]="Compensated"))*ISNUMBER(MATCH(Recommendations[Id],H349:AU349,0)))/COUNTIF(H349:AU349,"&lt;&gt;"))</f>
        <v>0</v>
      </c>
      <c r="H349" s="269" t="s">
        <v>64</v>
      </c>
      <c r="I349" s="269" t="s">
        <v>82</v>
      </c>
      <c r="J349" s="269" t="s">
        <v>210</v>
      </c>
      <c r="K349" s="269" t="s">
        <v>330</v>
      </c>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5757</v>
      </c>
      <c r="B350" s="257" t="s">
        <v>5889</v>
      </c>
      <c r="C350" s="258" t="s">
        <v>5909</v>
      </c>
      <c r="D350" s="261" t="s">
        <v>5910</v>
      </c>
      <c r="E350" s="262" t="s">
        <v>5206</v>
      </c>
      <c r="F350" s="265" t="s">
        <v>5896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5757</v>
      </c>
      <c r="B351" s="257" t="s">
        <v>5889</v>
      </c>
      <c r="C351" s="258" t="s">
        <v>5911</v>
      </c>
      <c r="D351" s="261" t="s">
        <v>5912</v>
      </c>
      <c r="E351" s="262" t="s">
        <v>5206</v>
      </c>
      <c r="F351" s="265" t="s">
        <v>5896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5757</v>
      </c>
      <c r="B352" s="257" t="s">
        <v>5889</v>
      </c>
      <c r="C352" s="258" t="s">
        <v>5913</v>
      </c>
      <c r="D352" s="261" t="s">
        <v>5914</v>
      </c>
      <c r="E352" s="262" t="s">
        <v>5206</v>
      </c>
      <c r="F352" s="265" t="s">
        <v>5896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5757</v>
      </c>
      <c r="B353" s="257" t="s">
        <v>5889</v>
      </c>
      <c r="C353" s="258" t="s">
        <v>5915</v>
      </c>
      <c r="D353" s="261" t="s">
        <v>5916</v>
      </c>
      <c r="E353" s="262" t="s">
        <v>5302</v>
      </c>
      <c r="F353" s="265" t="s">
        <v>5776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5757</v>
      </c>
      <c r="B354" s="256" t="s">
        <v>5917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5757</v>
      </c>
      <c r="B355" s="257" t="s">
        <v>5917</v>
      </c>
      <c r="C355" s="258" t="s">
        <v>5918</v>
      </c>
      <c r="D355" s="261" t="s">
        <v>5919</v>
      </c>
      <c r="E355" s="262" t="s">
        <v>5302</v>
      </c>
      <c r="F355" s="265" t="s">
        <v>5920</v>
      </c>
      <c r="G355" s="268">
        <f>IF(COUNTIF(H355:AU355,"&lt;&gt;")=0,"",SUMPRODUCT(((Recommendations[ImplStatus]="Implemented")+(Recommendations[ImplStatus]="Compensated"))*ISNUMBER(MATCH(Recommendations[Id],H355:AU355,0)))/COUNTIF(H355:AU355,"&lt;&gt;"))</f>
        <v>0</v>
      </c>
      <c r="H355" s="269" t="s">
        <v>49</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5757</v>
      </c>
      <c r="B356" s="257" t="s">
        <v>5917</v>
      </c>
      <c r="C356" s="258" t="s">
        <v>5921</v>
      </c>
      <c r="D356" s="261" t="s">
        <v>5922</v>
      </c>
      <c r="E356" s="262" t="s">
        <v>5302</v>
      </c>
      <c r="F356" s="265" t="s">
        <v>5920</v>
      </c>
      <c r="G356" s="268">
        <f>IF(COUNTIF(H356:AU356,"&lt;&gt;")=0,"",SUMPRODUCT(((Recommendations[ImplStatus]="Implemented")+(Recommendations[ImplStatus]="Compensated"))*ISNUMBER(MATCH(Recommendations[Id],H356:AU356,0)))/COUNTIF(H356:AU356,"&lt;&gt;"))</f>
        <v>0</v>
      </c>
      <c r="H356" s="269" t="s">
        <v>103</v>
      </c>
      <c r="I356" s="269" t="s">
        <v>108</v>
      </c>
      <c r="J356" s="269" t="s">
        <v>267</v>
      </c>
      <c r="K356" s="269" t="s">
        <v>505</v>
      </c>
      <c r="L356" s="269" t="s">
        <v>510</v>
      </c>
      <c r="M356" s="269" t="s">
        <v>522</v>
      </c>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5757</v>
      </c>
      <c r="B357" s="257" t="s">
        <v>5917</v>
      </c>
      <c r="C357" s="258" t="s">
        <v>5923</v>
      </c>
      <c r="D357" s="261" t="s">
        <v>5924</v>
      </c>
      <c r="E357" s="262" t="s">
        <v>5350</v>
      </c>
      <c r="F357" s="265" t="s">
        <v>5920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5757</v>
      </c>
      <c r="B358" s="257" t="s">
        <v>5917</v>
      </c>
      <c r="C358" s="258" t="s">
        <v>5925</v>
      </c>
      <c r="D358" s="261" t="s">
        <v>5926</v>
      </c>
      <c r="E358" s="262" t="s">
        <v>5350</v>
      </c>
      <c r="F358" s="265" t="s">
        <v>5920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5757</v>
      </c>
      <c r="B359" s="257" t="s">
        <v>5917</v>
      </c>
      <c r="C359" s="258" t="s">
        <v>5927</v>
      </c>
      <c r="D359" s="261" t="s">
        <v>5928</v>
      </c>
      <c r="E359" s="262" t="s">
        <v>5350</v>
      </c>
      <c r="F359" s="265" t="s">
        <v>5920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5757</v>
      </c>
      <c r="B360" s="257" t="s">
        <v>5917</v>
      </c>
      <c r="C360" s="258" t="s">
        <v>5929</v>
      </c>
      <c r="D360" s="261" t="s">
        <v>5930</v>
      </c>
      <c r="E360" s="262" t="s">
        <v>5302</v>
      </c>
      <c r="F360" s="265" t="s">
        <v>5920</v>
      </c>
      <c r="G360" s="268">
        <f>IF(COUNTIF(H360:AU360,"&lt;&gt;")=0,"",SUMPRODUCT(((Recommendations[ImplStatus]="Implemented")+(Recommendations[ImplStatus]="Compensated"))*ISNUMBER(MATCH(Recommendations[Id],H360:AU360,0)))/COUNTIF(H360:AU360,"&lt;&gt;"))</f>
        <v>0</v>
      </c>
      <c r="H360" s="269" t="s">
        <v>98</v>
      </c>
      <c r="I360" s="269" t="s">
        <v>103</v>
      </c>
      <c r="J360" s="269" t="s">
        <v>108</v>
      </c>
      <c r="K360" s="269" t="s">
        <v>257</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5757</v>
      </c>
      <c r="B361" s="257" t="s">
        <v>5917</v>
      </c>
      <c r="C361" s="258" t="s">
        <v>5931</v>
      </c>
      <c r="D361" s="261" t="s">
        <v>5932</v>
      </c>
      <c r="E361" s="262" t="s">
        <v>5235</v>
      </c>
      <c r="F361" s="265" t="s">
        <v>5920</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5757</v>
      </c>
      <c r="B362" s="257" t="s">
        <v>5917</v>
      </c>
      <c r="C362" s="258" t="s">
        <v>5933</v>
      </c>
      <c r="D362" s="261" t="s">
        <v>5934</v>
      </c>
      <c r="E362" s="262" t="s">
        <v>5350</v>
      </c>
      <c r="F362" s="265" t="s">
        <v>5920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5757</v>
      </c>
      <c r="B363" s="257" t="s">
        <v>5917</v>
      </c>
      <c r="C363" s="258" t="s">
        <v>5935</v>
      </c>
      <c r="D363" s="261" t="s">
        <v>5936</v>
      </c>
      <c r="E363" s="262" t="s">
        <v>5350</v>
      </c>
      <c r="F363" s="265" t="s">
        <v>5920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5757</v>
      </c>
      <c r="B364" s="257" t="s">
        <v>5917</v>
      </c>
      <c r="C364" s="258" t="s">
        <v>5937</v>
      </c>
      <c r="D364" s="261" t="s">
        <v>5938</v>
      </c>
      <c r="E364" s="262" t="s">
        <v>5350</v>
      </c>
      <c r="F364" s="265" t="s">
        <v>5920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5757</v>
      </c>
      <c r="B365" s="257" t="s">
        <v>5917</v>
      </c>
      <c r="C365" s="258" t="s">
        <v>5939</v>
      </c>
      <c r="D365" s="261" t="s">
        <v>5940</v>
      </c>
      <c r="E365" s="262" t="s">
        <v>5350</v>
      </c>
      <c r="F365" s="265" t="s">
        <v>5920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5757</v>
      </c>
      <c r="B366" s="257" t="s">
        <v>5917</v>
      </c>
      <c r="C366" s="258" t="s">
        <v>5941</v>
      </c>
      <c r="D366" s="261" t="s">
        <v>5942</v>
      </c>
      <c r="E366" s="262" t="s">
        <v>5350</v>
      </c>
      <c r="F366" s="265" t="s">
        <v>5920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5757</v>
      </c>
      <c r="B367" s="257" t="s">
        <v>5917</v>
      </c>
      <c r="C367" s="258" t="s">
        <v>5943</v>
      </c>
      <c r="D367" s="261" t="s">
        <v>5944</v>
      </c>
      <c r="E367" s="262" t="s">
        <v>5350</v>
      </c>
      <c r="F367" s="265" t="s">
        <v>5920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5757</v>
      </c>
      <c r="B368" s="257" t="s">
        <v>5917</v>
      </c>
      <c r="C368" s="258" t="s">
        <v>5945</v>
      </c>
      <c r="D368" s="261" t="s">
        <v>5946</v>
      </c>
      <c r="E368" s="262" t="s">
        <v>5350</v>
      </c>
      <c r="F368" s="265" t="s">
        <v>5920</v>
      </c>
      <c r="G368" s="268">
        <f>IF(COUNTIF(H368:AU368,"&lt;&gt;")=0,"",SUMPRODUCT(((Recommendations[ImplStatus]="Implemented")+(Recommendations[ImplStatus]="Compensated"))*ISNUMBER(MATCH(Recommendations[Id],H368:AU368,0)))/COUNTIF(H368:AU368,"&lt;&gt;"))</f>
        <v>0</v>
      </c>
      <c r="H368" s="269" t="s">
        <v>510</v>
      </c>
      <c r="I368" s="269" t="s">
        <v>522</v>
      </c>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5757</v>
      </c>
      <c r="B369" s="257" t="s">
        <v>5917</v>
      </c>
      <c r="C369" s="258" t="s">
        <v>5947</v>
      </c>
      <c r="D369" s="261" t="s">
        <v>5948</v>
      </c>
      <c r="E369" s="262" t="s">
        <v>5350</v>
      </c>
      <c r="F369" s="265" t="s">
        <v>5920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5949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5949</v>
      </c>
      <c r="B371" s="256" t="s">
        <v>5950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5949</v>
      </c>
      <c r="B372" s="257" t="s">
        <v>5950</v>
      </c>
      <c r="C372" s="258" t="s">
        <v>5951</v>
      </c>
      <c r="D372" s="261" t="s">
        <v>5952</v>
      </c>
      <c r="E372" s="262" t="s">
        <v>5206</v>
      </c>
      <c r="F372" s="265" t="s">
        <v>5953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5949</v>
      </c>
      <c r="B373" s="257" t="s">
        <v>5950</v>
      </c>
      <c r="C373" s="258" t="s">
        <v>5954</v>
      </c>
      <c r="D373" s="261" t="s">
        <v>5955</v>
      </c>
      <c r="E373" s="262" t="s">
        <v>5206</v>
      </c>
      <c r="F373" s="265" t="s">
        <v>5956</v>
      </c>
      <c r="G373" s="268">
        <f>IF(COUNTIF(H373:AU373,"&lt;&gt;")=0,"",SUMPRODUCT(((Recommendations[ImplStatus]="Implemented")+(Recommendations[ImplStatus]="Compensated"))*ISNUMBER(MATCH(Recommendations[Id],H373:AU373,0)))/COUNTIF(H373:AU373,"&lt;&gt;"))</f>
        <v>0</v>
      </c>
      <c r="H373" s="269" t="s">
        <v>70</v>
      </c>
      <c r="I373" s="269" t="s">
        <v>226</v>
      </c>
      <c r="J373" s="269" t="s">
        <v>231</v>
      </c>
      <c r="K373" s="269" t="s">
        <v>236</v>
      </c>
      <c r="L373" s="269" t="s">
        <v>242</v>
      </c>
      <c r="M373" s="269" t="s">
        <v>247</v>
      </c>
      <c r="N373" s="269" t="s">
        <v>252</v>
      </c>
      <c r="O373" s="269" t="s">
        <v>262</v>
      </c>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5949</v>
      </c>
      <c r="B374" s="257" t="s">
        <v>5950</v>
      </c>
      <c r="C374" s="258" t="s">
        <v>5957</v>
      </c>
      <c r="D374" s="261" t="s">
        <v>5958</v>
      </c>
      <c r="E374" s="262" t="s">
        <v>5235</v>
      </c>
      <c r="F374" s="265" t="s">
        <v>5956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5949</v>
      </c>
      <c r="B375" s="257" t="s">
        <v>5950</v>
      </c>
      <c r="C375" s="258" t="s">
        <v>5959</v>
      </c>
      <c r="D375" s="261" t="s">
        <v>5960</v>
      </c>
      <c r="E375" s="262" t="s">
        <v>5235</v>
      </c>
      <c r="F375" s="265" t="s">
        <v>5956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5949</v>
      </c>
      <c r="B376" s="257" t="s">
        <v>5950</v>
      </c>
      <c r="C376" s="258" t="s">
        <v>5961</v>
      </c>
      <c r="D376" s="261" t="s">
        <v>5962</v>
      </c>
      <c r="E376" s="262" t="s">
        <v>5235</v>
      </c>
      <c r="F376" s="265" t="s">
        <v>5818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5949</v>
      </c>
      <c r="B377" s="257" t="s">
        <v>5950</v>
      </c>
      <c r="C377" s="258" t="s">
        <v>5963</v>
      </c>
      <c r="D377" s="261" t="s">
        <v>5964</v>
      </c>
      <c r="E377" s="262" t="s">
        <v>5302</v>
      </c>
      <c r="F377" s="265" t="s">
        <v>5776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5949</v>
      </c>
      <c r="B378" s="257" t="s">
        <v>5950</v>
      </c>
      <c r="C378" s="258" t="s">
        <v>5965</v>
      </c>
      <c r="D378" s="261" t="s">
        <v>5966</v>
      </c>
      <c r="E378" s="262" t="s">
        <v>5302</v>
      </c>
      <c r="F378" s="265" t="s">
        <v>5956</v>
      </c>
      <c r="G378" s="268">
        <f>IF(COUNTIF(H378:AU378,"&lt;&gt;")=0,"",SUMPRODUCT(((Recommendations[ImplStatus]="Implemented")+(Recommendations[ImplStatus]="Compensated"))*ISNUMBER(MATCH(Recommendations[Id],H378:AU378,0)))/COUNTIF(H378:AU378,"&lt;&gt;"))</f>
        <v>0</v>
      </c>
      <c r="H378" s="269" t="s">
        <v>64</v>
      </c>
      <c r="I378" s="269" t="s">
        <v>82</v>
      </c>
      <c r="J378" s="269" t="s">
        <v>330</v>
      </c>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5949</v>
      </c>
      <c r="B379" s="257" t="s">
        <v>5950</v>
      </c>
      <c r="C379" s="258" t="s">
        <v>5967</v>
      </c>
      <c r="D379" s="261" t="s">
        <v>5968</v>
      </c>
      <c r="E379" s="262" t="s">
        <v>5302</v>
      </c>
      <c r="F379" s="265" t="s">
        <v>5953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5949</v>
      </c>
      <c r="B380" s="257" t="s">
        <v>5950</v>
      </c>
      <c r="C380" s="258" t="s">
        <v>5969</v>
      </c>
      <c r="D380" s="261" t="s">
        <v>5970</v>
      </c>
      <c r="E380" s="262" t="s">
        <v>5302</v>
      </c>
      <c r="F380" s="265" t="s">
        <v>5953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5949</v>
      </c>
      <c r="B381" s="257" t="s">
        <v>5950</v>
      </c>
      <c r="C381" s="258" t="s">
        <v>5971</v>
      </c>
      <c r="D381" s="261" t="s">
        <v>5972</v>
      </c>
      <c r="E381" s="262" t="s">
        <v>5302</v>
      </c>
      <c r="F381" s="265" t="s">
        <v>5953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5949</v>
      </c>
      <c r="B382" s="257" t="s">
        <v>5950</v>
      </c>
      <c r="C382" s="258" t="s">
        <v>5973</v>
      </c>
      <c r="D382" s="261" t="s">
        <v>5974</v>
      </c>
      <c r="E382" s="262" t="s">
        <v>5350</v>
      </c>
      <c r="F382" s="265" t="s">
        <v>5953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5949</v>
      </c>
      <c r="B383" s="257" t="s">
        <v>5950</v>
      </c>
      <c r="C383" s="258" t="s">
        <v>5975</v>
      </c>
      <c r="D383" s="261" t="s">
        <v>5976</v>
      </c>
      <c r="E383" s="262" t="s">
        <v>5350</v>
      </c>
      <c r="F383" s="265" t="s">
        <v>5953</v>
      </c>
      <c r="G383" s="268">
        <f>IF(COUNTIF(H383:AU383,"&lt;&gt;")=0,"",SUMPRODUCT(((Recommendations[ImplStatus]="Implemented")+(Recommendations[ImplStatus]="Compensated"))*ISNUMBER(MATCH(Recommendations[Id],H383:AU383,0)))/COUNTIF(H383:AU383,"&lt;&gt;"))</f>
        <v>0</v>
      </c>
      <c r="H383" s="269" t="s">
        <v>257</v>
      </c>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5949</v>
      </c>
      <c r="B384" s="257" t="s">
        <v>5950</v>
      </c>
      <c r="C384" s="258" t="s">
        <v>5977</v>
      </c>
      <c r="D384" s="261" t="s">
        <v>5978</v>
      </c>
      <c r="E384" s="262" t="s">
        <v>5350</v>
      </c>
      <c r="F384" s="265" t="s">
        <v>5953</v>
      </c>
      <c r="G384" s="268">
        <f>IF(COUNTIF(H384:AU384,"&lt;&gt;")=0,"",SUMPRODUCT(((Recommendations[ImplStatus]="Implemented")+(Recommendations[ImplStatus]="Compensated"))*ISNUMBER(MATCH(Recommendations[Id],H384:AU384,0)))/COUNTIF(H384:AU384,"&lt;&gt;"))</f>
        <v>0</v>
      </c>
      <c r="H384" s="269" t="s">
        <v>226</v>
      </c>
      <c r="I384" s="269" t="s">
        <v>231</v>
      </c>
      <c r="J384" s="269" t="s">
        <v>236</v>
      </c>
      <c r="K384" s="269" t="s">
        <v>262</v>
      </c>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5949</v>
      </c>
      <c r="B385" s="257" t="s">
        <v>5950</v>
      </c>
      <c r="C385" s="258" t="s">
        <v>5979</v>
      </c>
      <c r="D385" s="261" t="s">
        <v>5980</v>
      </c>
      <c r="E385" s="262" t="s">
        <v>5302</v>
      </c>
      <c r="F385" s="265" t="s">
        <v>5953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5949</v>
      </c>
      <c r="B386" s="256" t="s">
        <v>5981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5949</v>
      </c>
      <c r="B387" s="257" t="s">
        <v>5981</v>
      </c>
      <c r="C387" s="258" t="s">
        <v>5982</v>
      </c>
      <c r="D387" s="261" t="s">
        <v>5983</v>
      </c>
      <c r="E387" s="262" t="s">
        <v>5206</v>
      </c>
      <c r="F387" s="265" t="s">
        <v>5984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5949</v>
      </c>
      <c r="B388" s="257" t="s">
        <v>5981</v>
      </c>
      <c r="C388" s="258" t="s">
        <v>5985</v>
      </c>
      <c r="D388" s="261" t="s">
        <v>5986</v>
      </c>
      <c r="E388" s="262" t="s">
        <v>5206</v>
      </c>
      <c r="F388" s="265" t="s">
        <v>5984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5949</v>
      </c>
      <c r="B389" s="257" t="s">
        <v>5981</v>
      </c>
      <c r="C389" s="258" t="s">
        <v>5987</v>
      </c>
      <c r="D389" s="261" t="s">
        <v>5988</v>
      </c>
      <c r="E389" s="262" t="s">
        <v>5485</v>
      </c>
      <c r="F389" s="265" t="s">
        <v>5984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5949</v>
      </c>
      <c r="B390" s="257" t="s">
        <v>5981</v>
      </c>
      <c r="C390" s="258" t="s">
        <v>5989</v>
      </c>
      <c r="D390" s="261" t="s">
        <v>5990</v>
      </c>
      <c r="E390" s="262" t="s">
        <v>5302</v>
      </c>
      <c r="F390" s="265" t="s">
        <v>5984</v>
      </c>
      <c r="G390" s="268">
        <f>IF(COUNTIF(H390:AU390,"&lt;&gt;")=0,"",SUMPRODUCT(((Recommendations[ImplStatus]="Implemented")+(Recommendations[ImplStatus]="Compensated"))*ISNUMBER(MATCH(Recommendations[Id],H390:AU390,0)))/COUNTIF(H390:AU390,"&lt;&gt;"))</f>
        <v>0</v>
      </c>
      <c r="H390" s="269" t="s">
        <v>54</v>
      </c>
      <c r="I390" s="269" t="s">
        <v>464</v>
      </c>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5949</v>
      </c>
      <c r="B391" s="257" t="s">
        <v>5981</v>
      </c>
      <c r="C391" s="258" t="s">
        <v>5991</v>
      </c>
      <c r="D391" s="261" t="s">
        <v>5992</v>
      </c>
      <c r="E391" s="262" t="s">
        <v>5485</v>
      </c>
      <c r="F391" s="265" t="s">
        <v>5984</v>
      </c>
      <c r="G391" s="268">
        <f>IF(COUNTIF(H391:AU391,"&lt;&gt;")=0,"",SUMPRODUCT(((Recommendations[ImplStatus]="Implemented")+(Recommendations[ImplStatus]="Compensated"))*ISNUMBER(MATCH(Recommendations[Id],H391:AU391,0)))/COUNTIF(H391:AU391,"&lt;&gt;"))</f>
        <v>0</v>
      </c>
      <c r="H391" s="269" t="s">
        <v>54</v>
      </c>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5949</v>
      </c>
      <c r="B392" s="257" t="s">
        <v>5981</v>
      </c>
      <c r="C392" s="258" t="s">
        <v>5993</v>
      </c>
      <c r="D392" s="261" t="s">
        <v>5994</v>
      </c>
      <c r="E392" s="262" t="s">
        <v>5235</v>
      </c>
      <c r="F392" s="265" t="s">
        <v>5984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5949</v>
      </c>
      <c r="B393" s="257" t="s">
        <v>5981</v>
      </c>
      <c r="C393" s="258" t="s">
        <v>5995</v>
      </c>
      <c r="D393" s="261" t="s">
        <v>5996</v>
      </c>
      <c r="E393" s="262" t="s">
        <v>5235</v>
      </c>
      <c r="F393" s="265" t="s">
        <v>5984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5949</v>
      </c>
      <c r="B394" s="257" t="s">
        <v>5981</v>
      </c>
      <c r="C394" s="258" t="s">
        <v>5997</v>
      </c>
      <c r="D394" s="261" t="s">
        <v>5998</v>
      </c>
      <c r="E394" s="262" t="s">
        <v>5485</v>
      </c>
      <c r="F394" s="265" t="s">
        <v>5984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5949</v>
      </c>
      <c r="B395" s="257" t="s">
        <v>5981</v>
      </c>
      <c r="C395" s="258" t="s">
        <v>5999</v>
      </c>
      <c r="D395" s="261" t="s">
        <v>6000</v>
      </c>
      <c r="E395" s="262" t="s">
        <v>5302</v>
      </c>
      <c r="F395" s="265" t="s">
        <v>5984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5949</v>
      </c>
      <c r="B396" s="257" t="s">
        <v>5981</v>
      </c>
      <c r="C396" s="258" t="s">
        <v>6001</v>
      </c>
      <c r="D396" s="261" t="s">
        <v>6002</v>
      </c>
      <c r="E396" s="262" t="s">
        <v>5485</v>
      </c>
      <c r="F396" s="265" t="s">
        <v>5984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5949</v>
      </c>
      <c r="B397" s="257" t="s">
        <v>5981</v>
      </c>
      <c r="C397" s="258" t="s">
        <v>6003</v>
      </c>
      <c r="D397" s="261" t="s">
        <v>6004</v>
      </c>
      <c r="E397" s="262" t="s">
        <v>5235</v>
      </c>
      <c r="F397" s="265" t="s">
        <v>5984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5949</v>
      </c>
      <c r="B398" s="257" t="s">
        <v>5981</v>
      </c>
      <c r="C398" s="258" t="s">
        <v>6005</v>
      </c>
      <c r="D398" s="261" t="s">
        <v>6006</v>
      </c>
      <c r="E398" s="262" t="s">
        <v>5350</v>
      </c>
      <c r="F398" s="265" t="s">
        <v>5984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5949</v>
      </c>
      <c r="B399" s="257" t="s">
        <v>5981</v>
      </c>
      <c r="C399" s="258" t="s">
        <v>6007</v>
      </c>
      <c r="D399" s="261" t="s">
        <v>6008</v>
      </c>
      <c r="E399" s="262" t="s">
        <v>5485</v>
      </c>
      <c r="F399" s="265" t="s">
        <v>5984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5949</v>
      </c>
      <c r="B400" s="257" t="s">
        <v>5981</v>
      </c>
      <c r="C400" s="258" t="s">
        <v>6009</v>
      </c>
      <c r="D400" s="261" t="s">
        <v>6010</v>
      </c>
      <c r="E400" s="262" t="s">
        <v>5485</v>
      </c>
      <c r="F400" s="265" t="s">
        <v>5984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5949</v>
      </c>
      <c r="B401" s="257" t="s">
        <v>5981</v>
      </c>
      <c r="C401" s="258" t="s">
        <v>6011</v>
      </c>
      <c r="D401" s="261" t="s">
        <v>6012</v>
      </c>
      <c r="E401" s="262" t="s">
        <v>5235</v>
      </c>
      <c r="F401" s="265" t="s">
        <v>5984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5949</v>
      </c>
      <c r="B402" s="257" t="s">
        <v>5981</v>
      </c>
      <c r="C402" s="258" t="s">
        <v>6013</v>
      </c>
      <c r="D402" s="261" t="s">
        <v>6014</v>
      </c>
      <c r="E402" s="262" t="s">
        <v>5235</v>
      </c>
      <c r="F402" s="265" t="s">
        <v>5984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5949</v>
      </c>
      <c r="B403" s="257" t="s">
        <v>5981</v>
      </c>
      <c r="C403" s="258" t="s">
        <v>6015</v>
      </c>
      <c r="D403" s="261" t="s">
        <v>6016</v>
      </c>
      <c r="E403" s="262" t="s">
        <v>5235</v>
      </c>
      <c r="F403" s="265" t="s">
        <v>5984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5949</v>
      </c>
      <c r="B404" s="257" t="s">
        <v>5981</v>
      </c>
      <c r="C404" s="258" t="s">
        <v>6017</v>
      </c>
      <c r="D404" s="261" t="s">
        <v>6018</v>
      </c>
      <c r="E404" s="262" t="s">
        <v>5350</v>
      </c>
      <c r="F404" s="265" t="s">
        <v>5984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5949</v>
      </c>
      <c r="B405" s="257" t="s">
        <v>5981</v>
      </c>
      <c r="C405" s="258" t="s">
        <v>6019</v>
      </c>
      <c r="D405" s="261" t="s">
        <v>6020</v>
      </c>
      <c r="E405" s="262" t="s">
        <v>5350</v>
      </c>
      <c r="F405" s="265" t="s">
        <v>5984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5949</v>
      </c>
      <c r="B406" s="257" t="s">
        <v>5981</v>
      </c>
      <c r="C406" s="258" t="s">
        <v>6021</v>
      </c>
      <c r="D406" s="261" t="s">
        <v>6022</v>
      </c>
      <c r="E406" s="262" t="s">
        <v>5350</v>
      </c>
      <c r="F406" s="265" t="s">
        <v>6023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5949</v>
      </c>
      <c r="B407" s="257" t="s">
        <v>5981</v>
      </c>
      <c r="C407" s="258" t="s">
        <v>6024</v>
      </c>
      <c r="D407" s="261" t="s">
        <v>6025</v>
      </c>
      <c r="E407" s="262" t="s">
        <v>5350</v>
      </c>
      <c r="F407" s="265" t="s">
        <v>5984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5949</v>
      </c>
      <c r="B408" s="257" t="s">
        <v>5981</v>
      </c>
      <c r="C408" s="258" t="s">
        <v>6026</v>
      </c>
      <c r="D408" s="261" t="s">
        <v>6027</v>
      </c>
      <c r="E408" s="262" t="s">
        <v>5350</v>
      </c>
      <c r="F408" s="265" t="s">
        <v>5984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5949</v>
      </c>
      <c r="B409" s="257" t="s">
        <v>5981</v>
      </c>
      <c r="C409" s="258" t="s">
        <v>6028</v>
      </c>
      <c r="D409" s="261" t="s">
        <v>6029</v>
      </c>
      <c r="E409" s="262" t="s">
        <v>5350</v>
      </c>
      <c r="F409" s="265" t="s">
        <v>6030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5949</v>
      </c>
      <c r="B410" s="256" t="s">
        <v>6031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5949</v>
      </c>
      <c r="B411" s="257" t="s">
        <v>6031</v>
      </c>
      <c r="C411" s="258" t="s">
        <v>6032</v>
      </c>
      <c r="D411" s="261" t="s">
        <v>6033</v>
      </c>
      <c r="E411" s="262" t="s">
        <v>5206</v>
      </c>
      <c r="F411" s="265" t="s">
        <v>5956</v>
      </c>
      <c r="G411" s="268">
        <f>IF(COUNTIF(H411:AU411,"&lt;&gt;")=0,"",SUMPRODUCT(((Recommendations[ImplStatus]="Implemented")+(Recommendations[ImplStatus]="Compensated"))*ISNUMBER(MATCH(Recommendations[Id],H411:AU411,0)))/COUNTIF(H411:AU411,"&lt;&gt;"))</f>
        <v>0</v>
      </c>
      <c r="H411" s="269" t="s">
        <v>220</v>
      </c>
      <c r="I411" s="269" t="s">
        <v>242</v>
      </c>
      <c r="J411" s="269" t="s">
        <v>247</v>
      </c>
      <c r="K411" s="269" t="s">
        <v>252</v>
      </c>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5949</v>
      </c>
      <c r="B412" s="257" t="s">
        <v>6031</v>
      </c>
      <c r="C412" s="258" t="s">
        <v>6034</v>
      </c>
      <c r="D412" s="261" t="s">
        <v>6035</v>
      </c>
      <c r="E412" s="262" t="s">
        <v>5206</v>
      </c>
      <c r="F412" s="265" t="s">
        <v>5956</v>
      </c>
      <c r="G412" s="268">
        <f>IF(COUNTIF(H412:AU412,"&lt;&gt;")=0,"",SUMPRODUCT(((Recommendations[ImplStatus]="Implemented")+(Recommendations[ImplStatus]="Compensated"))*ISNUMBER(MATCH(Recommendations[Id],H412:AU412,0)))/COUNTIF(H412:AU412,"&lt;&gt;"))</f>
        <v>0</v>
      </c>
      <c r="H412" s="269" t="s">
        <v>220</v>
      </c>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5949</v>
      </c>
      <c r="B413" s="257" t="s">
        <v>6031</v>
      </c>
      <c r="C413" s="258" t="s">
        <v>6036</v>
      </c>
      <c r="D413" s="261" t="s">
        <v>6037</v>
      </c>
      <c r="E413" s="262" t="s">
        <v>5206</v>
      </c>
      <c r="F413" s="265" t="s">
        <v>5956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5949</v>
      </c>
      <c r="B414" s="257" t="s">
        <v>6031</v>
      </c>
      <c r="C414" s="258" t="s">
        <v>6038</v>
      </c>
      <c r="D414" s="261" t="s">
        <v>6039</v>
      </c>
      <c r="E414" s="262" t="s">
        <v>5206</v>
      </c>
      <c r="F414" s="265" t="s">
        <v>5956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5949</v>
      </c>
      <c r="B415" s="257" t="s">
        <v>6031</v>
      </c>
      <c r="C415" s="258" t="s">
        <v>6040</v>
      </c>
      <c r="D415" s="261" t="s">
        <v>6041</v>
      </c>
      <c r="E415" s="262" t="s">
        <v>5235</v>
      </c>
      <c r="F415" s="265" t="s">
        <v>5956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5949</v>
      </c>
      <c r="B416" s="257" t="s">
        <v>6031</v>
      </c>
      <c r="C416" s="258" t="s">
        <v>6042</v>
      </c>
      <c r="D416" s="261" t="s">
        <v>6043</v>
      </c>
      <c r="E416" s="262" t="s">
        <v>5235</v>
      </c>
      <c r="F416" s="265" t="s">
        <v>6044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5949</v>
      </c>
      <c r="B417" s="257" t="s">
        <v>6031</v>
      </c>
      <c r="C417" s="258" t="s">
        <v>6045</v>
      </c>
      <c r="D417" s="261" t="s">
        <v>6046</v>
      </c>
      <c r="E417" s="262" t="s">
        <v>5235</v>
      </c>
      <c r="F417" s="265" t="s">
        <v>6044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5949</v>
      </c>
      <c r="B418" s="257" t="s">
        <v>6031</v>
      </c>
      <c r="C418" s="258" t="s">
        <v>6047</v>
      </c>
      <c r="D418" s="261" t="s">
        <v>6048</v>
      </c>
      <c r="E418" s="262" t="s">
        <v>5485</v>
      </c>
      <c r="F418" s="265" t="s">
        <v>6044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5949</v>
      </c>
      <c r="B419" s="257" t="s">
        <v>6031</v>
      </c>
      <c r="C419" s="258" t="s">
        <v>6049</v>
      </c>
      <c r="D419" s="261" t="s">
        <v>6050</v>
      </c>
      <c r="E419" s="262" t="s">
        <v>5235</v>
      </c>
      <c r="F419" s="265" t="s">
        <v>6044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5949</v>
      </c>
      <c r="B420" s="257" t="s">
        <v>6031</v>
      </c>
      <c r="C420" s="258" t="s">
        <v>6051</v>
      </c>
      <c r="D420" s="261" t="s">
        <v>6052</v>
      </c>
      <c r="E420" s="262" t="s">
        <v>5485</v>
      </c>
      <c r="F420" s="265" t="s">
        <v>6044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5949</v>
      </c>
      <c r="B421" s="257" t="s">
        <v>6031</v>
      </c>
      <c r="C421" s="258" t="s">
        <v>6053</v>
      </c>
      <c r="D421" s="261" t="s">
        <v>6054</v>
      </c>
      <c r="E421" s="262" t="s">
        <v>5485</v>
      </c>
      <c r="F421" s="265" t="s">
        <v>6044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5949</v>
      </c>
      <c r="B422" s="257" t="s">
        <v>6031</v>
      </c>
      <c r="C422" s="258" t="s">
        <v>6055</v>
      </c>
      <c r="D422" s="261" t="s">
        <v>6056</v>
      </c>
      <c r="E422" s="262" t="s">
        <v>5235</v>
      </c>
      <c r="F422" s="265" t="s">
        <v>6044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5949</v>
      </c>
      <c r="B423" s="257" t="s">
        <v>6031</v>
      </c>
      <c r="C423" s="258" t="s">
        <v>6057</v>
      </c>
      <c r="D423" s="261" t="s">
        <v>6058</v>
      </c>
      <c r="E423" s="262" t="s">
        <v>5235</v>
      </c>
      <c r="F423" s="265" t="s">
        <v>6044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6059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6059</v>
      </c>
      <c r="B425" s="256" t="s">
        <v>6060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6059</v>
      </c>
      <c r="B426" s="257" t="s">
        <v>6060</v>
      </c>
      <c r="C426" s="258" t="s">
        <v>6061</v>
      </c>
      <c r="D426" s="261" t="s">
        <v>6062</v>
      </c>
      <c r="E426" s="262" t="s">
        <v>5206</v>
      </c>
      <c r="F426" s="265" t="s">
        <v>6023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6059</v>
      </c>
      <c r="B427" s="257" t="s">
        <v>6060</v>
      </c>
      <c r="C427" s="258" t="s">
        <v>6063</v>
      </c>
      <c r="D427" s="261" t="s">
        <v>6064</v>
      </c>
      <c r="E427" s="262" t="s">
        <v>5206</v>
      </c>
      <c r="F427" s="265" t="s">
        <v>6023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6059</v>
      </c>
      <c r="B428" s="257" t="s">
        <v>6060</v>
      </c>
      <c r="C428" s="258" t="s">
        <v>6065</v>
      </c>
      <c r="D428" s="261" t="s">
        <v>6066</v>
      </c>
      <c r="E428" s="262" t="s">
        <v>5485</v>
      </c>
      <c r="F428" s="265" t="s">
        <v>6023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6059</v>
      </c>
      <c r="B429" s="257" t="s">
        <v>6060</v>
      </c>
      <c r="C429" s="258" t="s">
        <v>6067</v>
      </c>
      <c r="D429" s="261" t="s">
        <v>6068</v>
      </c>
      <c r="E429" s="262" t="s">
        <v>5235</v>
      </c>
      <c r="F429" s="265" t="s">
        <v>6023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6059</v>
      </c>
      <c r="B430" s="257" t="s">
        <v>6060</v>
      </c>
      <c r="C430" s="258" t="s">
        <v>6069</v>
      </c>
      <c r="D430" s="261" t="s">
        <v>6070</v>
      </c>
      <c r="E430" s="262" t="s">
        <v>5235</v>
      </c>
      <c r="F430" s="265" t="s">
        <v>6023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6059</v>
      </c>
      <c r="B431" s="257" t="s">
        <v>6060</v>
      </c>
      <c r="C431" s="258" t="s">
        <v>6071</v>
      </c>
      <c r="D431" s="261" t="s">
        <v>6072</v>
      </c>
      <c r="E431" s="262" t="s">
        <v>5485</v>
      </c>
      <c r="F431" s="265" t="s">
        <v>6023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6059</v>
      </c>
      <c r="B432" s="257" t="s">
        <v>6060</v>
      </c>
      <c r="C432" s="258" t="s">
        <v>6073</v>
      </c>
      <c r="D432" s="261" t="s">
        <v>6074</v>
      </c>
      <c r="E432" s="262" t="s">
        <v>5485</v>
      </c>
      <c r="F432" s="265" t="s">
        <v>6023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6059</v>
      </c>
      <c r="B433" s="257" t="s">
        <v>6060</v>
      </c>
      <c r="C433" s="258" t="s">
        <v>6075</v>
      </c>
      <c r="D433" s="261" t="s">
        <v>6076</v>
      </c>
      <c r="E433" s="262" t="s">
        <v>5302</v>
      </c>
      <c r="F433" s="265" t="s">
        <v>6023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6059</v>
      </c>
      <c r="B434" s="257" t="s">
        <v>6060</v>
      </c>
      <c r="C434" s="258" t="s">
        <v>6077</v>
      </c>
      <c r="D434" s="261" t="s">
        <v>6078</v>
      </c>
      <c r="E434" s="262" t="s">
        <v>5302</v>
      </c>
      <c r="F434" s="265" t="s">
        <v>6023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6059</v>
      </c>
      <c r="B435" s="257" t="s">
        <v>6060</v>
      </c>
      <c r="C435" s="258" t="s">
        <v>6079</v>
      </c>
      <c r="D435" s="261" t="s">
        <v>6080</v>
      </c>
      <c r="E435" s="262" t="s">
        <v>5235</v>
      </c>
      <c r="F435" s="265" t="s">
        <v>6023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6059</v>
      </c>
      <c r="B436" s="257" t="s">
        <v>6060</v>
      </c>
      <c r="C436" s="258" t="s">
        <v>6081</v>
      </c>
      <c r="D436" s="261" t="s">
        <v>6082</v>
      </c>
      <c r="E436" s="262" t="s">
        <v>5302</v>
      </c>
      <c r="F436" s="265" t="s">
        <v>6023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6059</v>
      </c>
      <c r="B437" s="257" t="s">
        <v>6060</v>
      </c>
      <c r="C437" s="258" t="s">
        <v>6083</v>
      </c>
      <c r="D437" s="261" t="s">
        <v>6084</v>
      </c>
      <c r="E437" s="262" t="s">
        <v>5235</v>
      </c>
      <c r="F437" s="265" t="s">
        <v>6023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6059</v>
      </c>
      <c r="B438" s="256" t="s">
        <v>6085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6059</v>
      </c>
      <c r="B439" s="257" t="s">
        <v>6085</v>
      </c>
      <c r="C439" s="258" t="s">
        <v>6086</v>
      </c>
      <c r="D439" s="261" t="s">
        <v>6087</v>
      </c>
      <c r="E439" s="262" t="s">
        <v>5206</v>
      </c>
      <c r="F439" s="265" t="s">
        <v>6088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6059</v>
      </c>
      <c r="B440" s="257" t="s">
        <v>6085</v>
      </c>
      <c r="C440" s="258" t="s">
        <v>6089</v>
      </c>
      <c r="D440" s="261" t="s">
        <v>6090</v>
      </c>
      <c r="E440" s="262" t="s">
        <v>5206</v>
      </c>
      <c r="F440" s="265" t="s">
        <v>6088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6059</v>
      </c>
      <c r="B441" s="257" t="s">
        <v>6085</v>
      </c>
      <c r="C441" s="258" t="s">
        <v>6091</v>
      </c>
      <c r="D441" s="261" t="s">
        <v>6092</v>
      </c>
      <c r="E441" s="262" t="s">
        <v>5206</v>
      </c>
      <c r="F441" s="265" t="s">
        <v>6088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6059</v>
      </c>
      <c r="B442" s="257" t="s">
        <v>6085</v>
      </c>
      <c r="C442" s="258" t="s">
        <v>6093</v>
      </c>
      <c r="D442" s="261" t="s">
        <v>6094</v>
      </c>
      <c r="E442" s="262" t="s">
        <v>5206</v>
      </c>
      <c r="F442" s="265" t="s">
        <v>6088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6059</v>
      </c>
      <c r="B443" s="257" t="s">
        <v>6085</v>
      </c>
      <c r="C443" s="258" t="s">
        <v>6095</v>
      </c>
      <c r="D443" s="261" t="s">
        <v>6096</v>
      </c>
      <c r="E443" s="262" t="s">
        <v>5235</v>
      </c>
      <c r="F443" s="265" t="s">
        <v>6088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6059</v>
      </c>
      <c r="B444" s="257" t="s">
        <v>6085</v>
      </c>
      <c r="C444" s="258" t="s">
        <v>6097</v>
      </c>
      <c r="D444" s="261" t="s">
        <v>6098</v>
      </c>
      <c r="E444" s="262" t="s">
        <v>5235</v>
      </c>
      <c r="F444" s="265" t="s">
        <v>6088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6059</v>
      </c>
      <c r="B445" s="257" t="s">
        <v>6085</v>
      </c>
      <c r="C445" s="258" t="s">
        <v>6099</v>
      </c>
      <c r="D445" s="261" t="s">
        <v>6100</v>
      </c>
      <c r="E445" s="262" t="s">
        <v>5235</v>
      </c>
      <c r="F445" s="265" t="s">
        <v>6088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6059</v>
      </c>
      <c r="B446" s="257" t="s">
        <v>6085</v>
      </c>
      <c r="C446" s="258" t="s">
        <v>6101</v>
      </c>
      <c r="D446" s="261" t="s">
        <v>6102</v>
      </c>
      <c r="E446" s="262" t="s">
        <v>5350</v>
      </c>
      <c r="F446" s="265" t="s">
        <v>6088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6059</v>
      </c>
      <c r="B447" s="257" t="s">
        <v>6085</v>
      </c>
      <c r="C447" s="258" t="s">
        <v>6103</v>
      </c>
      <c r="D447" s="261" t="s">
        <v>6104</v>
      </c>
      <c r="E447" s="262" t="s">
        <v>5235</v>
      </c>
      <c r="F447" s="265" t="s">
        <v>6088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6059</v>
      </c>
      <c r="B448" s="257" t="s">
        <v>6085</v>
      </c>
      <c r="C448" s="258" t="s">
        <v>6105</v>
      </c>
      <c r="D448" s="261" t="s">
        <v>6106</v>
      </c>
      <c r="E448" s="262" t="s">
        <v>5350</v>
      </c>
      <c r="F448" s="265" t="s">
        <v>6088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6059</v>
      </c>
      <c r="B449" s="257" t="s">
        <v>6085</v>
      </c>
      <c r="C449" s="258" t="s">
        <v>6107</v>
      </c>
      <c r="D449" s="261" t="s">
        <v>6108</v>
      </c>
      <c r="E449" s="262" t="s">
        <v>5350</v>
      </c>
      <c r="F449" s="265" t="s">
        <v>6088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6109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6109</v>
      </c>
      <c r="B451" s="256" t="s">
        <v>6110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6109</v>
      </c>
      <c r="B452" s="257" t="s">
        <v>6110</v>
      </c>
      <c r="C452" s="258" t="s">
        <v>6111</v>
      </c>
      <c r="D452" s="261" t="s">
        <v>6112</v>
      </c>
      <c r="E452" s="262" t="s">
        <v>5206</v>
      </c>
      <c r="F452" s="265" t="s">
        <v>6113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6109</v>
      </c>
      <c r="B453" s="257" t="s">
        <v>6110</v>
      </c>
      <c r="C453" s="258" t="s">
        <v>6114</v>
      </c>
      <c r="D453" s="261" t="s">
        <v>6115</v>
      </c>
      <c r="E453" s="262" t="s">
        <v>5206</v>
      </c>
      <c r="F453" s="265" t="s">
        <v>6113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6109</v>
      </c>
      <c r="B454" s="257" t="s">
        <v>6110</v>
      </c>
      <c r="C454" s="258" t="s">
        <v>6116</v>
      </c>
      <c r="D454" s="261" t="s">
        <v>6117</v>
      </c>
      <c r="E454" s="262" t="s">
        <v>5206</v>
      </c>
      <c r="F454" s="265" t="s">
        <v>6113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6109</v>
      </c>
      <c r="B455" s="257" t="s">
        <v>6110</v>
      </c>
      <c r="C455" s="258" t="s">
        <v>6118</v>
      </c>
      <c r="D455" s="261" t="s">
        <v>6119</v>
      </c>
      <c r="E455" s="262" t="s">
        <v>5206</v>
      </c>
      <c r="F455" s="265" t="s">
        <v>6113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6109</v>
      </c>
      <c r="B456" s="257" t="s">
        <v>6110</v>
      </c>
      <c r="C456" s="258" t="s">
        <v>6120</v>
      </c>
      <c r="D456" s="261" t="s">
        <v>6121</v>
      </c>
      <c r="E456" s="262" t="s">
        <v>5206</v>
      </c>
      <c r="F456" s="265" t="s">
        <v>6113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6109</v>
      </c>
      <c r="B457" s="257" t="s">
        <v>6110</v>
      </c>
      <c r="C457" s="258" t="s">
        <v>6122</v>
      </c>
      <c r="D457" s="261" t="s">
        <v>6123</v>
      </c>
      <c r="E457" s="262" t="s">
        <v>5235</v>
      </c>
      <c r="F457" s="265" t="s">
        <v>6113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6109</v>
      </c>
      <c r="B458" s="257" t="s">
        <v>6110</v>
      </c>
      <c r="C458" s="258" t="s">
        <v>6124</v>
      </c>
      <c r="D458" s="261" t="s">
        <v>6125</v>
      </c>
      <c r="E458" s="262" t="s">
        <v>5235</v>
      </c>
      <c r="F458" s="265" t="s">
        <v>6113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6109</v>
      </c>
      <c r="B459" s="257" t="s">
        <v>6110</v>
      </c>
      <c r="C459" s="258" t="s">
        <v>6126</v>
      </c>
      <c r="D459" s="261" t="s">
        <v>6127</v>
      </c>
      <c r="E459" s="262" t="s">
        <v>5235</v>
      </c>
      <c r="F459" s="265" t="s">
        <v>6113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6109</v>
      </c>
      <c r="B460" s="257" t="s">
        <v>6110</v>
      </c>
      <c r="C460" s="258" t="s">
        <v>6128</v>
      </c>
      <c r="D460" s="261" t="s">
        <v>6129</v>
      </c>
      <c r="E460" s="262" t="s">
        <v>5235</v>
      </c>
      <c r="F460" s="265" t="s">
        <v>6113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6109</v>
      </c>
      <c r="B461" s="257" t="s">
        <v>6110</v>
      </c>
      <c r="C461" s="258" t="s">
        <v>6130</v>
      </c>
      <c r="D461" s="261" t="s">
        <v>6131</v>
      </c>
      <c r="E461" s="262" t="s">
        <v>5235</v>
      </c>
      <c r="F461" s="265" t="s">
        <v>6113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6109</v>
      </c>
      <c r="B462" s="257" t="s">
        <v>6110</v>
      </c>
      <c r="C462" s="258" t="s">
        <v>6132</v>
      </c>
      <c r="D462" s="261" t="s">
        <v>6133</v>
      </c>
      <c r="E462" s="262" t="s">
        <v>5235</v>
      </c>
      <c r="F462" s="265" t="s">
        <v>6113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6109</v>
      </c>
      <c r="B463" s="257" t="s">
        <v>6110</v>
      </c>
      <c r="C463" s="258" t="s">
        <v>6134</v>
      </c>
      <c r="D463" s="261" t="s">
        <v>6135</v>
      </c>
      <c r="E463" s="262" t="s">
        <v>5235</v>
      </c>
      <c r="F463" s="265" t="s">
        <v>6113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6109</v>
      </c>
      <c r="B464" s="257" t="s">
        <v>6110</v>
      </c>
      <c r="C464" s="258" t="s">
        <v>6136</v>
      </c>
      <c r="D464" s="261" t="s">
        <v>6137</v>
      </c>
      <c r="E464" s="262" t="s">
        <v>5235</v>
      </c>
      <c r="F464" s="265" t="s">
        <v>6113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6109</v>
      </c>
      <c r="B465" s="257" t="s">
        <v>6110</v>
      </c>
      <c r="C465" s="258" t="s">
        <v>6138</v>
      </c>
      <c r="D465" s="261" t="s">
        <v>6139</v>
      </c>
      <c r="E465" s="262" t="s">
        <v>5235</v>
      </c>
      <c r="F465" s="265" t="s">
        <v>6113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6109</v>
      </c>
      <c r="B466" s="256" t="s">
        <v>6140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6109</v>
      </c>
      <c r="B467" s="257" t="s">
        <v>6140</v>
      </c>
      <c r="C467" s="258" t="s">
        <v>6141</v>
      </c>
      <c r="D467" s="261" t="s">
        <v>6142</v>
      </c>
      <c r="E467" s="262" t="s">
        <v>5206</v>
      </c>
      <c r="F467" s="265" t="s">
        <v>5345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6109</v>
      </c>
      <c r="B468" s="257" t="s">
        <v>6140</v>
      </c>
      <c r="C468" s="258" t="s">
        <v>6143</v>
      </c>
      <c r="D468" s="261" t="s">
        <v>6144</v>
      </c>
      <c r="E468" s="262" t="s">
        <v>5206</v>
      </c>
      <c r="F468" s="265" t="s">
        <v>5345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6109</v>
      </c>
      <c r="B469" s="257" t="s">
        <v>6140</v>
      </c>
      <c r="C469" s="258" t="s">
        <v>6145</v>
      </c>
      <c r="D469" s="261" t="s">
        <v>6146</v>
      </c>
      <c r="E469" s="262" t="s">
        <v>5206</v>
      </c>
      <c r="F469" s="265" t="s">
        <v>5345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6109</v>
      </c>
      <c r="B470" s="257" t="s">
        <v>6140</v>
      </c>
      <c r="C470" s="258" t="s">
        <v>6147</v>
      </c>
      <c r="D470" s="261" t="s">
        <v>6148</v>
      </c>
      <c r="E470" s="262" t="s">
        <v>5302</v>
      </c>
      <c r="F470" s="265" t="s">
        <v>5714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6109</v>
      </c>
      <c r="B471" s="257" t="s">
        <v>6140</v>
      </c>
      <c r="C471" s="258" t="s">
        <v>6149</v>
      </c>
      <c r="D471" s="261" t="s">
        <v>6150</v>
      </c>
      <c r="E471" s="262" t="s">
        <v>5302</v>
      </c>
      <c r="F471" s="265" t="s">
        <v>5714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6109</v>
      </c>
      <c r="B472" s="257" t="s">
        <v>6140</v>
      </c>
      <c r="C472" s="258" t="s">
        <v>6151</v>
      </c>
      <c r="D472" s="261" t="s">
        <v>6152</v>
      </c>
      <c r="E472" s="262" t="s">
        <v>5206</v>
      </c>
      <c r="F472" s="265" t="s">
        <v>5714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6109</v>
      </c>
      <c r="B473" s="257" t="s">
        <v>6140</v>
      </c>
      <c r="C473" s="258" t="s">
        <v>6153</v>
      </c>
      <c r="D473" s="261" t="s">
        <v>6154</v>
      </c>
      <c r="E473" s="262" t="s">
        <v>5206</v>
      </c>
      <c r="F473" s="265" t="s">
        <v>5653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6109</v>
      </c>
      <c r="B474" s="257" t="s">
        <v>6140</v>
      </c>
      <c r="C474" s="258" t="s">
        <v>6155</v>
      </c>
      <c r="D474" s="261" t="s">
        <v>6156</v>
      </c>
      <c r="E474" s="262" t="s">
        <v>5235</v>
      </c>
      <c r="F474" s="265" t="s">
        <v>5653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6109</v>
      </c>
      <c r="B475" s="257" t="s">
        <v>6140</v>
      </c>
      <c r="C475" s="258" t="s">
        <v>6157</v>
      </c>
      <c r="D475" s="261" t="s">
        <v>6158</v>
      </c>
      <c r="E475" s="262" t="s">
        <v>5235</v>
      </c>
      <c r="F475" s="265" t="s">
        <v>5653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6109</v>
      </c>
      <c r="B476" s="257" t="s">
        <v>6140</v>
      </c>
      <c r="C476" s="258" t="s">
        <v>6159</v>
      </c>
      <c r="D476" s="261" t="s">
        <v>6160</v>
      </c>
      <c r="E476" s="262" t="s">
        <v>5235</v>
      </c>
      <c r="F476" s="265" t="s">
        <v>5653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6109</v>
      </c>
      <c r="B477" s="257" t="s">
        <v>6140</v>
      </c>
      <c r="C477" s="258" t="s">
        <v>6161</v>
      </c>
      <c r="D477" s="261" t="s">
        <v>6162</v>
      </c>
      <c r="E477" s="262" t="s">
        <v>5235</v>
      </c>
      <c r="F477" s="265" t="s">
        <v>5653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6109</v>
      </c>
      <c r="B478" s="257" t="s">
        <v>6140</v>
      </c>
      <c r="C478" s="258" t="s">
        <v>6163</v>
      </c>
      <c r="D478" s="261" t="s">
        <v>6164</v>
      </c>
      <c r="E478" s="262" t="s">
        <v>5235</v>
      </c>
      <c r="F478" s="265" t="s">
        <v>5714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6109</v>
      </c>
      <c r="B479" s="257" t="s">
        <v>6140</v>
      </c>
      <c r="C479" s="258" t="s">
        <v>6165</v>
      </c>
      <c r="D479" s="261" t="s">
        <v>6166</v>
      </c>
      <c r="E479" s="262" t="s">
        <v>5350</v>
      </c>
      <c r="F479" s="265" t="s">
        <v>5714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6109</v>
      </c>
      <c r="B480" s="257" t="s">
        <v>6140</v>
      </c>
      <c r="C480" s="258" t="s">
        <v>6167</v>
      </c>
      <c r="D480" s="261" t="s">
        <v>6168</v>
      </c>
      <c r="E480" s="262" t="s">
        <v>5350</v>
      </c>
      <c r="F480" s="265" t="s">
        <v>5714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6109</v>
      </c>
      <c r="B481" s="270" t="s">
        <v>6140</v>
      </c>
      <c r="C481" s="271" t="s">
        <v>6169</v>
      </c>
      <c r="D481" s="272" t="s">
        <v>6170</v>
      </c>
      <c r="E481" s="273" t="s">
        <v>5350</v>
      </c>
      <c r="F481" s="274" t="s">
        <v>5345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527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IFERROR(INDEX('Recommendations'!$I$2:$I$95, MATCH(H2,'Recommendations'!$B$2:$B$95,0))="Implemented", FALSE))</xm:f>
            <x14:dxf>
              <font>
                <color rgb="FF000000"/>
              </font>
              <fill>
                <patternFill>
                  <bgColor rgb="FF3C7D22"/>
                </patternFill>
              </fill>
            </x14:dxf>
          </x14:cfRule>
          <x14:cfRule type="expression" priority="2" id="{00000000-000E-0000-0B00-000002000000}">
            <xm:f>AND(H2&lt;&gt;"", IFERROR(INDEX('Recommendations'!$I$2:$I$95, MATCH(H2,'Recommendations'!$B$2:$B$95,0))="Compensated", FALSE))</xm:f>
            <x14:dxf>
              <font>
                <color rgb="FF000000"/>
              </font>
              <fill>
                <patternFill>
                  <bgColor rgb="FFC6E0B4"/>
                </patternFill>
              </fill>
            </x14:dxf>
          </x14:cfRule>
          <x14:cfRule type="expression" priority="3" id="{00000000-000E-0000-0B00-000003000000}">
            <xm:f>AND(H2&lt;&gt;"", IFERROR(INDEX('Recommendations'!$I$2:$I$95, MATCH(H2,'Recommendations'!$B$2:$B$95,0))="Testing", FALSE))</xm:f>
            <x14:dxf>
              <font>
                <color rgb="FF000000"/>
              </font>
              <fill>
                <patternFill>
                  <bgColor rgb="FFFFC000"/>
                </patternFill>
              </fill>
            </x14:dxf>
          </x14:cfRule>
          <x14:cfRule type="expression" priority="4" id="{00000000-000E-0000-0B00-000004000000}">
            <xm:f>AND(H2&lt;&gt;"", IFERROR(INDEX('Recommendations'!$I$2:$I$95, MATCH(H2,'Recommendations'!$B$2:$B$95,0))="Failed", FALSE))</xm:f>
            <x14:dxf>
              <font>
                <color rgb="FF000000"/>
              </font>
              <fill>
                <patternFill>
                  <bgColor rgb="FFD82891"/>
                </patternFill>
              </fill>
            </x14:dxf>
          </x14:cfRule>
          <x14:cfRule type="expression" priority="5" id="{00000000-000E-0000-0B00-000005000000}">
            <xm:f>AND(H2&lt;&gt;"", IFERROR(INDEX('Recommendations'!$I$2:$I$95, MATCH(H2,'Recommendations'!$B$2:$B$95,0))="Risk Accepted", FALSE))</xm:f>
            <x14:dxf>
              <font>
                <color rgb="FF000000"/>
              </font>
              <fill>
                <patternFill>
                  <bgColor rgb="FFD9D9D9"/>
                </patternFill>
              </fill>
            </x14:dxf>
          </x14:cfRule>
          <x14:cfRule type="expression" priority="6" id="{00000000-000E-0000-0B00-000006000000}">
            <xm:f>AND(H2&lt;&gt;"", IFERROR(INDEX('Recommendations'!$I$2:$I$95, MATCH(H2,'Recommendations'!$B$2:$B$95,0))="N/A",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611</v>
      </c>
      <c r="C2" s="290"/>
      <c r="D2" s="290"/>
      <c r="E2" s="290"/>
      <c r="F2" s="290"/>
      <c r="G2" s="290"/>
      <c r="H2" s="290"/>
      <c r="I2" s="290"/>
    </row>
    <row r="4" spans="2:15" ht="18.5" x14ac:dyDescent="0.45">
      <c r="B4" s="39" t="s">
        <v>612</v>
      </c>
    </row>
    <row r="5" spans="2:15" x14ac:dyDescent="0.35">
      <c r="B5" s="41" t="s">
        <v>25</v>
      </c>
      <c r="C5" s="41" t="s">
        <v>613</v>
      </c>
      <c r="D5" s="41" t="s">
        <v>614</v>
      </c>
      <c r="F5" s="291" t="s">
        <v>615</v>
      </c>
      <c r="G5" s="291"/>
      <c r="H5" s="291"/>
      <c r="I5" s="292" t="s">
        <v>616</v>
      </c>
      <c r="J5" s="292"/>
      <c r="K5" s="292"/>
      <c r="L5" s="292"/>
      <c r="M5" s="292"/>
      <c r="N5" s="292"/>
      <c r="O5" s="292"/>
    </row>
    <row r="6" spans="2:15" x14ac:dyDescent="0.35">
      <c r="B6" s="47" t="s">
        <v>617</v>
      </c>
      <c r="C6" s="48">
        <v>94</v>
      </c>
      <c r="D6" s="49" t="s">
        <v>25</v>
      </c>
      <c r="F6" s="291" t="s">
        <v>618</v>
      </c>
      <c r="G6" s="291"/>
      <c r="H6" s="291"/>
      <c r="I6" s="293" t="s">
        <v>619</v>
      </c>
      <c r="J6" s="293"/>
      <c r="K6" s="293"/>
      <c r="L6" s="293"/>
      <c r="M6" s="293"/>
      <c r="N6" s="293"/>
      <c r="O6" s="293"/>
    </row>
    <row r="7" spans="2:15" x14ac:dyDescent="0.35">
      <c r="B7" s="50" t="s">
        <v>620</v>
      </c>
      <c r="C7" s="51">
        <f>C6-C8-C9</f>
        <v>94</v>
      </c>
      <c r="D7" s="52">
        <f>IF(C6&gt;0,C7/C6,0)</f>
        <v>1</v>
      </c>
      <c r="F7" s="291" t="s">
        <v>621</v>
      </c>
      <c r="G7" s="291"/>
      <c r="H7" s="291"/>
      <c r="I7" s="293" t="s">
        <v>619</v>
      </c>
      <c r="J7" s="293"/>
      <c r="K7" s="293"/>
      <c r="L7" s="293"/>
      <c r="M7" s="293"/>
      <c r="N7" s="293"/>
      <c r="O7" s="293"/>
    </row>
    <row r="8" spans="2:15" x14ac:dyDescent="0.35">
      <c r="B8" s="43" t="s">
        <v>622</v>
      </c>
      <c r="C8" s="44">
        <f>COUNTIF('Recommendations'!I:I,"Risk Accepted")</f>
        <v>0</v>
      </c>
      <c r="D8" s="45">
        <f>IF(C6&gt;0,C8/C6,0)</f>
        <v>0</v>
      </c>
      <c r="F8" s="291" t="s">
        <v>623</v>
      </c>
      <c r="G8" s="291"/>
      <c r="H8" s="291"/>
      <c r="I8" s="293" t="s">
        <v>619</v>
      </c>
      <c r="J8" s="293"/>
      <c r="K8" s="293"/>
      <c r="L8" s="293"/>
      <c r="M8" s="293"/>
      <c r="N8" s="293"/>
      <c r="O8" s="293"/>
    </row>
    <row r="9" spans="2:15" x14ac:dyDescent="0.35">
      <c r="B9" s="43" t="s">
        <v>624</v>
      </c>
      <c r="C9" s="44">
        <f>COUNTIF('Recommendations'!I:I,"N/A")</f>
        <v>0</v>
      </c>
      <c r="D9" s="45">
        <f>IF(C6&gt;0,C9/C6,0)</f>
        <v>0</v>
      </c>
      <c r="F9" s="291" t="s">
        <v>625</v>
      </c>
      <c r="G9" s="291"/>
      <c r="H9" s="291"/>
      <c r="I9" s="293" t="s">
        <v>619</v>
      </c>
      <c r="J9" s="293"/>
      <c r="K9" s="293"/>
      <c r="L9" s="293"/>
      <c r="M9" s="293"/>
      <c r="N9" s="293"/>
      <c r="O9" s="293"/>
    </row>
    <row r="12" spans="2:15" ht="18.5" x14ac:dyDescent="0.45">
      <c r="B12" s="39" t="s">
        <v>626</v>
      </c>
    </row>
    <row r="14" spans="2:15" x14ac:dyDescent="0.35">
      <c r="B14" s="53" t="s">
        <v>627</v>
      </c>
    </row>
    <row r="15" spans="2:15" x14ac:dyDescent="0.35">
      <c r="B15" s="41" t="s">
        <v>25</v>
      </c>
      <c r="C15" s="41" t="s">
        <v>628</v>
      </c>
      <c r="D15" s="41" t="s">
        <v>629</v>
      </c>
      <c r="E15" s="41" t="s">
        <v>630</v>
      </c>
      <c r="F15" s="41" t="s">
        <v>631</v>
      </c>
    </row>
    <row r="16" spans="2:15" x14ac:dyDescent="0.35">
      <c r="B16" s="43" t="s">
        <v>632</v>
      </c>
      <c r="C16" s="44">
        <f>COUNTIF('Recommendations'!P:P,"Resolved")</f>
        <v>0</v>
      </c>
      <c r="D16" s="44">
        <f>COUNTIF('Recommendations'!P:P,"Testing")</f>
        <v>0</v>
      </c>
      <c r="E16" s="44">
        <f>COUNTIF('Recommendations'!P:P,"Outstanding")</f>
        <v>94</v>
      </c>
      <c r="F16" s="44">
        <f>SUM(C16:E16)</f>
        <v>94</v>
      </c>
    </row>
    <row r="18" spans="2:6" x14ac:dyDescent="0.35">
      <c r="B18" s="53" t="s">
        <v>633</v>
      </c>
    </row>
    <row r="19" spans="2:6" x14ac:dyDescent="0.35">
      <c r="B19" s="54" t="s">
        <v>25</v>
      </c>
      <c r="C19" s="54" t="s">
        <v>628</v>
      </c>
      <c r="D19" s="54" t="s">
        <v>629</v>
      </c>
      <c r="E19" s="54" t="s">
        <v>630</v>
      </c>
      <c r="F19" s="54" t="s">
        <v>25</v>
      </c>
    </row>
    <row r="20" spans="2:6" x14ac:dyDescent="0.35">
      <c r="B20" s="43" t="s">
        <v>632</v>
      </c>
      <c r="C20" s="45">
        <f>IF(F16&gt;0, C16/F16, 0)</f>
        <v>0</v>
      </c>
      <c r="D20" s="45">
        <f>IF(F16&gt;0, D16/F16, 0)</f>
        <v>0</v>
      </c>
      <c r="E20" s="45">
        <f>IF(F16&gt;0, E16/F16, 0)</f>
        <v>1</v>
      </c>
      <c r="F20" s="46" t="s">
        <v>25</v>
      </c>
    </row>
    <row r="25" spans="2:6" ht="18.5" x14ac:dyDescent="0.45">
      <c r="B25" s="39" t="s">
        <v>634</v>
      </c>
    </row>
    <row r="27" spans="2:6" x14ac:dyDescent="0.35">
      <c r="B27" s="53" t="s">
        <v>627</v>
      </c>
    </row>
    <row r="28" spans="2:6" x14ac:dyDescent="0.35">
      <c r="B28" s="41" t="s">
        <v>4</v>
      </c>
      <c r="C28" s="41" t="s">
        <v>628</v>
      </c>
      <c r="D28" s="41" t="s">
        <v>629</v>
      </c>
      <c r="E28" s="41" t="s">
        <v>630</v>
      </c>
      <c r="F28" s="41" t="s">
        <v>631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62</v>
      </c>
      <c r="F29" s="44">
        <f>SUM(C29:E29)</f>
        <v>62</v>
      </c>
    </row>
    <row r="30" spans="2:6" x14ac:dyDescent="0.35">
      <c r="B30" s="43" t="s">
        <v>44</v>
      </c>
      <c r="C30" s="44">
        <f>COUNTIFS('Recommendations'!E:E,"Level 2",'Recommendations'!P:P,"=Resolved")</f>
        <v>0</v>
      </c>
      <c r="D30" s="44">
        <f>COUNTIFS('Recommendations'!E:E,"=Level 2",'Recommendations'!P:P,"=Testing")</f>
        <v>0</v>
      </c>
      <c r="E30" s="44">
        <f>COUNTIFS('Recommendations'!E:E,"=Level 2",'Recommendations'!P:P,"=Outstanding")</f>
        <v>32</v>
      </c>
      <c r="F30" s="44">
        <f>SUM(C30:E30)</f>
        <v>32</v>
      </c>
    </row>
    <row r="32" spans="2:6" x14ac:dyDescent="0.35">
      <c r="B32" s="53" t="s">
        <v>633</v>
      </c>
    </row>
    <row r="33" spans="2:6" x14ac:dyDescent="0.35">
      <c r="B33" s="54" t="s">
        <v>4</v>
      </c>
      <c r="C33" s="54" t="s">
        <v>628</v>
      </c>
      <c r="D33" s="54" t="s">
        <v>629</v>
      </c>
      <c r="E33" s="54" t="s">
        <v>630</v>
      </c>
      <c r="F33" s="54" t="s">
        <v>25</v>
      </c>
    </row>
    <row r="34" spans="2:6" x14ac:dyDescent="0.35">
      <c r="B34" s="43" t="s">
        <v>21</v>
      </c>
      <c r="C34" s="45">
        <f>IF(F29&gt;0, C29/F29, 0)</f>
        <v>0</v>
      </c>
      <c r="D34" s="45">
        <f>IF(F29&gt;0, D29/F29, 0)</f>
        <v>0</v>
      </c>
      <c r="E34" s="45">
        <f>IF(F29&gt;0, E29/F29, 0)</f>
        <v>1</v>
      </c>
      <c r="F34" s="46" t="s">
        <v>25</v>
      </c>
    </row>
    <row r="35" spans="2:6" x14ac:dyDescent="0.35">
      <c r="B35" s="43" t="s">
        <v>44</v>
      </c>
      <c r="C35" s="45">
        <f>IF(F30&gt;0, C30/F30, 0)</f>
        <v>0</v>
      </c>
      <c r="D35" s="45">
        <f>IF(F30&gt;0, D30/F30, 0)</f>
        <v>0</v>
      </c>
      <c r="E35" s="45">
        <f>IF(F30&gt;0, E30/F30, 0)</f>
        <v>1</v>
      </c>
      <c r="F35" s="46" t="s">
        <v>25</v>
      </c>
    </row>
    <row r="40" spans="2:6" ht="18.5" x14ac:dyDescent="0.45">
      <c r="B40" s="39" t="s">
        <v>635</v>
      </c>
    </row>
    <row r="42" spans="2:6" x14ac:dyDescent="0.35">
      <c r="B42" s="53" t="s">
        <v>627</v>
      </c>
    </row>
    <row r="43" spans="2:6" x14ac:dyDescent="0.35">
      <c r="B43" s="41" t="s">
        <v>7</v>
      </c>
      <c r="C43" s="41" t="s">
        <v>628</v>
      </c>
      <c r="D43" s="41" t="s">
        <v>629</v>
      </c>
      <c r="E43" s="41" t="s">
        <v>630</v>
      </c>
      <c r="F43" s="41" t="s">
        <v>631</v>
      </c>
    </row>
    <row r="44" spans="2:6" x14ac:dyDescent="0.35">
      <c r="B44" s="43" t="s">
        <v>636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637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638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639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640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94</v>
      </c>
      <c r="F49" s="44">
        <f t="shared" si="0"/>
        <v>94</v>
      </c>
    </row>
    <row r="51" spans="2:6" x14ac:dyDescent="0.35">
      <c r="B51" s="53" t="s">
        <v>633</v>
      </c>
    </row>
    <row r="52" spans="2:6" x14ac:dyDescent="0.35">
      <c r="B52" s="54" t="s">
        <v>7</v>
      </c>
      <c r="C52" s="54" t="s">
        <v>628</v>
      </c>
      <c r="D52" s="54" t="s">
        <v>629</v>
      </c>
      <c r="E52" s="54" t="s">
        <v>630</v>
      </c>
      <c r="F52" s="54" t="s">
        <v>25</v>
      </c>
    </row>
    <row r="53" spans="2:6" x14ac:dyDescent="0.35">
      <c r="B53" s="43" t="s">
        <v>636</v>
      </c>
      <c r="C53" s="45">
        <f t="shared" ref="C53:C58" si="1">IF(F44&gt;0, C44/F44, 0)</f>
        <v>0</v>
      </c>
      <c r="D53" s="45">
        <f t="shared" ref="D53:D58" si="2">IF(F44&gt;0, D44/F44, 0)</f>
        <v>0</v>
      </c>
      <c r="E53" s="45">
        <f t="shared" ref="E53:E58" si="3">IF(F44&gt;0, E44/F44, 0)</f>
        <v>0</v>
      </c>
      <c r="F53" s="46" t="s">
        <v>25</v>
      </c>
    </row>
    <row r="54" spans="2:6" x14ac:dyDescent="0.35">
      <c r="B54" s="43" t="s">
        <v>637</v>
      </c>
      <c r="C54" s="45">
        <f t="shared" si="1"/>
        <v>0</v>
      </c>
      <c r="D54" s="45">
        <f t="shared" si="2"/>
        <v>0</v>
      </c>
      <c r="E54" s="45">
        <f t="shared" si="3"/>
        <v>0</v>
      </c>
      <c r="F54" s="46" t="s">
        <v>25</v>
      </c>
    </row>
    <row r="55" spans="2:6" x14ac:dyDescent="0.35">
      <c r="B55" s="43" t="s">
        <v>638</v>
      </c>
      <c r="C55" s="45">
        <f t="shared" si="1"/>
        <v>0</v>
      </c>
      <c r="D55" s="45">
        <f t="shared" si="2"/>
        <v>0</v>
      </c>
      <c r="E55" s="45">
        <f t="shared" si="3"/>
        <v>0</v>
      </c>
      <c r="F55" s="46" t="s">
        <v>25</v>
      </c>
    </row>
    <row r="56" spans="2:6" x14ac:dyDescent="0.35">
      <c r="B56" s="43" t="s">
        <v>639</v>
      </c>
      <c r="C56" s="45">
        <f t="shared" si="1"/>
        <v>0</v>
      </c>
      <c r="D56" s="45">
        <f t="shared" si="2"/>
        <v>0</v>
      </c>
      <c r="E56" s="45">
        <f t="shared" si="3"/>
        <v>0</v>
      </c>
      <c r="F56" s="46" t="s">
        <v>25</v>
      </c>
    </row>
    <row r="57" spans="2:6" x14ac:dyDescent="0.35">
      <c r="B57" s="43" t="s">
        <v>640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641</v>
      </c>
    </row>
    <row r="65" spans="2:6" x14ac:dyDescent="0.35">
      <c r="B65" s="53" t="s">
        <v>627</v>
      </c>
    </row>
    <row r="66" spans="2:6" x14ac:dyDescent="0.35">
      <c r="B66" s="41" t="s">
        <v>3</v>
      </c>
      <c r="C66" s="41" t="s">
        <v>628</v>
      </c>
      <c r="D66" s="41" t="s">
        <v>629</v>
      </c>
      <c r="E66" s="41" t="s">
        <v>630</v>
      </c>
      <c r="F66" s="41" t="s">
        <v>631</v>
      </c>
    </row>
    <row r="67" spans="2:6" x14ac:dyDescent="0.35">
      <c r="B67" s="43" t="s">
        <v>32</v>
      </c>
      <c r="C67" s="44">
        <f>COUNTIFS('Recommendations'!D:D,"Automated",'Recommendations'!P:P,"=Resolved")</f>
        <v>0</v>
      </c>
      <c r="D67" s="44">
        <f>COUNTIFS('Recommendations'!D:D,"=Automated",'Recommendations'!P:P,"=Testing")</f>
        <v>0</v>
      </c>
      <c r="E67" s="44">
        <f>COUNTIFS('Recommendations'!D:D,"=Automated",'Recommendations'!P:P,"=Outstanding")</f>
        <v>65</v>
      </c>
      <c r="F67" s="44">
        <f>SUM(C67:E67)</f>
        <v>65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29</v>
      </c>
      <c r="F68" s="44">
        <f>SUM(C68:E68)</f>
        <v>29</v>
      </c>
    </row>
    <row r="70" spans="2:6" x14ac:dyDescent="0.35">
      <c r="B70" s="53" t="s">
        <v>633</v>
      </c>
    </row>
    <row r="71" spans="2:6" x14ac:dyDescent="0.35">
      <c r="B71" s="54" t="s">
        <v>3</v>
      </c>
      <c r="C71" s="54" t="s">
        <v>628</v>
      </c>
      <c r="D71" s="54" t="s">
        <v>629</v>
      </c>
      <c r="E71" s="54" t="s">
        <v>630</v>
      </c>
      <c r="F71" s="54" t="s">
        <v>25</v>
      </c>
    </row>
    <row r="72" spans="2:6" x14ac:dyDescent="0.35">
      <c r="B72" s="43" t="s">
        <v>32</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642</v>
      </c>
    </row>
    <row r="80" spans="2:6" x14ac:dyDescent="0.35">
      <c r="B80" s="53" t="s">
        <v>627</v>
      </c>
    </row>
    <row r="81" spans="2:6" x14ac:dyDescent="0.35">
      <c r="B81" s="41" t="s">
        <v>5</v>
      </c>
      <c r="C81" s="41" t="s">
        <v>628</v>
      </c>
      <c r="D81" s="41" t="s">
        <v>629</v>
      </c>
      <c r="E81" s="41" t="s">
        <v>630</v>
      </c>
      <c r="F81" s="41" t="s">
        <v>631</v>
      </c>
    </row>
    <row r="82" spans="2:6" x14ac:dyDescent="0.35">
      <c r="B82" s="43" t="s">
        <v>643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644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645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646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94</v>
      </c>
      <c r="F86" s="44">
        <f>SUM(C86:E86)</f>
        <v>94</v>
      </c>
    </row>
    <row r="88" spans="2:6" x14ac:dyDescent="0.35">
      <c r="B88" s="53" t="s">
        <v>633</v>
      </c>
    </row>
    <row r="89" spans="2:6" x14ac:dyDescent="0.35">
      <c r="B89" s="54" t="s">
        <v>5</v>
      </c>
      <c r="C89" s="54" t="s">
        <v>628</v>
      </c>
      <c r="D89" s="54" t="s">
        <v>629</v>
      </c>
      <c r="E89" s="54" t="s">
        <v>630</v>
      </c>
      <c r="F89" s="54" t="s">
        <v>25</v>
      </c>
    </row>
    <row r="90" spans="2:6" x14ac:dyDescent="0.35">
      <c r="B90" s="43" t="s">
        <v>643</v>
      </c>
      <c r="C90" s="45">
        <f>IF(F82&gt;0, C82/F82, 0)</f>
        <v>0</v>
      </c>
      <c r="D90" s="45">
        <f>IF(F82&gt;0, D82/F82, 0)</f>
        <v>0</v>
      </c>
      <c r="E90" s="45">
        <f>IF(F82&gt;0, E82/F82, 0)</f>
        <v>0</v>
      </c>
      <c r="F90" s="46" t="s">
        <v>25</v>
      </c>
    </row>
    <row r="91" spans="2:6" x14ac:dyDescent="0.35">
      <c r="B91" s="43" t="s">
        <v>644</v>
      </c>
      <c r="C91" s="45">
        <f>IF(F83&gt;0, C83/F83, 0)</f>
        <v>0</v>
      </c>
      <c r="D91" s="45">
        <f>IF(F83&gt;0, D83/F83, 0)</f>
        <v>0</v>
      </c>
      <c r="E91" s="45">
        <f>IF(F83&gt;0, E83/F83, 0)</f>
        <v>0</v>
      </c>
      <c r="F91" s="46" t="s">
        <v>25</v>
      </c>
    </row>
    <row r="92" spans="2:6" x14ac:dyDescent="0.35">
      <c r="B92" s="43" t="s">
        <v>645</v>
      </c>
      <c r="C92" s="45">
        <f>IF(F84&gt;0, C84/F84, 0)</f>
        <v>0</v>
      </c>
      <c r="D92" s="45">
        <f>IF(F84&gt;0, D84/F84, 0)</f>
        <v>0</v>
      </c>
      <c r="E92" s="45">
        <f>IF(F84&gt;0, E84/F84, 0)</f>
        <v>0</v>
      </c>
      <c r="F92" s="46" t="s">
        <v>25</v>
      </c>
    </row>
    <row r="93" spans="2:6" x14ac:dyDescent="0.35">
      <c r="B93" s="43" t="s">
        <v>646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647</v>
      </c>
    </row>
    <row r="101" spans="2:6" x14ac:dyDescent="0.35">
      <c r="B101" s="53" t="s">
        <v>627</v>
      </c>
    </row>
    <row r="102" spans="2:6" x14ac:dyDescent="0.35">
      <c r="B102" s="41" t="s">
        <v>648</v>
      </c>
      <c r="C102" s="41" t="s">
        <v>628</v>
      </c>
      <c r="D102" s="41" t="s">
        <v>629</v>
      </c>
      <c r="E102" s="41" t="s">
        <v>630</v>
      </c>
      <c r="F102" s="41" t="s">
        <v>631</v>
      </c>
    </row>
    <row r="103" spans="2:6" x14ac:dyDescent="0.35">
      <c r="B103" s="43" t="s">
        <v>649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650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651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94</v>
      </c>
      <c r="F106" s="44">
        <f>SUM(C106:E106)</f>
        <v>94</v>
      </c>
    </row>
    <row r="108" spans="2:6" x14ac:dyDescent="0.35">
      <c r="B108" s="53" t="s">
        <v>633</v>
      </c>
    </row>
    <row r="109" spans="2:6" x14ac:dyDescent="0.35">
      <c r="B109" s="54" t="s">
        <v>648</v>
      </c>
      <c r="C109" s="54" t="s">
        <v>628</v>
      </c>
      <c r="D109" s="54" t="s">
        <v>629</v>
      </c>
      <c r="E109" s="54" t="s">
        <v>630</v>
      </c>
      <c r="F109" s="54" t="s">
        <v>25</v>
      </c>
    </row>
    <row r="110" spans="2:6" x14ac:dyDescent="0.35">
      <c r="B110" s="43" t="s">
        <v>649</v>
      </c>
      <c r="C110" s="45">
        <f>IF(F103&gt;0, C103/F103, 0)</f>
        <v>0</v>
      </c>
      <c r="D110" s="45">
        <f>IF(F103&gt;0, D103/F103, 0)</f>
        <v>0</v>
      </c>
      <c r="E110" s="45">
        <f>IF(F103&gt;0, E103/F103, 0)</f>
        <v>0</v>
      </c>
      <c r="F110" s="46" t="s">
        <v>25</v>
      </c>
    </row>
    <row r="111" spans="2:6" x14ac:dyDescent="0.35">
      <c r="B111" s="43" t="s">
        <v>650</v>
      </c>
      <c r="C111" s="45">
        <f>IF(F104&gt;0, C104/F104, 0)</f>
        <v>0</v>
      </c>
      <c r="D111" s="45">
        <f>IF(F104&gt;0, D104/F104, 0)</f>
        <v>0</v>
      </c>
      <c r="E111" s="45">
        <f>IF(F104&gt;0, E104/F104, 0)</f>
        <v>0</v>
      </c>
      <c r="F111" s="46" t="s">
        <v>25</v>
      </c>
    </row>
    <row r="112" spans="2:6" x14ac:dyDescent="0.35">
      <c r="B112" s="43" t="s">
        <v>651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652</v>
      </c>
      <c r="J118" s="39" t="s">
        <v>653</v>
      </c>
    </row>
    <row r="119" spans="2:15" x14ac:dyDescent="0.35">
      <c r="B119" s="41" t="s">
        <v>7</v>
      </c>
      <c r="C119" s="294" t="s">
        <v>654</v>
      </c>
      <c r="D119" s="294"/>
      <c r="E119" s="41" t="s">
        <v>620</v>
      </c>
      <c r="F119" s="41" t="s">
        <v>628</v>
      </c>
      <c r="G119" s="294" t="s">
        <v>655</v>
      </c>
      <c r="H119" s="294"/>
      <c r="J119" s="41" t="s">
        <v>7</v>
      </c>
      <c r="K119" s="41" t="s">
        <v>643</v>
      </c>
      <c r="L119" s="41" t="s">
        <v>644</v>
      </c>
      <c r="M119" s="41" t="s">
        <v>645</v>
      </c>
      <c r="N119" s="41" t="s">
        <v>646</v>
      </c>
      <c r="O119" s="41" t="s">
        <v>22</v>
      </c>
    </row>
    <row r="120" spans="2:15" x14ac:dyDescent="0.35">
      <c r="B120" s="47" t="s">
        <v>636</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636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637</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637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638</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638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639</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639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640</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640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94</v>
      </c>
    </row>
    <row r="132" spans="2:24" ht="21" x14ac:dyDescent="0.5">
      <c r="B132" s="39" t="s">
        <v>656</v>
      </c>
      <c r="P132" s="56" t="s">
        <v>657</v>
      </c>
    </row>
    <row r="134" spans="2:24" ht="60" customHeight="1" x14ac:dyDescent="0.35">
      <c r="B134" s="297" t="s">
        <v>658</v>
      </c>
      <c r="C134" s="290"/>
      <c r="D134" s="290"/>
      <c r="E134" s="290"/>
      <c r="F134" s="290"/>
      <c r="P134" s="297" t="s">
        <v>659</v>
      </c>
      <c r="Q134" s="290"/>
      <c r="R134" s="290"/>
      <c r="S134" s="290"/>
      <c r="T134" s="290"/>
      <c r="U134" s="290"/>
      <c r="V134" s="290"/>
      <c r="W134" s="290"/>
    </row>
    <row r="136" spans="2:24" ht="30" customHeight="1" x14ac:dyDescent="0.35">
      <c r="P136" s="57" t="s">
        <v>660</v>
      </c>
      <c r="Q136" s="58">
        <f>C16</f>
        <v>0</v>
      </c>
      <c r="R136" s="59"/>
      <c r="S136" s="58">
        <f>C82</f>
        <v>0</v>
      </c>
      <c r="T136" s="59"/>
      <c r="U136" s="58">
        <f>C83</f>
        <v>0</v>
      </c>
      <c r="V136" s="59"/>
      <c r="W136" s="58">
        <f>C84</f>
        <v>0</v>
      </c>
      <c r="X136" s="59"/>
    </row>
    <row r="137" spans="2:24" ht="35" customHeight="1" x14ac:dyDescent="0.35">
      <c r="P137" s="60" t="s">
        <v>661</v>
      </c>
      <c r="Q137" s="60" t="s">
        <v>662</v>
      </c>
      <c r="R137" s="60" t="s">
        <v>663</v>
      </c>
      <c r="S137" s="60" t="s">
        <v>664</v>
      </c>
      <c r="T137" s="60" t="s">
        <v>665</v>
      </c>
      <c r="U137" s="60" t="s">
        <v>666</v>
      </c>
      <c r="V137" s="60" t="s">
        <v>667</v>
      </c>
      <c r="W137" s="60" t="s">
        <v>668</v>
      </c>
      <c r="X137" s="60" t="s">
        <v>669</v>
      </c>
    </row>
    <row r="138" spans="2:24" x14ac:dyDescent="0.35">
      <c r="O138" s="61" t="s">
        <v>670</v>
      </c>
      <c r="P138" s="62" t="s">
        <v>671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672</v>
      </c>
      <c r="P173" s="56" t="s">
        <v>673</v>
      </c>
    </row>
    <row r="175" spans="2:24" ht="45" customHeight="1" x14ac:dyDescent="0.35">
      <c r="B175" s="297" t="s">
        <v>674</v>
      </c>
      <c r="C175" s="290"/>
      <c r="D175" s="290"/>
      <c r="E175" s="290"/>
      <c r="F175" s="290"/>
      <c r="P175" s="297" t="s">
        <v>675</v>
      </c>
      <c r="Q175" s="290"/>
      <c r="R175" s="290"/>
      <c r="S175" s="290"/>
      <c r="T175" s="290"/>
      <c r="U175" s="290"/>
    </row>
    <row r="176" spans="2:24" ht="35" customHeight="1" x14ac:dyDescent="0.35">
      <c r="P176" s="294" t="s">
        <v>676</v>
      </c>
      <c r="Q176" s="294"/>
      <c r="R176" s="294" t="s">
        <v>677</v>
      </c>
      <c r="S176" s="294"/>
      <c r="T176" s="294"/>
    </row>
    <row r="177" spans="16:22" ht="30" customHeight="1" x14ac:dyDescent="0.35">
      <c r="P177" s="298">
        <v>0</v>
      </c>
      <c r="Q177" s="299"/>
      <c r="R177" s="300" t="s">
        <v>678</v>
      </c>
      <c r="S177" s="301"/>
      <c r="T177" s="301"/>
    </row>
    <row r="180" spans="16:22" ht="25" customHeight="1" x14ac:dyDescent="0.35">
      <c r="P180" s="65" t="s">
        <v>661</v>
      </c>
      <c r="Q180" s="65" t="s">
        <v>679</v>
      </c>
      <c r="R180" s="65" t="s">
        <v>680</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527</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95" si="0">IF(OR(I2="Implemented",I2="Compensated"),"Resolved",IF(OR(I2="Risk Accepted",I2="N/A"),"Excluded",IF(I2="Testing","Testing","Outstanding")))</f>
        <v>Outstanding</v>
      </c>
      <c r="Q2" s="13" t="s">
        <v>25</v>
      </c>
    </row>
    <row r="3" spans="1:17" ht="60" customHeight="1" x14ac:dyDescent="0.35">
      <c r="A3" s="11" t="s">
        <v>17</v>
      </c>
      <c r="B3" s="2" t="s">
        <v>30</v>
      </c>
      <c r="C3" s="1" t="s">
        <v>31</v>
      </c>
      <c r="D3" s="3" t="s">
        <v>32</v>
      </c>
      <c r="E3" s="3" t="s">
        <v>21</v>
      </c>
      <c r="F3" s="4" t="s">
        <v>22</v>
      </c>
      <c r="G3" s="4" t="s">
        <v>23</v>
      </c>
      <c r="H3" s="4" t="s">
        <v>24</v>
      </c>
      <c r="I3" s="4" t="s">
        <v>25</v>
      </c>
      <c r="J3" s="5" t="s">
        <v>25</v>
      </c>
      <c r="K3" s="5" t="s">
        <v>33</v>
      </c>
      <c r="L3" s="5" t="s">
        <v>34</v>
      </c>
      <c r="M3" s="5"/>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17</v>
      </c>
      <c r="B5" s="2" t="s">
        <v>42</v>
      </c>
      <c r="C5" s="1" t="s">
        <v>43</v>
      </c>
      <c r="D5" s="3" t="s">
        <v>32</v>
      </c>
      <c r="E5" s="3" t="s">
        <v>44</v>
      </c>
      <c r="F5" s="4" t="s">
        <v>22</v>
      </c>
      <c r="G5" s="4" t="s">
        <v>23</v>
      </c>
      <c r="H5" s="4" t="s">
        <v>24</v>
      </c>
      <c r="I5" s="4" t="s">
        <v>25</v>
      </c>
      <c r="J5" s="5" t="s">
        <v>25</v>
      </c>
      <c r="K5" s="5" t="s">
        <v>45</v>
      </c>
      <c r="L5" s="5" t="s">
        <v>46</v>
      </c>
      <c r="M5" s="5"/>
      <c r="N5" s="5" t="s">
        <v>47</v>
      </c>
      <c r="O5" s="5"/>
      <c r="P5" s="4" t="str">
        <f t="shared" si="0"/>
        <v>Outstanding</v>
      </c>
      <c r="Q5" s="13" t="s">
        <v>25</v>
      </c>
    </row>
    <row r="6" spans="1:17" ht="60" customHeight="1" x14ac:dyDescent="0.35">
      <c r="A6" s="11" t="s">
        <v>48</v>
      </c>
      <c r="B6" s="2" t="s">
        <v>49</v>
      </c>
      <c r="C6" s="1" t="s">
        <v>50</v>
      </c>
      <c r="D6" s="3" t="s">
        <v>32</v>
      </c>
      <c r="E6" s="3" t="s">
        <v>21</v>
      </c>
      <c r="F6" s="4" t="s">
        <v>22</v>
      </c>
      <c r="G6" s="4" t="s">
        <v>23</v>
      </c>
      <c r="H6" s="4" t="s">
        <v>24</v>
      </c>
      <c r="I6" s="4" t="s">
        <v>25</v>
      </c>
      <c r="J6" s="5" t="s">
        <v>25</v>
      </c>
      <c r="K6" s="5" t="s">
        <v>51</v>
      </c>
      <c r="L6" s="5" t="s">
        <v>52</v>
      </c>
      <c r="M6" s="5"/>
      <c r="N6" s="5" t="s">
        <v>53</v>
      </c>
      <c r="O6" s="5"/>
      <c r="P6" s="4" t="str">
        <f t="shared" si="0"/>
        <v>Outstanding</v>
      </c>
      <c r="Q6" s="13" t="s">
        <v>25</v>
      </c>
    </row>
    <row r="7" spans="1:17" ht="60" customHeight="1" x14ac:dyDescent="0.35">
      <c r="A7" s="11" t="s">
        <v>48</v>
      </c>
      <c r="B7" s="2" t="s">
        <v>54</v>
      </c>
      <c r="C7" s="1" t="s">
        <v>55</v>
      </c>
      <c r="D7" s="3" t="s">
        <v>20</v>
      </c>
      <c r="E7" s="3" t="s">
        <v>21</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48</v>
      </c>
      <c r="B8" s="2" t="s">
        <v>59</v>
      </c>
      <c r="C8" s="1" t="s">
        <v>60</v>
      </c>
      <c r="D8" s="3" t="s">
        <v>32</v>
      </c>
      <c r="E8" s="3" t="s">
        <v>21</v>
      </c>
      <c r="F8" s="4" t="s">
        <v>22</v>
      </c>
      <c r="G8" s="4" t="s">
        <v>23</v>
      </c>
      <c r="H8" s="4" t="s">
        <v>24</v>
      </c>
      <c r="I8" s="4" t="s">
        <v>25</v>
      </c>
      <c r="J8" s="5" t="s">
        <v>25</v>
      </c>
      <c r="K8" s="5" t="s">
        <v>61</v>
      </c>
      <c r="L8" s="5" t="s">
        <v>62</v>
      </c>
      <c r="M8" s="5"/>
      <c r="N8" s="5" t="s">
        <v>63</v>
      </c>
      <c r="O8" s="5"/>
      <c r="P8" s="4" t="str">
        <f t="shared" si="0"/>
        <v>Outstanding</v>
      </c>
      <c r="Q8" s="13" t="s">
        <v>25</v>
      </c>
    </row>
    <row r="9" spans="1:17" ht="60" customHeight="1" x14ac:dyDescent="0.35">
      <c r="A9" s="11" t="s">
        <v>48</v>
      </c>
      <c r="B9" s="2" t="s">
        <v>64</v>
      </c>
      <c r="C9" s="1" t="s">
        <v>65</v>
      </c>
      <c r="D9" s="3" t="s">
        <v>20</v>
      </c>
      <c r="E9" s="3" t="s">
        <v>44</v>
      </c>
      <c r="F9" s="4" t="s">
        <v>22</v>
      </c>
      <c r="G9" s="4" t="s">
        <v>23</v>
      </c>
      <c r="H9" s="4" t="s">
        <v>24</v>
      </c>
      <c r="I9" s="4" t="s">
        <v>25</v>
      </c>
      <c r="J9" s="5" t="s">
        <v>25</v>
      </c>
      <c r="K9" s="5" t="s">
        <v>66</v>
      </c>
      <c r="L9" s="5" t="s">
        <v>67</v>
      </c>
      <c r="M9" s="5" t="s">
        <v>68</v>
      </c>
      <c r="N9" s="5" t="s">
        <v>69</v>
      </c>
      <c r="O9" s="5"/>
      <c r="P9" s="4" t="str">
        <f t="shared" si="0"/>
        <v>Outstanding</v>
      </c>
      <c r="Q9" s="13" t="s">
        <v>25</v>
      </c>
    </row>
    <row r="10" spans="1:17" ht="60" customHeight="1" x14ac:dyDescent="0.35">
      <c r="A10" s="11" t="s">
        <v>48</v>
      </c>
      <c r="B10" s="2" t="s">
        <v>70</v>
      </c>
      <c r="C10" s="1" t="s">
        <v>71</v>
      </c>
      <c r="D10" s="3" t="s">
        <v>20</v>
      </c>
      <c r="E10" s="3" t="s">
        <v>21</v>
      </c>
      <c r="F10" s="4" t="s">
        <v>22</v>
      </c>
      <c r="G10" s="4" t="s">
        <v>23</v>
      </c>
      <c r="H10" s="4" t="s">
        <v>24</v>
      </c>
      <c r="I10" s="4" t="s">
        <v>25</v>
      </c>
      <c r="J10" s="5" t="s">
        <v>25</v>
      </c>
      <c r="K10" s="5" t="s">
        <v>72</v>
      </c>
      <c r="L10" s="5" t="s">
        <v>73</v>
      </c>
      <c r="M10" s="5"/>
      <c r="N10" s="5" t="s">
        <v>74</v>
      </c>
      <c r="O10" s="5"/>
      <c r="P10" s="4" t="str">
        <f t="shared" si="0"/>
        <v>Outstanding</v>
      </c>
      <c r="Q10" s="13" t="s">
        <v>25</v>
      </c>
    </row>
    <row r="11" spans="1:17" ht="60" customHeight="1" x14ac:dyDescent="0.35">
      <c r="A11" s="11" t="s">
        <v>48</v>
      </c>
      <c r="B11" s="2" t="s">
        <v>75</v>
      </c>
      <c r="C11" s="1" t="s">
        <v>76</v>
      </c>
      <c r="D11" s="3" t="s">
        <v>20</v>
      </c>
      <c r="E11" s="3" t="s">
        <v>21</v>
      </c>
      <c r="F11" s="4" t="s">
        <v>22</v>
      </c>
      <c r="G11" s="4" t="s">
        <v>23</v>
      </c>
      <c r="H11" s="4" t="s">
        <v>24</v>
      </c>
      <c r="I11" s="4" t="s">
        <v>25</v>
      </c>
      <c r="J11" s="5" t="s">
        <v>25</v>
      </c>
      <c r="K11" s="5" t="s">
        <v>77</v>
      </c>
      <c r="L11" s="5" t="s">
        <v>78</v>
      </c>
      <c r="M11" s="5" t="s">
        <v>79</v>
      </c>
      <c r="N11" s="5" t="s">
        <v>80</v>
      </c>
      <c r="O11" s="5" t="s">
        <v>81</v>
      </c>
      <c r="P11" s="4" t="str">
        <f t="shared" si="0"/>
        <v>Outstanding</v>
      </c>
      <c r="Q11" s="13" t="s">
        <v>25</v>
      </c>
    </row>
    <row r="12" spans="1:17" ht="60" customHeight="1" x14ac:dyDescent="0.35">
      <c r="A12" s="11" t="s">
        <v>48</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48</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48</v>
      </c>
      <c r="B14" s="2" t="s">
        <v>92</v>
      </c>
      <c r="C14" s="1" t="s">
        <v>93</v>
      </c>
      <c r="D14" s="3" t="s">
        <v>20</v>
      </c>
      <c r="E14" s="3" t="s">
        <v>21</v>
      </c>
      <c r="F14" s="4" t="s">
        <v>22</v>
      </c>
      <c r="G14" s="4" t="s">
        <v>23</v>
      </c>
      <c r="H14" s="4" t="s">
        <v>24</v>
      </c>
      <c r="I14" s="4" t="s">
        <v>25</v>
      </c>
      <c r="J14" s="5" t="s">
        <v>25</v>
      </c>
      <c r="K14" s="5" t="s">
        <v>94</v>
      </c>
      <c r="L14" s="5" t="s">
        <v>95</v>
      </c>
      <c r="M14" s="5"/>
      <c r="N14" s="5" t="s">
        <v>96</v>
      </c>
      <c r="O14" s="5"/>
      <c r="P14" s="4" t="str">
        <f t="shared" si="0"/>
        <v>Outstanding</v>
      </c>
      <c r="Q14" s="13" t="s">
        <v>25</v>
      </c>
    </row>
    <row r="15" spans="1:17" ht="60" customHeight="1" x14ac:dyDescent="0.35">
      <c r="A15" s="11" t="s">
        <v>97</v>
      </c>
      <c r="B15" s="2" t="s">
        <v>98</v>
      </c>
      <c r="C15" s="1" t="s">
        <v>99</v>
      </c>
      <c r="D15" s="3" t="s">
        <v>32</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97</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97</v>
      </c>
      <c r="B17" s="2" t="s">
        <v>108</v>
      </c>
      <c r="C17" s="1" t="s">
        <v>109</v>
      </c>
      <c r="D17" s="3" t="s">
        <v>32</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113</v>
      </c>
      <c r="B18" s="2" t="s">
        <v>114</v>
      </c>
      <c r="C18" s="1" t="s">
        <v>115</v>
      </c>
      <c r="D18" s="3" t="s">
        <v>32</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113</v>
      </c>
      <c r="B19" s="2" t="s">
        <v>119</v>
      </c>
      <c r="C19" s="1" t="s">
        <v>120</v>
      </c>
      <c r="D19" s="3" t="s">
        <v>20</v>
      </c>
      <c r="E19" s="3" t="s">
        <v>21</v>
      </c>
      <c r="F19" s="4" t="s">
        <v>22</v>
      </c>
      <c r="G19" s="4" t="s">
        <v>23</v>
      </c>
      <c r="H19" s="4" t="s">
        <v>24</v>
      </c>
      <c r="I19" s="4" t="s">
        <v>25</v>
      </c>
      <c r="J19" s="5" t="s">
        <v>25</v>
      </c>
      <c r="K19" s="5" t="s">
        <v>121</v>
      </c>
      <c r="L19" s="5" t="s">
        <v>122</v>
      </c>
      <c r="M19" s="5"/>
      <c r="N19" s="5" t="s">
        <v>123</v>
      </c>
      <c r="O19" s="5"/>
      <c r="P19" s="4" t="str">
        <f t="shared" si="0"/>
        <v>Outstanding</v>
      </c>
      <c r="Q19" s="13" t="s">
        <v>25</v>
      </c>
    </row>
    <row r="20" spans="1:17" ht="60" customHeight="1" x14ac:dyDescent="0.35">
      <c r="A20" s="11" t="s">
        <v>113</v>
      </c>
      <c r="B20" s="2" t="s">
        <v>124</v>
      </c>
      <c r="C20" s="1" t="s">
        <v>125</v>
      </c>
      <c r="D20" s="3" t="s">
        <v>32</v>
      </c>
      <c r="E20" s="3" t="s">
        <v>21</v>
      </c>
      <c r="F20" s="4" t="s">
        <v>22</v>
      </c>
      <c r="G20" s="4" t="s">
        <v>23</v>
      </c>
      <c r="H20" s="4" t="s">
        <v>24</v>
      </c>
      <c r="I20" s="4" t="s">
        <v>25</v>
      </c>
      <c r="J20" s="5" t="s">
        <v>25</v>
      </c>
      <c r="K20" s="5" t="s">
        <v>126</v>
      </c>
      <c r="L20" s="5" t="s">
        <v>127</v>
      </c>
      <c r="M20" s="5"/>
      <c r="N20" s="5" t="s">
        <v>128</v>
      </c>
      <c r="O20" s="5"/>
      <c r="P20" s="4" t="str">
        <f t="shared" si="0"/>
        <v>Outstanding</v>
      </c>
      <c r="Q20" s="13" t="s">
        <v>25</v>
      </c>
    </row>
    <row r="21" spans="1:17" ht="60" customHeight="1" x14ac:dyDescent="0.35">
      <c r="A21" s="11" t="s">
        <v>113</v>
      </c>
      <c r="B21" s="2" t="s">
        <v>129</v>
      </c>
      <c r="C21" s="1" t="s">
        <v>130</v>
      </c>
      <c r="D21" s="3" t="s">
        <v>32</v>
      </c>
      <c r="E21" s="3" t="s">
        <v>21</v>
      </c>
      <c r="F21" s="4" t="s">
        <v>22</v>
      </c>
      <c r="G21" s="4" t="s">
        <v>23</v>
      </c>
      <c r="H21" s="4" t="s">
        <v>24</v>
      </c>
      <c r="I21" s="4" t="s">
        <v>25</v>
      </c>
      <c r="J21" s="5" t="s">
        <v>25</v>
      </c>
      <c r="K21" s="5" t="s">
        <v>131</v>
      </c>
      <c r="L21" s="5" t="s">
        <v>132</v>
      </c>
      <c r="M21" s="5"/>
      <c r="N21" s="5" t="s">
        <v>133</v>
      </c>
      <c r="O21" s="5"/>
      <c r="P21" s="4" t="str">
        <f t="shared" si="0"/>
        <v>Outstanding</v>
      </c>
      <c r="Q21" s="13" t="s">
        <v>25</v>
      </c>
    </row>
    <row r="22" spans="1:17" ht="60" customHeight="1" x14ac:dyDescent="0.35">
      <c r="A22" s="11" t="s">
        <v>113</v>
      </c>
      <c r="B22" s="2" t="s">
        <v>134</v>
      </c>
      <c r="C22" s="1" t="s">
        <v>135</v>
      </c>
      <c r="D22" s="3" t="s">
        <v>20</v>
      </c>
      <c r="E22" s="3" t="s">
        <v>21</v>
      </c>
      <c r="F22" s="4" t="s">
        <v>22</v>
      </c>
      <c r="G22" s="4" t="s">
        <v>23</v>
      </c>
      <c r="H22" s="4" t="s">
        <v>24</v>
      </c>
      <c r="I22" s="4" t="s">
        <v>25</v>
      </c>
      <c r="J22" s="5" t="s">
        <v>25</v>
      </c>
      <c r="K22" s="5" t="s">
        <v>136</v>
      </c>
      <c r="L22" s="5" t="s">
        <v>137</v>
      </c>
      <c r="M22" s="5"/>
      <c r="N22" s="5" t="s">
        <v>138</v>
      </c>
      <c r="O22" s="5"/>
      <c r="P22" s="4" t="str">
        <f t="shared" si="0"/>
        <v>Outstanding</v>
      </c>
      <c r="Q22" s="13" t="s">
        <v>25</v>
      </c>
    </row>
    <row r="23" spans="1:17" ht="60" customHeight="1" x14ac:dyDescent="0.35">
      <c r="A23" s="11" t="s">
        <v>113</v>
      </c>
      <c r="B23" s="2" t="s">
        <v>139</v>
      </c>
      <c r="C23" s="1" t="s">
        <v>140</v>
      </c>
      <c r="D23" s="3" t="s">
        <v>20</v>
      </c>
      <c r="E23" s="3" t="s">
        <v>21</v>
      </c>
      <c r="F23" s="4" t="s">
        <v>22</v>
      </c>
      <c r="G23" s="4" t="s">
        <v>23</v>
      </c>
      <c r="H23" s="4" t="s">
        <v>24</v>
      </c>
      <c r="I23" s="4" t="s">
        <v>25</v>
      </c>
      <c r="J23" s="5" t="s">
        <v>25</v>
      </c>
      <c r="K23" s="5" t="s">
        <v>141</v>
      </c>
      <c r="L23" s="5" t="s">
        <v>142</v>
      </c>
      <c r="M23" s="5"/>
      <c r="N23" s="5" t="s">
        <v>143</v>
      </c>
      <c r="O23" s="5" t="s">
        <v>144</v>
      </c>
      <c r="P23" s="4" t="str">
        <f t="shared" si="0"/>
        <v>Outstanding</v>
      </c>
      <c r="Q23" s="13" t="s">
        <v>25</v>
      </c>
    </row>
    <row r="24" spans="1:17" ht="60" customHeight="1" x14ac:dyDescent="0.35">
      <c r="A24" s="11" t="s">
        <v>113</v>
      </c>
      <c r="B24" s="2" t="s">
        <v>145</v>
      </c>
      <c r="C24" s="1" t="s">
        <v>146</v>
      </c>
      <c r="D24" s="3" t="s">
        <v>20</v>
      </c>
      <c r="E24" s="3" t="s">
        <v>21</v>
      </c>
      <c r="F24" s="4" t="s">
        <v>22</v>
      </c>
      <c r="G24" s="4" t="s">
        <v>23</v>
      </c>
      <c r="H24" s="4" t="s">
        <v>24</v>
      </c>
      <c r="I24" s="4" t="s">
        <v>25</v>
      </c>
      <c r="J24" s="5" t="s">
        <v>25</v>
      </c>
      <c r="K24" s="5" t="s">
        <v>147</v>
      </c>
      <c r="L24" s="5" t="s">
        <v>148</v>
      </c>
      <c r="M24" s="5"/>
      <c r="N24" s="5" t="s">
        <v>149</v>
      </c>
      <c r="O24" s="5"/>
      <c r="P24" s="4" t="str">
        <f t="shared" si="0"/>
        <v>Outstanding</v>
      </c>
      <c r="Q24" s="13" t="s">
        <v>25</v>
      </c>
    </row>
    <row r="25" spans="1:17" ht="60" customHeight="1" x14ac:dyDescent="0.35">
      <c r="A25" s="11" t="s">
        <v>150</v>
      </c>
      <c r="B25" s="2" t="s">
        <v>151</v>
      </c>
      <c r="C25" s="1" t="s">
        <v>152</v>
      </c>
      <c r="D25" s="3" t="s">
        <v>32</v>
      </c>
      <c r="E25" s="3" t="s">
        <v>21</v>
      </c>
      <c r="F25" s="4" t="s">
        <v>22</v>
      </c>
      <c r="G25" s="4" t="s">
        <v>23</v>
      </c>
      <c r="H25" s="4" t="s">
        <v>24</v>
      </c>
      <c r="I25" s="4" t="s">
        <v>25</v>
      </c>
      <c r="J25" s="5" t="s">
        <v>25</v>
      </c>
      <c r="K25" s="5" t="s">
        <v>153</v>
      </c>
      <c r="L25" s="5" t="s">
        <v>154</v>
      </c>
      <c r="M25" s="5"/>
      <c r="N25" s="5" t="s">
        <v>155</v>
      </c>
      <c r="O25" s="5"/>
      <c r="P25" s="4" t="str">
        <f t="shared" si="0"/>
        <v>Outstanding</v>
      </c>
      <c r="Q25" s="13" t="s">
        <v>25</v>
      </c>
    </row>
    <row r="26" spans="1:17" ht="60" customHeight="1" x14ac:dyDescent="0.35">
      <c r="A26" s="11" t="s">
        <v>150</v>
      </c>
      <c r="B26" s="2" t="s">
        <v>156</v>
      </c>
      <c r="C26" s="1" t="s">
        <v>157</v>
      </c>
      <c r="D26" s="3" t="s">
        <v>32</v>
      </c>
      <c r="E26" s="3" t="s">
        <v>44</v>
      </c>
      <c r="F26" s="4" t="s">
        <v>22</v>
      </c>
      <c r="G26" s="4" t="s">
        <v>23</v>
      </c>
      <c r="H26" s="4" t="s">
        <v>24</v>
      </c>
      <c r="I26" s="4" t="s">
        <v>25</v>
      </c>
      <c r="J26" s="5" t="s">
        <v>25</v>
      </c>
      <c r="K26" s="5" t="s">
        <v>158</v>
      </c>
      <c r="L26" s="5" t="s">
        <v>159</v>
      </c>
      <c r="M26" s="5" t="s">
        <v>160</v>
      </c>
      <c r="N26" s="5" t="s">
        <v>161</v>
      </c>
      <c r="O26" s="5"/>
      <c r="P26" s="4" t="str">
        <f t="shared" si="0"/>
        <v>Outstanding</v>
      </c>
      <c r="Q26" s="13" t="s">
        <v>25</v>
      </c>
    </row>
    <row r="27" spans="1:17" ht="60" customHeight="1" x14ac:dyDescent="0.35">
      <c r="A27" s="11" t="s">
        <v>150</v>
      </c>
      <c r="B27" s="2" t="s">
        <v>162</v>
      </c>
      <c r="C27" s="1" t="s">
        <v>163</v>
      </c>
      <c r="D27" s="3" t="s">
        <v>32</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150</v>
      </c>
      <c r="B28" s="2" t="s">
        <v>167</v>
      </c>
      <c r="C28" s="1" t="s">
        <v>168</v>
      </c>
      <c r="D28" s="3" t="s">
        <v>32</v>
      </c>
      <c r="E28" s="3" t="s">
        <v>21</v>
      </c>
      <c r="F28" s="4" t="s">
        <v>22</v>
      </c>
      <c r="G28" s="4" t="s">
        <v>23</v>
      </c>
      <c r="H28" s="4" t="s">
        <v>24</v>
      </c>
      <c r="I28" s="4" t="s">
        <v>25</v>
      </c>
      <c r="J28" s="5" t="s">
        <v>25</v>
      </c>
      <c r="K28" s="5" t="s">
        <v>169</v>
      </c>
      <c r="L28" s="5" t="s">
        <v>170</v>
      </c>
      <c r="M28" s="5" t="s">
        <v>171</v>
      </c>
      <c r="N28" s="5" t="s">
        <v>172</v>
      </c>
      <c r="O28" s="5"/>
      <c r="P28" s="4" t="str">
        <f t="shared" si="0"/>
        <v>Outstanding</v>
      </c>
      <c r="Q28" s="13" t="s">
        <v>25</v>
      </c>
    </row>
    <row r="29" spans="1:17" ht="60" customHeight="1" x14ac:dyDescent="0.35">
      <c r="A29" s="11" t="s">
        <v>150</v>
      </c>
      <c r="B29" s="2" t="s">
        <v>173</v>
      </c>
      <c r="C29" s="1" t="s">
        <v>174</v>
      </c>
      <c r="D29" s="3" t="s">
        <v>20</v>
      </c>
      <c r="E29" s="3" t="s">
        <v>21</v>
      </c>
      <c r="F29" s="4" t="s">
        <v>22</v>
      </c>
      <c r="G29" s="4" t="s">
        <v>23</v>
      </c>
      <c r="H29" s="4" t="s">
        <v>24</v>
      </c>
      <c r="I29" s="4" t="s">
        <v>25</v>
      </c>
      <c r="J29" s="5" t="s">
        <v>25</v>
      </c>
      <c r="K29" s="5" t="s">
        <v>175</v>
      </c>
      <c r="L29" s="5" t="s">
        <v>176</v>
      </c>
      <c r="M29" s="5"/>
      <c r="N29" s="5" t="s">
        <v>177</v>
      </c>
      <c r="O29" s="5"/>
      <c r="P29" s="4" t="str">
        <f t="shared" si="0"/>
        <v>Outstanding</v>
      </c>
      <c r="Q29" s="13" t="s">
        <v>25</v>
      </c>
    </row>
    <row r="30" spans="1:17" ht="60" customHeight="1" x14ac:dyDescent="0.35">
      <c r="A30" s="11" t="s">
        <v>150</v>
      </c>
      <c r="B30" s="2" t="s">
        <v>178</v>
      </c>
      <c r="C30" s="1" t="s">
        <v>179</v>
      </c>
      <c r="D30" s="3" t="s">
        <v>32</v>
      </c>
      <c r="E30" s="3" t="s">
        <v>21</v>
      </c>
      <c r="F30" s="4" t="s">
        <v>22</v>
      </c>
      <c r="G30" s="4" t="s">
        <v>23</v>
      </c>
      <c r="H30" s="4" t="s">
        <v>24</v>
      </c>
      <c r="I30" s="4" t="s">
        <v>25</v>
      </c>
      <c r="J30" s="5" t="s">
        <v>25</v>
      </c>
      <c r="K30" s="5" t="s">
        <v>180</v>
      </c>
      <c r="L30" s="5" t="s">
        <v>181</v>
      </c>
      <c r="M30" s="5"/>
      <c r="N30" s="5" t="s">
        <v>182</v>
      </c>
      <c r="O30" s="5"/>
      <c r="P30" s="4" t="str">
        <f t="shared" si="0"/>
        <v>Outstanding</v>
      </c>
      <c r="Q30" s="13" t="s">
        <v>25</v>
      </c>
    </row>
    <row r="31" spans="1:17" ht="60" customHeight="1" x14ac:dyDescent="0.35">
      <c r="A31" s="11" t="s">
        <v>150</v>
      </c>
      <c r="B31" s="2" t="s">
        <v>183</v>
      </c>
      <c r="C31" s="1" t="s">
        <v>184</v>
      </c>
      <c r="D31" s="3" t="s">
        <v>20</v>
      </c>
      <c r="E31" s="3" t="s">
        <v>44</v>
      </c>
      <c r="F31" s="4" t="s">
        <v>22</v>
      </c>
      <c r="G31" s="4" t="s">
        <v>23</v>
      </c>
      <c r="H31" s="4" t="s">
        <v>24</v>
      </c>
      <c r="I31" s="4" t="s">
        <v>25</v>
      </c>
      <c r="J31" s="5" t="s">
        <v>25</v>
      </c>
      <c r="K31" s="5" t="s">
        <v>185</v>
      </c>
      <c r="L31" s="5" t="s">
        <v>186</v>
      </c>
      <c r="M31" s="5"/>
      <c r="N31" s="5" t="s">
        <v>187</v>
      </c>
      <c r="O31" s="5" t="s">
        <v>188</v>
      </c>
      <c r="P31" s="4" t="str">
        <f t="shared" si="0"/>
        <v>Outstanding</v>
      </c>
      <c r="Q31" s="13" t="s">
        <v>25</v>
      </c>
    </row>
    <row r="32" spans="1:17" ht="60" customHeight="1" x14ac:dyDescent="0.35">
      <c r="A32" s="11" t="s">
        <v>150</v>
      </c>
      <c r="B32" s="2" t="s">
        <v>189</v>
      </c>
      <c r="C32" s="1" t="s">
        <v>190</v>
      </c>
      <c r="D32" s="3" t="s">
        <v>32</v>
      </c>
      <c r="E32" s="3" t="s">
        <v>21</v>
      </c>
      <c r="F32" s="4" t="s">
        <v>22</v>
      </c>
      <c r="G32" s="4" t="s">
        <v>23</v>
      </c>
      <c r="H32" s="4" t="s">
        <v>24</v>
      </c>
      <c r="I32" s="4" t="s">
        <v>25</v>
      </c>
      <c r="J32" s="5" t="s">
        <v>25</v>
      </c>
      <c r="K32" s="5" t="s">
        <v>191</v>
      </c>
      <c r="L32" s="5" t="s">
        <v>192</v>
      </c>
      <c r="M32" s="5"/>
      <c r="N32" s="5" t="s">
        <v>193</v>
      </c>
      <c r="O32" s="5"/>
      <c r="P32" s="4" t="str">
        <f t="shared" si="0"/>
        <v>Outstanding</v>
      </c>
      <c r="Q32" s="13" t="s">
        <v>25</v>
      </c>
    </row>
    <row r="33" spans="1:17" ht="60" customHeight="1" x14ac:dyDescent="0.35">
      <c r="A33" s="11" t="s">
        <v>150</v>
      </c>
      <c r="B33" s="2" t="s">
        <v>194</v>
      </c>
      <c r="C33" s="1" t="s">
        <v>195</v>
      </c>
      <c r="D33" s="3" t="s">
        <v>32</v>
      </c>
      <c r="E33" s="3" t="s">
        <v>21</v>
      </c>
      <c r="F33" s="4" t="s">
        <v>22</v>
      </c>
      <c r="G33" s="4" t="s">
        <v>23</v>
      </c>
      <c r="H33" s="4" t="s">
        <v>24</v>
      </c>
      <c r="I33" s="4" t="s">
        <v>25</v>
      </c>
      <c r="J33" s="5" t="s">
        <v>25</v>
      </c>
      <c r="K33" s="5" t="s">
        <v>196</v>
      </c>
      <c r="L33" s="5" t="s">
        <v>197</v>
      </c>
      <c r="M33" s="5"/>
      <c r="N33" s="5" t="s">
        <v>198</v>
      </c>
      <c r="O33" s="5"/>
      <c r="P33" s="4" t="str">
        <f t="shared" si="0"/>
        <v>Outstanding</v>
      </c>
      <c r="Q33" s="13" t="s">
        <v>25</v>
      </c>
    </row>
    <row r="34" spans="1:17" ht="60" customHeight="1" x14ac:dyDescent="0.35">
      <c r="A34" s="11" t="s">
        <v>150</v>
      </c>
      <c r="B34" s="2" t="s">
        <v>199</v>
      </c>
      <c r="C34" s="1" t="s">
        <v>200</v>
      </c>
      <c r="D34" s="3" t="s">
        <v>20</v>
      </c>
      <c r="E34" s="3" t="s">
        <v>21</v>
      </c>
      <c r="F34" s="4" t="s">
        <v>22</v>
      </c>
      <c r="G34" s="4" t="s">
        <v>23</v>
      </c>
      <c r="H34" s="4" t="s">
        <v>24</v>
      </c>
      <c r="I34" s="4" t="s">
        <v>25</v>
      </c>
      <c r="J34" s="5" t="s">
        <v>25</v>
      </c>
      <c r="K34" s="5" t="s">
        <v>201</v>
      </c>
      <c r="L34" s="5" t="s">
        <v>202</v>
      </c>
      <c r="M34" s="5"/>
      <c r="N34" s="5" t="s">
        <v>203</v>
      </c>
      <c r="O34" s="5"/>
      <c r="P34" s="4" t="str">
        <f t="shared" si="0"/>
        <v>Outstanding</v>
      </c>
      <c r="Q34" s="13" t="s">
        <v>25</v>
      </c>
    </row>
    <row r="35" spans="1:17" ht="60" customHeight="1" x14ac:dyDescent="0.35">
      <c r="A35" s="11" t="s">
        <v>150</v>
      </c>
      <c r="B35" s="2" t="s">
        <v>204</v>
      </c>
      <c r="C35" s="1" t="s">
        <v>205</v>
      </c>
      <c r="D35" s="3" t="s">
        <v>20</v>
      </c>
      <c r="E35" s="3" t="s">
        <v>44</v>
      </c>
      <c r="F35" s="4" t="s">
        <v>22</v>
      </c>
      <c r="G35" s="4" t="s">
        <v>23</v>
      </c>
      <c r="H35" s="4" t="s">
        <v>24</v>
      </c>
      <c r="I35" s="4" t="s">
        <v>25</v>
      </c>
      <c r="J35" s="5" t="s">
        <v>25</v>
      </c>
      <c r="K35" s="5" t="s">
        <v>206</v>
      </c>
      <c r="L35" s="5" t="s">
        <v>207</v>
      </c>
      <c r="M35" s="5"/>
      <c r="N35" s="5" t="s">
        <v>208</v>
      </c>
      <c r="O35" s="5"/>
      <c r="P35" s="4" t="str">
        <f t="shared" si="0"/>
        <v>Outstanding</v>
      </c>
      <c r="Q35" s="13" t="s">
        <v>25</v>
      </c>
    </row>
    <row r="36" spans="1:17" ht="60" customHeight="1" x14ac:dyDescent="0.35">
      <c r="A36" s="11" t="s">
        <v>209</v>
      </c>
      <c r="B36" s="2" t="s">
        <v>210</v>
      </c>
      <c r="C36" s="1" t="s">
        <v>211</v>
      </c>
      <c r="D36" s="3" t="s">
        <v>32</v>
      </c>
      <c r="E36" s="3" t="s">
        <v>21</v>
      </c>
      <c r="F36" s="4" t="s">
        <v>22</v>
      </c>
      <c r="G36" s="4" t="s">
        <v>23</v>
      </c>
      <c r="H36" s="4" t="s">
        <v>24</v>
      </c>
      <c r="I36" s="4" t="s">
        <v>25</v>
      </c>
      <c r="J36" s="5" t="s">
        <v>25</v>
      </c>
      <c r="K36" s="5" t="s">
        <v>212</v>
      </c>
      <c r="L36" s="5" t="s">
        <v>213</v>
      </c>
      <c r="M36" s="5"/>
      <c r="N36" s="5" t="s">
        <v>214</v>
      </c>
      <c r="O36" s="5"/>
      <c r="P36" s="4" t="str">
        <f t="shared" si="0"/>
        <v>Outstanding</v>
      </c>
      <c r="Q36" s="13" t="s">
        <v>25</v>
      </c>
    </row>
    <row r="37" spans="1:17" ht="60" customHeight="1" x14ac:dyDescent="0.35">
      <c r="A37" s="11" t="s">
        <v>209</v>
      </c>
      <c r="B37" s="2" t="s">
        <v>215</v>
      </c>
      <c r="C37" s="1" t="s">
        <v>216</v>
      </c>
      <c r="D37" s="3" t="s">
        <v>20</v>
      </c>
      <c r="E37" s="3" t="s">
        <v>21</v>
      </c>
      <c r="F37" s="4" t="s">
        <v>22</v>
      </c>
      <c r="G37" s="4" t="s">
        <v>23</v>
      </c>
      <c r="H37" s="4" t="s">
        <v>24</v>
      </c>
      <c r="I37" s="4" t="s">
        <v>25</v>
      </c>
      <c r="J37" s="5" t="s">
        <v>25</v>
      </c>
      <c r="K37" s="5" t="s">
        <v>217</v>
      </c>
      <c r="L37" s="5" t="s">
        <v>218</v>
      </c>
      <c r="M37" s="5"/>
      <c r="N37" s="5" t="s">
        <v>219</v>
      </c>
      <c r="O37" s="5"/>
      <c r="P37" s="4" t="str">
        <f t="shared" si="0"/>
        <v>Outstanding</v>
      </c>
      <c r="Q37" s="13" t="s">
        <v>25</v>
      </c>
    </row>
    <row r="38" spans="1:17" ht="60" customHeight="1" x14ac:dyDescent="0.35">
      <c r="A38" s="11" t="s">
        <v>209</v>
      </c>
      <c r="B38" s="2" t="s">
        <v>220</v>
      </c>
      <c r="C38" s="1" t="s">
        <v>221</v>
      </c>
      <c r="D38" s="3" t="s">
        <v>20</v>
      </c>
      <c r="E38" s="3" t="s">
        <v>21</v>
      </c>
      <c r="F38" s="4" t="s">
        <v>22</v>
      </c>
      <c r="G38" s="4" t="s">
        <v>23</v>
      </c>
      <c r="H38" s="4" t="s">
        <v>24</v>
      </c>
      <c r="I38" s="4" t="s">
        <v>25</v>
      </c>
      <c r="J38" s="5" t="s">
        <v>25</v>
      </c>
      <c r="K38" s="5" t="s">
        <v>222</v>
      </c>
      <c r="L38" s="5" t="s">
        <v>223</v>
      </c>
      <c r="M38" s="5"/>
      <c r="N38" s="5" t="s">
        <v>224</v>
      </c>
      <c r="O38" s="5"/>
      <c r="P38" s="4" t="str">
        <f t="shared" si="0"/>
        <v>Outstanding</v>
      </c>
      <c r="Q38" s="13" t="s">
        <v>25</v>
      </c>
    </row>
    <row r="39" spans="1:17" ht="60" customHeight="1" x14ac:dyDescent="0.35">
      <c r="A39" s="11" t="s">
        <v>225</v>
      </c>
      <c r="B39" s="2" t="s">
        <v>226</v>
      </c>
      <c r="C39" s="1" t="s">
        <v>227</v>
      </c>
      <c r="D39" s="3" t="s">
        <v>32</v>
      </c>
      <c r="E39" s="3" t="s">
        <v>21</v>
      </c>
      <c r="F39" s="4" t="s">
        <v>22</v>
      </c>
      <c r="G39" s="4" t="s">
        <v>23</v>
      </c>
      <c r="H39" s="4" t="s">
        <v>24</v>
      </c>
      <c r="I39" s="4" t="s">
        <v>25</v>
      </c>
      <c r="J39" s="5" t="s">
        <v>25</v>
      </c>
      <c r="K39" s="5" t="s">
        <v>228</v>
      </c>
      <c r="L39" s="5" t="s">
        <v>229</v>
      </c>
      <c r="M39" s="5"/>
      <c r="N39" s="5" t="s">
        <v>230</v>
      </c>
      <c r="O39" s="5"/>
      <c r="P39" s="4" t="str">
        <f t="shared" si="0"/>
        <v>Outstanding</v>
      </c>
      <c r="Q39" s="13" t="s">
        <v>25</v>
      </c>
    </row>
    <row r="40" spans="1:17" ht="60" customHeight="1" x14ac:dyDescent="0.35">
      <c r="A40" s="11" t="s">
        <v>225</v>
      </c>
      <c r="B40" s="2" t="s">
        <v>231</v>
      </c>
      <c r="C40" s="1" t="s">
        <v>232</v>
      </c>
      <c r="D40" s="3" t="s">
        <v>32</v>
      </c>
      <c r="E40" s="3" t="s">
        <v>21</v>
      </c>
      <c r="F40" s="4" t="s">
        <v>22</v>
      </c>
      <c r="G40" s="4" t="s">
        <v>23</v>
      </c>
      <c r="H40" s="4" t="s">
        <v>24</v>
      </c>
      <c r="I40" s="4" t="s">
        <v>25</v>
      </c>
      <c r="J40" s="5" t="s">
        <v>25</v>
      </c>
      <c r="K40" s="5" t="s">
        <v>233</v>
      </c>
      <c r="L40" s="5" t="s">
        <v>234</v>
      </c>
      <c r="M40" s="5"/>
      <c r="N40" s="5" t="s">
        <v>235</v>
      </c>
      <c r="O40" s="5"/>
      <c r="P40" s="4" t="str">
        <f t="shared" si="0"/>
        <v>Outstanding</v>
      </c>
      <c r="Q40" s="13" t="s">
        <v>25</v>
      </c>
    </row>
    <row r="41" spans="1:17" ht="60" customHeight="1" x14ac:dyDescent="0.35">
      <c r="A41" s="11" t="s">
        <v>225</v>
      </c>
      <c r="B41" s="2" t="s">
        <v>236</v>
      </c>
      <c r="C41" s="1" t="s">
        <v>237</v>
      </c>
      <c r="D41" s="3" t="s">
        <v>32</v>
      </c>
      <c r="E41" s="3" t="s">
        <v>21</v>
      </c>
      <c r="F41" s="4" t="s">
        <v>22</v>
      </c>
      <c r="G41" s="4" t="s">
        <v>23</v>
      </c>
      <c r="H41" s="4" t="s">
        <v>24</v>
      </c>
      <c r="I41" s="4" t="s">
        <v>25</v>
      </c>
      <c r="J41" s="5" t="s">
        <v>25</v>
      </c>
      <c r="K41" s="5" t="s">
        <v>238</v>
      </c>
      <c r="L41" s="5" t="s">
        <v>239</v>
      </c>
      <c r="M41" s="5"/>
      <c r="N41" s="5" t="s">
        <v>240</v>
      </c>
      <c r="O41" s="5" t="s">
        <v>241</v>
      </c>
      <c r="P41" s="4" t="str">
        <f t="shared" si="0"/>
        <v>Outstanding</v>
      </c>
      <c r="Q41" s="13" t="s">
        <v>25</v>
      </c>
    </row>
    <row r="42" spans="1:17" ht="60" customHeight="1" x14ac:dyDescent="0.35">
      <c r="A42" s="11" t="s">
        <v>225</v>
      </c>
      <c r="B42" s="2" t="s">
        <v>242</v>
      </c>
      <c r="C42" s="1" t="s">
        <v>243</v>
      </c>
      <c r="D42" s="3" t="s">
        <v>32</v>
      </c>
      <c r="E42" s="3" t="s">
        <v>21</v>
      </c>
      <c r="F42" s="4" t="s">
        <v>22</v>
      </c>
      <c r="G42" s="4" t="s">
        <v>23</v>
      </c>
      <c r="H42" s="4" t="s">
        <v>24</v>
      </c>
      <c r="I42" s="4" t="s">
        <v>25</v>
      </c>
      <c r="J42" s="5" t="s">
        <v>25</v>
      </c>
      <c r="K42" s="5" t="s">
        <v>244</v>
      </c>
      <c r="L42" s="5" t="s">
        <v>245</v>
      </c>
      <c r="M42" s="5"/>
      <c r="N42" s="5" t="s">
        <v>246</v>
      </c>
      <c r="O42" s="5"/>
      <c r="P42" s="4" t="str">
        <f t="shared" si="0"/>
        <v>Outstanding</v>
      </c>
      <c r="Q42" s="13" t="s">
        <v>25</v>
      </c>
    </row>
    <row r="43" spans="1:17" ht="60" customHeight="1" x14ac:dyDescent="0.35">
      <c r="A43" s="11" t="s">
        <v>225</v>
      </c>
      <c r="B43" s="2" t="s">
        <v>247</v>
      </c>
      <c r="C43" s="1" t="s">
        <v>248</v>
      </c>
      <c r="D43" s="3" t="s">
        <v>20</v>
      </c>
      <c r="E43" s="3" t="s">
        <v>21</v>
      </c>
      <c r="F43" s="4" t="s">
        <v>22</v>
      </c>
      <c r="G43" s="4" t="s">
        <v>23</v>
      </c>
      <c r="H43" s="4" t="s">
        <v>24</v>
      </c>
      <c r="I43" s="4" t="s">
        <v>25</v>
      </c>
      <c r="J43" s="5" t="s">
        <v>25</v>
      </c>
      <c r="K43" s="5" t="s">
        <v>249</v>
      </c>
      <c r="L43" s="5" t="s">
        <v>250</v>
      </c>
      <c r="M43" s="5"/>
      <c r="N43" s="5" t="s">
        <v>251</v>
      </c>
      <c r="O43" s="5"/>
      <c r="P43" s="4" t="str">
        <f t="shared" si="0"/>
        <v>Outstanding</v>
      </c>
      <c r="Q43" s="13" t="s">
        <v>25</v>
      </c>
    </row>
    <row r="44" spans="1:17" ht="60" customHeight="1" x14ac:dyDescent="0.35">
      <c r="A44" s="11" t="s">
        <v>225</v>
      </c>
      <c r="B44" s="2" t="s">
        <v>252</v>
      </c>
      <c r="C44" s="1" t="s">
        <v>253</v>
      </c>
      <c r="D44" s="3" t="s">
        <v>32</v>
      </c>
      <c r="E44" s="3" t="s">
        <v>21</v>
      </c>
      <c r="F44" s="4" t="s">
        <v>22</v>
      </c>
      <c r="G44" s="4" t="s">
        <v>23</v>
      </c>
      <c r="H44" s="4" t="s">
        <v>24</v>
      </c>
      <c r="I44" s="4" t="s">
        <v>25</v>
      </c>
      <c r="J44" s="5" t="s">
        <v>25</v>
      </c>
      <c r="K44" s="5" t="s">
        <v>254</v>
      </c>
      <c r="L44" s="5" t="s">
        <v>255</v>
      </c>
      <c r="M44" s="5"/>
      <c r="N44" s="5" t="s">
        <v>256</v>
      </c>
      <c r="O44" s="5"/>
      <c r="P44" s="4" t="str">
        <f t="shared" si="0"/>
        <v>Outstanding</v>
      </c>
      <c r="Q44" s="13" t="s">
        <v>25</v>
      </c>
    </row>
    <row r="45" spans="1:17" ht="60" customHeight="1" x14ac:dyDescent="0.35">
      <c r="A45" s="11" t="s">
        <v>225</v>
      </c>
      <c r="B45" s="2" t="s">
        <v>257</v>
      </c>
      <c r="C45" s="1" t="s">
        <v>258</v>
      </c>
      <c r="D45" s="3" t="s">
        <v>20</v>
      </c>
      <c r="E45" s="3" t="s">
        <v>21</v>
      </c>
      <c r="F45" s="4" t="s">
        <v>22</v>
      </c>
      <c r="G45" s="4" t="s">
        <v>23</v>
      </c>
      <c r="H45" s="4" t="s">
        <v>24</v>
      </c>
      <c r="I45" s="4" t="s">
        <v>25</v>
      </c>
      <c r="J45" s="5" t="s">
        <v>25</v>
      </c>
      <c r="K45" s="5" t="s">
        <v>259</v>
      </c>
      <c r="L45" s="5" t="s">
        <v>260</v>
      </c>
      <c r="M45" s="5"/>
      <c r="N45" s="5" t="s">
        <v>261</v>
      </c>
      <c r="O45" s="5"/>
      <c r="P45" s="4" t="str">
        <f t="shared" si="0"/>
        <v>Outstanding</v>
      </c>
      <c r="Q45" s="13" t="s">
        <v>25</v>
      </c>
    </row>
    <row r="46" spans="1:17" ht="60" customHeight="1" x14ac:dyDescent="0.35">
      <c r="A46" s="11" t="s">
        <v>225</v>
      </c>
      <c r="B46" s="2" t="s">
        <v>262</v>
      </c>
      <c r="C46" s="1" t="s">
        <v>263</v>
      </c>
      <c r="D46" s="3" t="s">
        <v>32</v>
      </c>
      <c r="E46" s="3" t="s">
        <v>21</v>
      </c>
      <c r="F46" s="4" t="s">
        <v>22</v>
      </c>
      <c r="G46" s="4" t="s">
        <v>23</v>
      </c>
      <c r="H46" s="4" t="s">
        <v>24</v>
      </c>
      <c r="I46" s="4" t="s">
        <v>25</v>
      </c>
      <c r="J46" s="5" t="s">
        <v>25</v>
      </c>
      <c r="K46" s="5" t="s">
        <v>264</v>
      </c>
      <c r="L46" s="5" t="s">
        <v>265</v>
      </c>
      <c r="M46" s="5"/>
      <c r="N46" s="5" t="s">
        <v>266</v>
      </c>
      <c r="O46" s="5"/>
      <c r="P46" s="4" t="str">
        <f t="shared" si="0"/>
        <v>Outstanding</v>
      </c>
      <c r="Q46" s="13" t="s">
        <v>25</v>
      </c>
    </row>
    <row r="47" spans="1:17" ht="60" customHeight="1" x14ac:dyDescent="0.35">
      <c r="A47" s="11" t="s">
        <v>48</v>
      </c>
      <c r="B47" s="2" t="s">
        <v>267</v>
      </c>
      <c r="C47" s="1" t="s">
        <v>268</v>
      </c>
      <c r="D47" s="3" t="s">
        <v>32</v>
      </c>
      <c r="E47" s="3" t="s">
        <v>21</v>
      </c>
      <c r="F47" s="4" t="s">
        <v>22</v>
      </c>
      <c r="G47" s="4" t="s">
        <v>23</v>
      </c>
      <c r="H47" s="4" t="s">
        <v>24</v>
      </c>
      <c r="I47" s="4" t="s">
        <v>25</v>
      </c>
      <c r="J47" s="5" t="s">
        <v>25</v>
      </c>
      <c r="K47" s="5" t="s">
        <v>269</v>
      </c>
      <c r="L47" s="5" t="s">
        <v>270</v>
      </c>
      <c r="M47" s="5"/>
      <c r="N47" s="5" t="s">
        <v>271</v>
      </c>
      <c r="O47" s="5" t="s">
        <v>272</v>
      </c>
      <c r="P47" s="4" t="str">
        <f t="shared" si="0"/>
        <v>Outstanding</v>
      </c>
      <c r="Q47" s="13" t="s">
        <v>25</v>
      </c>
    </row>
    <row r="48" spans="1:17" ht="60" customHeight="1" x14ac:dyDescent="0.35">
      <c r="A48" s="11" t="s">
        <v>48</v>
      </c>
      <c r="B48" s="2" t="s">
        <v>273</v>
      </c>
      <c r="C48" s="1" t="s">
        <v>274</v>
      </c>
      <c r="D48" s="3" t="s">
        <v>32</v>
      </c>
      <c r="E48" s="3" t="s">
        <v>44</v>
      </c>
      <c r="F48" s="4" t="s">
        <v>22</v>
      </c>
      <c r="G48" s="4" t="s">
        <v>23</v>
      </c>
      <c r="H48" s="4" t="s">
        <v>24</v>
      </c>
      <c r="I48" s="4" t="s">
        <v>25</v>
      </c>
      <c r="J48" s="5" t="s">
        <v>25</v>
      </c>
      <c r="K48" s="5" t="s">
        <v>275</v>
      </c>
      <c r="L48" s="5" t="s">
        <v>276</v>
      </c>
      <c r="M48" s="5"/>
      <c r="N48" s="5" t="s">
        <v>277</v>
      </c>
      <c r="O48" s="5"/>
      <c r="P48" s="4" t="str">
        <f t="shared" si="0"/>
        <v>Outstanding</v>
      </c>
      <c r="Q48" s="13" t="s">
        <v>25</v>
      </c>
    </row>
    <row r="49" spans="1:17" ht="60" customHeight="1" x14ac:dyDescent="0.35">
      <c r="A49" s="11" t="s">
        <v>278</v>
      </c>
      <c r="B49" s="2" t="s">
        <v>279</v>
      </c>
      <c r="C49" s="1" t="s">
        <v>280</v>
      </c>
      <c r="D49" s="3" t="s">
        <v>32</v>
      </c>
      <c r="E49" s="3" t="s">
        <v>21</v>
      </c>
      <c r="F49" s="4" t="s">
        <v>22</v>
      </c>
      <c r="G49" s="4" t="s">
        <v>23</v>
      </c>
      <c r="H49" s="4" t="s">
        <v>24</v>
      </c>
      <c r="I49" s="4" t="s">
        <v>25</v>
      </c>
      <c r="J49" s="5" t="s">
        <v>25</v>
      </c>
      <c r="K49" s="5" t="s">
        <v>281</v>
      </c>
      <c r="L49" s="5" t="s">
        <v>282</v>
      </c>
      <c r="M49" s="5"/>
      <c r="N49" s="5" t="s">
        <v>283</v>
      </c>
      <c r="O49" s="5"/>
      <c r="P49" s="4" t="str">
        <f t="shared" si="0"/>
        <v>Outstanding</v>
      </c>
      <c r="Q49" s="13" t="s">
        <v>25</v>
      </c>
    </row>
    <row r="50" spans="1:17" ht="60" customHeight="1" x14ac:dyDescent="0.35">
      <c r="A50" s="11" t="s">
        <v>278</v>
      </c>
      <c r="B50" s="2" t="s">
        <v>284</v>
      </c>
      <c r="C50" s="1" t="s">
        <v>285</v>
      </c>
      <c r="D50" s="3" t="s">
        <v>32</v>
      </c>
      <c r="E50" s="3" t="s">
        <v>44</v>
      </c>
      <c r="F50" s="4" t="s">
        <v>22</v>
      </c>
      <c r="G50" s="4" t="s">
        <v>23</v>
      </c>
      <c r="H50" s="4" t="s">
        <v>24</v>
      </c>
      <c r="I50" s="4" t="s">
        <v>25</v>
      </c>
      <c r="J50" s="5" t="s">
        <v>25</v>
      </c>
      <c r="K50" s="5" t="s">
        <v>286</v>
      </c>
      <c r="L50" s="5" t="s">
        <v>287</v>
      </c>
      <c r="M50" s="5"/>
      <c r="N50" s="5" t="s">
        <v>288</v>
      </c>
      <c r="O50" s="5"/>
      <c r="P50" s="4" t="str">
        <f t="shared" si="0"/>
        <v>Outstanding</v>
      </c>
      <c r="Q50" s="13" t="s">
        <v>25</v>
      </c>
    </row>
    <row r="51" spans="1:17" ht="60" customHeight="1" x14ac:dyDescent="0.35">
      <c r="A51" s="11" t="s">
        <v>278</v>
      </c>
      <c r="B51" s="2" t="s">
        <v>289</v>
      </c>
      <c r="C51" s="1" t="s">
        <v>290</v>
      </c>
      <c r="D51" s="3" t="s">
        <v>32</v>
      </c>
      <c r="E51" s="3" t="s">
        <v>21</v>
      </c>
      <c r="F51" s="4" t="s">
        <v>22</v>
      </c>
      <c r="G51" s="4" t="s">
        <v>23</v>
      </c>
      <c r="H51" s="4" t="s">
        <v>24</v>
      </c>
      <c r="I51" s="4" t="s">
        <v>25</v>
      </c>
      <c r="J51" s="5" t="s">
        <v>25</v>
      </c>
      <c r="K51" s="5" t="s">
        <v>291</v>
      </c>
      <c r="L51" s="5" t="s">
        <v>292</v>
      </c>
      <c r="M51" s="5"/>
      <c r="N51" s="5" t="s">
        <v>293</v>
      </c>
      <c r="O51" s="5"/>
      <c r="P51" s="4" t="str">
        <f t="shared" si="0"/>
        <v>Outstanding</v>
      </c>
      <c r="Q51" s="13" t="s">
        <v>25</v>
      </c>
    </row>
    <row r="52" spans="1:17" ht="60" customHeight="1" x14ac:dyDescent="0.35">
      <c r="A52" s="11" t="s">
        <v>278</v>
      </c>
      <c r="B52" s="2" t="s">
        <v>294</v>
      </c>
      <c r="C52" s="1" t="s">
        <v>295</v>
      </c>
      <c r="D52" s="3" t="s">
        <v>32</v>
      </c>
      <c r="E52" s="3" t="s">
        <v>21</v>
      </c>
      <c r="F52" s="4" t="s">
        <v>22</v>
      </c>
      <c r="G52" s="4" t="s">
        <v>23</v>
      </c>
      <c r="H52" s="4" t="s">
        <v>24</v>
      </c>
      <c r="I52" s="4" t="s">
        <v>25</v>
      </c>
      <c r="J52" s="5" t="s">
        <v>25</v>
      </c>
      <c r="K52" s="5" t="s">
        <v>296</v>
      </c>
      <c r="L52" s="5" t="s">
        <v>297</v>
      </c>
      <c r="M52" s="5"/>
      <c r="N52" s="5" t="s">
        <v>298</v>
      </c>
      <c r="O52" s="5"/>
      <c r="P52" s="4" t="str">
        <f t="shared" si="0"/>
        <v>Outstanding</v>
      </c>
      <c r="Q52" s="13" t="s">
        <v>25</v>
      </c>
    </row>
    <row r="53" spans="1:17" ht="60" customHeight="1" x14ac:dyDescent="0.35">
      <c r="A53" s="11" t="s">
        <v>278</v>
      </c>
      <c r="B53" s="2" t="s">
        <v>299</v>
      </c>
      <c r="C53" s="1" t="s">
        <v>300</v>
      </c>
      <c r="D53" s="3" t="s">
        <v>32</v>
      </c>
      <c r="E53" s="3" t="s">
        <v>21</v>
      </c>
      <c r="F53" s="4" t="s">
        <v>22</v>
      </c>
      <c r="G53" s="4" t="s">
        <v>23</v>
      </c>
      <c r="H53" s="4" t="s">
        <v>24</v>
      </c>
      <c r="I53" s="4" t="s">
        <v>25</v>
      </c>
      <c r="J53" s="5" t="s">
        <v>25</v>
      </c>
      <c r="K53" s="5" t="s">
        <v>301</v>
      </c>
      <c r="L53" s="5" t="s">
        <v>302</v>
      </c>
      <c r="M53" s="5"/>
      <c r="N53" s="5" t="s">
        <v>303</v>
      </c>
      <c r="O53" s="5"/>
      <c r="P53" s="4" t="str">
        <f t="shared" si="0"/>
        <v>Outstanding</v>
      </c>
      <c r="Q53" s="13" t="s">
        <v>25</v>
      </c>
    </row>
    <row r="54" spans="1:17" ht="60" customHeight="1" x14ac:dyDescent="0.35">
      <c r="A54" s="11" t="s">
        <v>278</v>
      </c>
      <c r="B54" s="2" t="s">
        <v>304</v>
      </c>
      <c r="C54" s="1" t="s">
        <v>305</v>
      </c>
      <c r="D54" s="3" t="s">
        <v>32</v>
      </c>
      <c r="E54" s="3" t="s">
        <v>21</v>
      </c>
      <c r="F54" s="4" t="s">
        <v>22</v>
      </c>
      <c r="G54" s="4" t="s">
        <v>23</v>
      </c>
      <c r="H54" s="4" t="s">
        <v>24</v>
      </c>
      <c r="I54" s="4" t="s">
        <v>25</v>
      </c>
      <c r="J54" s="5" t="s">
        <v>25</v>
      </c>
      <c r="K54" s="5" t="s">
        <v>306</v>
      </c>
      <c r="L54" s="5" t="s">
        <v>307</v>
      </c>
      <c r="M54" s="5"/>
      <c r="N54" s="5" t="s">
        <v>308</v>
      </c>
      <c r="O54" s="5"/>
      <c r="P54" s="4" t="str">
        <f t="shared" si="0"/>
        <v>Outstanding</v>
      </c>
      <c r="Q54" s="13" t="s">
        <v>25</v>
      </c>
    </row>
    <row r="55" spans="1:17" ht="60" customHeight="1" x14ac:dyDescent="0.35">
      <c r="A55" s="11" t="s">
        <v>278</v>
      </c>
      <c r="B55" s="2" t="s">
        <v>309</v>
      </c>
      <c r="C55" s="1" t="s">
        <v>310</v>
      </c>
      <c r="D55" s="3" t="s">
        <v>32</v>
      </c>
      <c r="E55" s="3" t="s">
        <v>21</v>
      </c>
      <c r="F55" s="4" t="s">
        <v>22</v>
      </c>
      <c r="G55" s="4" t="s">
        <v>23</v>
      </c>
      <c r="H55" s="4" t="s">
        <v>24</v>
      </c>
      <c r="I55" s="4" t="s">
        <v>25</v>
      </c>
      <c r="J55" s="5" t="s">
        <v>25</v>
      </c>
      <c r="K55" s="5" t="s">
        <v>311</v>
      </c>
      <c r="L55" s="5" t="s">
        <v>312</v>
      </c>
      <c r="M55" s="5"/>
      <c r="N55" s="5" t="s">
        <v>313</v>
      </c>
      <c r="O55" s="5"/>
      <c r="P55" s="4" t="str">
        <f t="shared" si="0"/>
        <v>Outstanding</v>
      </c>
      <c r="Q55" s="13" t="s">
        <v>25</v>
      </c>
    </row>
    <row r="56" spans="1:17" ht="60" customHeight="1" x14ac:dyDescent="0.35">
      <c r="A56" s="11" t="s">
        <v>278</v>
      </c>
      <c r="B56" s="2" t="s">
        <v>314</v>
      </c>
      <c r="C56" s="1" t="s">
        <v>315</v>
      </c>
      <c r="D56" s="3" t="s">
        <v>32</v>
      </c>
      <c r="E56" s="3" t="s">
        <v>21</v>
      </c>
      <c r="F56" s="4" t="s">
        <v>22</v>
      </c>
      <c r="G56" s="4" t="s">
        <v>23</v>
      </c>
      <c r="H56" s="4" t="s">
        <v>24</v>
      </c>
      <c r="I56" s="4" t="s">
        <v>25</v>
      </c>
      <c r="J56" s="5" t="s">
        <v>25</v>
      </c>
      <c r="K56" s="5" t="s">
        <v>316</v>
      </c>
      <c r="L56" s="5" t="s">
        <v>317</v>
      </c>
      <c r="M56" s="5"/>
      <c r="N56" s="5" t="s">
        <v>318</v>
      </c>
      <c r="O56" s="5"/>
      <c r="P56" s="4" t="str">
        <f t="shared" si="0"/>
        <v>Outstanding</v>
      </c>
      <c r="Q56" s="13" t="s">
        <v>25</v>
      </c>
    </row>
    <row r="57" spans="1:17" ht="60" customHeight="1" x14ac:dyDescent="0.35">
      <c r="A57" s="11" t="s">
        <v>319</v>
      </c>
      <c r="B57" s="2" t="s">
        <v>320</v>
      </c>
      <c r="C57" s="1" t="s">
        <v>321</v>
      </c>
      <c r="D57" s="3" t="s">
        <v>20</v>
      </c>
      <c r="E57" s="3" t="s">
        <v>21</v>
      </c>
      <c r="F57" s="4" t="s">
        <v>22</v>
      </c>
      <c r="G57" s="4" t="s">
        <v>23</v>
      </c>
      <c r="H57" s="4" t="s">
        <v>24</v>
      </c>
      <c r="I57" s="4" t="s">
        <v>25</v>
      </c>
      <c r="J57" s="5" t="s">
        <v>25</v>
      </c>
      <c r="K57" s="5" t="s">
        <v>322</v>
      </c>
      <c r="L57" s="5" t="s">
        <v>323</v>
      </c>
      <c r="M57" s="5"/>
      <c r="N57" s="5" t="s">
        <v>324</v>
      </c>
      <c r="O57" s="5"/>
      <c r="P57" s="4" t="str">
        <f t="shared" si="0"/>
        <v>Outstanding</v>
      </c>
      <c r="Q57" s="13" t="s">
        <v>25</v>
      </c>
    </row>
    <row r="58" spans="1:17" ht="60" customHeight="1" x14ac:dyDescent="0.35">
      <c r="A58" s="11" t="s">
        <v>319</v>
      </c>
      <c r="B58" s="2" t="s">
        <v>325</v>
      </c>
      <c r="C58" s="1" t="s">
        <v>326</v>
      </c>
      <c r="D58" s="3" t="s">
        <v>20</v>
      </c>
      <c r="E58" s="3" t="s">
        <v>21</v>
      </c>
      <c r="F58" s="4" t="s">
        <v>22</v>
      </c>
      <c r="G58" s="4" t="s">
        <v>23</v>
      </c>
      <c r="H58" s="4" t="s">
        <v>24</v>
      </c>
      <c r="I58" s="4" t="s">
        <v>25</v>
      </c>
      <c r="J58" s="5" t="s">
        <v>25</v>
      </c>
      <c r="K58" s="5" t="s">
        <v>327</v>
      </c>
      <c r="L58" s="5" t="s">
        <v>328</v>
      </c>
      <c r="M58" s="5"/>
      <c r="N58" s="5" t="s">
        <v>329</v>
      </c>
      <c r="O58" s="5"/>
      <c r="P58" s="4" t="str">
        <f t="shared" si="0"/>
        <v>Outstanding</v>
      </c>
      <c r="Q58" s="13" t="s">
        <v>25</v>
      </c>
    </row>
    <row r="59" spans="1:17" ht="60" customHeight="1" x14ac:dyDescent="0.35">
      <c r="A59" s="11" t="s">
        <v>319</v>
      </c>
      <c r="B59" s="2" t="s">
        <v>330</v>
      </c>
      <c r="C59" s="1" t="s">
        <v>331</v>
      </c>
      <c r="D59" s="3" t="s">
        <v>20</v>
      </c>
      <c r="E59" s="3" t="s">
        <v>21</v>
      </c>
      <c r="F59" s="4" t="s">
        <v>22</v>
      </c>
      <c r="G59" s="4" t="s">
        <v>23</v>
      </c>
      <c r="H59" s="4" t="s">
        <v>24</v>
      </c>
      <c r="I59" s="4" t="s">
        <v>25</v>
      </c>
      <c r="J59" s="5" t="s">
        <v>25</v>
      </c>
      <c r="K59" s="5" t="s">
        <v>332</v>
      </c>
      <c r="L59" s="5" t="s">
        <v>333</v>
      </c>
      <c r="M59" s="5"/>
      <c r="N59" s="5" t="s">
        <v>334</v>
      </c>
      <c r="O59" s="5"/>
      <c r="P59" s="4" t="str">
        <f t="shared" si="0"/>
        <v>Outstanding</v>
      </c>
      <c r="Q59" s="13" t="s">
        <v>25</v>
      </c>
    </row>
    <row r="60" spans="1:17" ht="60" customHeight="1" x14ac:dyDescent="0.35">
      <c r="A60" s="11" t="s">
        <v>319</v>
      </c>
      <c r="B60" s="2" t="s">
        <v>335</v>
      </c>
      <c r="C60" s="1" t="s">
        <v>336</v>
      </c>
      <c r="D60" s="3" t="s">
        <v>20</v>
      </c>
      <c r="E60" s="3" t="s">
        <v>21</v>
      </c>
      <c r="F60" s="4" t="s">
        <v>22</v>
      </c>
      <c r="G60" s="4" t="s">
        <v>23</v>
      </c>
      <c r="H60" s="4" t="s">
        <v>24</v>
      </c>
      <c r="I60" s="4" t="s">
        <v>25</v>
      </c>
      <c r="J60" s="5" t="s">
        <v>25</v>
      </c>
      <c r="K60" s="5" t="s">
        <v>337</v>
      </c>
      <c r="L60" s="5" t="s">
        <v>338</v>
      </c>
      <c r="M60" s="5"/>
      <c r="N60" s="5" t="s">
        <v>339</v>
      </c>
      <c r="O60" s="5"/>
      <c r="P60" s="4" t="str">
        <f t="shared" si="0"/>
        <v>Outstanding</v>
      </c>
      <c r="Q60" s="13" t="s">
        <v>25</v>
      </c>
    </row>
    <row r="61" spans="1:17" ht="60" customHeight="1" x14ac:dyDescent="0.35">
      <c r="A61" s="11" t="s">
        <v>340</v>
      </c>
      <c r="B61" s="2" t="s">
        <v>341</v>
      </c>
      <c r="C61" s="1" t="s">
        <v>342</v>
      </c>
      <c r="D61" s="3" t="s">
        <v>20</v>
      </c>
      <c r="E61" s="3" t="s">
        <v>21</v>
      </c>
      <c r="F61" s="4" t="s">
        <v>22</v>
      </c>
      <c r="G61" s="4" t="s">
        <v>23</v>
      </c>
      <c r="H61" s="4" t="s">
        <v>24</v>
      </c>
      <c r="I61" s="4" t="s">
        <v>25</v>
      </c>
      <c r="J61" s="5" t="s">
        <v>25</v>
      </c>
      <c r="K61" s="5" t="s">
        <v>343</v>
      </c>
      <c r="L61" s="5" t="s">
        <v>344</v>
      </c>
      <c r="M61" s="5"/>
      <c r="N61" s="5" t="s">
        <v>345</v>
      </c>
      <c r="O61" s="5"/>
      <c r="P61" s="4" t="str">
        <f t="shared" si="0"/>
        <v>Outstanding</v>
      </c>
      <c r="Q61" s="13" t="s">
        <v>25</v>
      </c>
    </row>
    <row r="62" spans="1:17" ht="60" customHeight="1" x14ac:dyDescent="0.35">
      <c r="A62" s="11" t="s">
        <v>340</v>
      </c>
      <c r="B62" s="2" t="s">
        <v>346</v>
      </c>
      <c r="C62" s="1" t="s">
        <v>347</v>
      </c>
      <c r="D62" s="3" t="s">
        <v>32</v>
      </c>
      <c r="E62" s="3" t="s">
        <v>44</v>
      </c>
      <c r="F62" s="4" t="s">
        <v>22</v>
      </c>
      <c r="G62" s="4" t="s">
        <v>23</v>
      </c>
      <c r="H62" s="4" t="s">
        <v>24</v>
      </c>
      <c r="I62" s="4" t="s">
        <v>25</v>
      </c>
      <c r="J62" s="5" t="s">
        <v>25</v>
      </c>
      <c r="K62" s="5" t="s">
        <v>348</v>
      </c>
      <c r="L62" s="5" t="s">
        <v>349</v>
      </c>
      <c r="M62" s="5"/>
      <c r="N62" s="5" t="s">
        <v>350</v>
      </c>
      <c r="O62" s="5"/>
      <c r="P62" s="4" t="str">
        <f t="shared" si="0"/>
        <v>Outstanding</v>
      </c>
      <c r="Q62" s="13" t="s">
        <v>25</v>
      </c>
    </row>
    <row r="63" spans="1:17" ht="60" customHeight="1" x14ac:dyDescent="0.35">
      <c r="A63" s="11" t="s">
        <v>340</v>
      </c>
      <c r="B63" s="2" t="s">
        <v>351</v>
      </c>
      <c r="C63" s="1" t="s">
        <v>352</v>
      </c>
      <c r="D63" s="3" t="s">
        <v>32</v>
      </c>
      <c r="E63" s="3" t="s">
        <v>44</v>
      </c>
      <c r="F63" s="4" t="s">
        <v>22</v>
      </c>
      <c r="G63" s="4" t="s">
        <v>23</v>
      </c>
      <c r="H63" s="4" t="s">
        <v>24</v>
      </c>
      <c r="I63" s="4" t="s">
        <v>25</v>
      </c>
      <c r="J63" s="5" t="s">
        <v>25</v>
      </c>
      <c r="K63" s="5" t="s">
        <v>353</v>
      </c>
      <c r="L63" s="5" t="s">
        <v>354</v>
      </c>
      <c r="M63" s="5"/>
      <c r="N63" s="5" t="s">
        <v>355</v>
      </c>
      <c r="O63" s="5"/>
      <c r="P63" s="4" t="str">
        <f t="shared" si="0"/>
        <v>Outstanding</v>
      </c>
      <c r="Q63" s="13" t="s">
        <v>25</v>
      </c>
    </row>
    <row r="64" spans="1:17" ht="60" customHeight="1" x14ac:dyDescent="0.35">
      <c r="A64" s="11" t="s">
        <v>340</v>
      </c>
      <c r="B64" s="2" t="s">
        <v>356</v>
      </c>
      <c r="C64" s="1" t="s">
        <v>357</v>
      </c>
      <c r="D64" s="3" t="s">
        <v>32</v>
      </c>
      <c r="E64" s="3" t="s">
        <v>44</v>
      </c>
      <c r="F64" s="4" t="s">
        <v>22</v>
      </c>
      <c r="G64" s="4" t="s">
        <v>23</v>
      </c>
      <c r="H64" s="4" t="s">
        <v>24</v>
      </c>
      <c r="I64" s="4" t="s">
        <v>25</v>
      </c>
      <c r="J64" s="5" t="s">
        <v>25</v>
      </c>
      <c r="K64" s="5" t="s">
        <v>358</v>
      </c>
      <c r="L64" s="5" t="s">
        <v>359</v>
      </c>
      <c r="M64" s="5" t="s">
        <v>360</v>
      </c>
      <c r="N64" s="5" t="s">
        <v>361</v>
      </c>
      <c r="O64" s="5"/>
      <c r="P64" s="4" t="str">
        <f t="shared" si="0"/>
        <v>Outstanding</v>
      </c>
      <c r="Q64" s="13" t="s">
        <v>25</v>
      </c>
    </row>
    <row r="65" spans="1:17" ht="60" customHeight="1" x14ac:dyDescent="0.35">
      <c r="A65" s="11" t="s">
        <v>340</v>
      </c>
      <c r="B65" s="2" t="s">
        <v>362</v>
      </c>
      <c r="C65" s="1" t="s">
        <v>363</v>
      </c>
      <c r="D65" s="3" t="s">
        <v>32</v>
      </c>
      <c r="E65" s="3" t="s">
        <v>44</v>
      </c>
      <c r="F65" s="4" t="s">
        <v>22</v>
      </c>
      <c r="G65" s="4" t="s">
        <v>23</v>
      </c>
      <c r="H65" s="4" t="s">
        <v>24</v>
      </c>
      <c r="I65" s="4" t="s">
        <v>25</v>
      </c>
      <c r="J65" s="5" t="s">
        <v>25</v>
      </c>
      <c r="K65" s="5" t="s">
        <v>364</v>
      </c>
      <c r="L65" s="5" t="s">
        <v>365</v>
      </c>
      <c r="M65" s="5" t="s">
        <v>360</v>
      </c>
      <c r="N65" s="5" t="s">
        <v>366</v>
      </c>
      <c r="O65" s="5"/>
      <c r="P65" s="4" t="str">
        <f t="shared" si="0"/>
        <v>Outstanding</v>
      </c>
      <c r="Q65" s="13" t="s">
        <v>25</v>
      </c>
    </row>
    <row r="66" spans="1:17" ht="60" customHeight="1" x14ac:dyDescent="0.35">
      <c r="A66" s="11" t="s">
        <v>340</v>
      </c>
      <c r="B66" s="2" t="s">
        <v>367</v>
      </c>
      <c r="C66" s="1" t="s">
        <v>368</v>
      </c>
      <c r="D66" s="3" t="s">
        <v>32</v>
      </c>
      <c r="E66" s="3" t="s">
        <v>44</v>
      </c>
      <c r="F66" s="4" t="s">
        <v>22</v>
      </c>
      <c r="G66" s="4" t="s">
        <v>23</v>
      </c>
      <c r="H66" s="4" t="s">
        <v>24</v>
      </c>
      <c r="I66" s="4" t="s">
        <v>25</v>
      </c>
      <c r="J66" s="5" t="s">
        <v>25</v>
      </c>
      <c r="K66" s="5" t="s">
        <v>369</v>
      </c>
      <c r="L66" s="5" t="s">
        <v>370</v>
      </c>
      <c r="M66" s="5" t="s">
        <v>360</v>
      </c>
      <c r="N66" s="5" t="s">
        <v>371</v>
      </c>
      <c r="O66" s="5"/>
      <c r="P66" s="4" t="str">
        <f t="shared" si="0"/>
        <v>Outstanding</v>
      </c>
      <c r="Q66" s="13" t="s">
        <v>25</v>
      </c>
    </row>
    <row r="67" spans="1:17" ht="60" customHeight="1" x14ac:dyDescent="0.35">
      <c r="A67" s="11" t="s">
        <v>340</v>
      </c>
      <c r="B67" s="2" t="s">
        <v>372</v>
      </c>
      <c r="C67" s="1" t="s">
        <v>373</v>
      </c>
      <c r="D67" s="3" t="s">
        <v>32</v>
      </c>
      <c r="E67" s="3" t="s">
        <v>44</v>
      </c>
      <c r="F67" s="4" t="s">
        <v>22</v>
      </c>
      <c r="G67" s="4" t="s">
        <v>23</v>
      </c>
      <c r="H67" s="4" t="s">
        <v>24</v>
      </c>
      <c r="I67" s="4" t="s">
        <v>25</v>
      </c>
      <c r="J67" s="5" t="s">
        <v>25</v>
      </c>
      <c r="K67" s="5" t="s">
        <v>374</v>
      </c>
      <c r="L67" s="5" t="s">
        <v>375</v>
      </c>
      <c r="M67" s="5" t="s">
        <v>360</v>
      </c>
      <c r="N67" s="5" t="s">
        <v>376</v>
      </c>
      <c r="O67" s="5"/>
      <c r="P67" s="4" t="str">
        <f t="shared" si="0"/>
        <v>Outstanding</v>
      </c>
      <c r="Q67" s="13" t="s">
        <v>25</v>
      </c>
    </row>
    <row r="68" spans="1:17" ht="60" customHeight="1" x14ac:dyDescent="0.35">
      <c r="A68" s="11" t="s">
        <v>340</v>
      </c>
      <c r="B68" s="2" t="s">
        <v>377</v>
      </c>
      <c r="C68" s="1" t="s">
        <v>378</v>
      </c>
      <c r="D68" s="3" t="s">
        <v>32</v>
      </c>
      <c r="E68" s="3" t="s">
        <v>44</v>
      </c>
      <c r="F68" s="4" t="s">
        <v>22</v>
      </c>
      <c r="G68" s="4" t="s">
        <v>23</v>
      </c>
      <c r="H68" s="4" t="s">
        <v>24</v>
      </c>
      <c r="I68" s="4" t="s">
        <v>25</v>
      </c>
      <c r="J68" s="5" t="s">
        <v>25</v>
      </c>
      <c r="K68" s="5" t="s">
        <v>379</v>
      </c>
      <c r="L68" s="5" t="s">
        <v>380</v>
      </c>
      <c r="M68" s="5" t="s">
        <v>360</v>
      </c>
      <c r="N68" s="5" t="s">
        <v>381</v>
      </c>
      <c r="O68" s="5"/>
      <c r="P68" s="4" t="str">
        <f t="shared" si="0"/>
        <v>Outstanding</v>
      </c>
      <c r="Q68" s="13" t="s">
        <v>25</v>
      </c>
    </row>
    <row r="69" spans="1:17" ht="60" customHeight="1" x14ac:dyDescent="0.35">
      <c r="A69" s="11" t="s">
        <v>340</v>
      </c>
      <c r="B69" s="2" t="s">
        <v>382</v>
      </c>
      <c r="C69" s="1" t="s">
        <v>383</v>
      </c>
      <c r="D69" s="3" t="s">
        <v>32</v>
      </c>
      <c r="E69" s="3" t="s">
        <v>44</v>
      </c>
      <c r="F69" s="4" t="s">
        <v>22</v>
      </c>
      <c r="G69" s="4" t="s">
        <v>23</v>
      </c>
      <c r="H69" s="4" t="s">
        <v>24</v>
      </c>
      <c r="I69" s="4" t="s">
        <v>25</v>
      </c>
      <c r="J69" s="5" t="s">
        <v>25</v>
      </c>
      <c r="K69" s="5" t="s">
        <v>384</v>
      </c>
      <c r="L69" s="5" t="s">
        <v>385</v>
      </c>
      <c r="M69" s="5" t="s">
        <v>360</v>
      </c>
      <c r="N69" s="5" t="s">
        <v>386</v>
      </c>
      <c r="O69" s="5"/>
      <c r="P69" s="4" t="str">
        <f t="shared" si="0"/>
        <v>Outstanding</v>
      </c>
      <c r="Q69" s="13" t="s">
        <v>25</v>
      </c>
    </row>
    <row r="70" spans="1:17" ht="60" customHeight="1" x14ac:dyDescent="0.35">
      <c r="A70" s="11" t="s">
        <v>340</v>
      </c>
      <c r="B70" s="2" t="s">
        <v>387</v>
      </c>
      <c r="C70" s="1" t="s">
        <v>388</v>
      </c>
      <c r="D70" s="3" t="s">
        <v>32</v>
      </c>
      <c r="E70" s="3" t="s">
        <v>44</v>
      </c>
      <c r="F70" s="4" t="s">
        <v>22</v>
      </c>
      <c r="G70" s="4" t="s">
        <v>23</v>
      </c>
      <c r="H70" s="4" t="s">
        <v>24</v>
      </c>
      <c r="I70" s="4" t="s">
        <v>25</v>
      </c>
      <c r="J70" s="5" t="s">
        <v>25</v>
      </c>
      <c r="K70" s="5" t="s">
        <v>389</v>
      </c>
      <c r="L70" s="5" t="s">
        <v>390</v>
      </c>
      <c r="M70" s="5" t="s">
        <v>360</v>
      </c>
      <c r="N70" s="5" t="s">
        <v>391</v>
      </c>
      <c r="O70" s="5"/>
      <c r="P70" s="4" t="str">
        <f t="shared" si="0"/>
        <v>Outstanding</v>
      </c>
      <c r="Q70" s="13" t="s">
        <v>25</v>
      </c>
    </row>
    <row r="71" spans="1:17" ht="60" customHeight="1" x14ac:dyDescent="0.35">
      <c r="A71" s="11" t="s">
        <v>340</v>
      </c>
      <c r="B71" s="2" t="s">
        <v>392</v>
      </c>
      <c r="C71" s="1" t="s">
        <v>393</v>
      </c>
      <c r="D71" s="3" t="s">
        <v>32</v>
      </c>
      <c r="E71" s="3" t="s">
        <v>44</v>
      </c>
      <c r="F71" s="4" t="s">
        <v>22</v>
      </c>
      <c r="G71" s="4" t="s">
        <v>23</v>
      </c>
      <c r="H71" s="4" t="s">
        <v>24</v>
      </c>
      <c r="I71" s="4" t="s">
        <v>25</v>
      </c>
      <c r="J71" s="5" t="s">
        <v>25</v>
      </c>
      <c r="K71" s="5" t="s">
        <v>394</v>
      </c>
      <c r="L71" s="5" t="s">
        <v>395</v>
      </c>
      <c r="M71" s="5" t="s">
        <v>360</v>
      </c>
      <c r="N71" s="5" t="s">
        <v>396</v>
      </c>
      <c r="O71" s="5"/>
      <c r="P71" s="4" t="str">
        <f t="shared" si="0"/>
        <v>Outstanding</v>
      </c>
      <c r="Q71" s="13" t="s">
        <v>25</v>
      </c>
    </row>
    <row r="72" spans="1:17" ht="60" customHeight="1" x14ac:dyDescent="0.35">
      <c r="A72" s="11" t="s">
        <v>340</v>
      </c>
      <c r="B72" s="2" t="s">
        <v>397</v>
      </c>
      <c r="C72" s="1" t="s">
        <v>398</v>
      </c>
      <c r="D72" s="3" t="s">
        <v>32</v>
      </c>
      <c r="E72" s="3" t="s">
        <v>44</v>
      </c>
      <c r="F72" s="4" t="s">
        <v>22</v>
      </c>
      <c r="G72" s="4" t="s">
        <v>23</v>
      </c>
      <c r="H72" s="4" t="s">
        <v>24</v>
      </c>
      <c r="I72" s="4" t="s">
        <v>25</v>
      </c>
      <c r="J72" s="5" t="s">
        <v>25</v>
      </c>
      <c r="K72" s="5" t="s">
        <v>399</v>
      </c>
      <c r="L72" s="5" t="s">
        <v>400</v>
      </c>
      <c r="M72" s="5" t="s">
        <v>360</v>
      </c>
      <c r="N72" s="5" t="s">
        <v>401</v>
      </c>
      <c r="O72" s="5"/>
      <c r="P72" s="4" t="str">
        <f t="shared" si="0"/>
        <v>Outstanding</v>
      </c>
      <c r="Q72" s="13" t="s">
        <v>25</v>
      </c>
    </row>
    <row r="73" spans="1:17" ht="60" customHeight="1" x14ac:dyDescent="0.35">
      <c r="A73" s="11" t="s">
        <v>340</v>
      </c>
      <c r="B73" s="2" t="s">
        <v>402</v>
      </c>
      <c r="C73" s="1" t="s">
        <v>403</v>
      </c>
      <c r="D73" s="3" t="s">
        <v>32</v>
      </c>
      <c r="E73" s="3" t="s">
        <v>44</v>
      </c>
      <c r="F73" s="4" t="s">
        <v>22</v>
      </c>
      <c r="G73" s="4" t="s">
        <v>23</v>
      </c>
      <c r="H73" s="4" t="s">
        <v>24</v>
      </c>
      <c r="I73" s="4" t="s">
        <v>25</v>
      </c>
      <c r="J73" s="5" t="s">
        <v>25</v>
      </c>
      <c r="K73" s="5" t="s">
        <v>404</v>
      </c>
      <c r="L73" s="5" t="s">
        <v>405</v>
      </c>
      <c r="M73" s="5" t="s">
        <v>360</v>
      </c>
      <c r="N73" s="5" t="s">
        <v>406</v>
      </c>
      <c r="O73" s="5"/>
      <c r="P73" s="4" t="str">
        <f t="shared" si="0"/>
        <v>Outstanding</v>
      </c>
      <c r="Q73" s="13" t="s">
        <v>25</v>
      </c>
    </row>
    <row r="74" spans="1:17" ht="60" customHeight="1" x14ac:dyDescent="0.35">
      <c r="A74" s="11" t="s">
        <v>340</v>
      </c>
      <c r="B74" s="2" t="s">
        <v>407</v>
      </c>
      <c r="C74" s="1" t="s">
        <v>408</v>
      </c>
      <c r="D74" s="3" t="s">
        <v>32</v>
      </c>
      <c r="E74" s="3" t="s">
        <v>44</v>
      </c>
      <c r="F74" s="4" t="s">
        <v>22</v>
      </c>
      <c r="G74" s="4" t="s">
        <v>23</v>
      </c>
      <c r="H74" s="4" t="s">
        <v>24</v>
      </c>
      <c r="I74" s="4" t="s">
        <v>25</v>
      </c>
      <c r="J74" s="5" t="s">
        <v>25</v>
      </c>
      <c r="K74" s="5" t="s">
        <v>409</v>
      </c>
      <c r="L74" s="5" t="s">
        <v>410</v>
      </c>
      <c r="M74" s="5" t="s">
        <v>360</v>
      </c>
      <c r="N74" s="5" t="s">
        <v>411</v>
      </c>
      <c r="O74" s="5"/>
      <c r="P74" s="4" t="str">
        <f t="shared" si="0"/>
        <v>Outstanding</v>
      </c>
      <c r="Q74" s="13" t="s">
        <v>25</v>
      </c>
    </row>
    <row r="75" spans="1:17" ht="60" customHeight="1" x14ac:dyDescent="0.35">
      <c r="A75" s="11" t="s">
        <v>340</v>
      </c>
      <c r="B75" s="2" t="s">
        <v>412</v>
      </c>
      <c r="C75" s="1" t="s">
        <v>413</v>
      </c>
      <c r="D75" s="3" t="s">
        <v>32</v>
      </c>
      <c r="E75" s="3" t="s">
        <v>44</v>
      </c>
      <c r="F75" s="4" t="s">
        <v>22</v>
      </c>
      <c r="G75" s="4" t="s">
        <v>23</v>
      </c>
      <c r="H75" s="4" t="s">
        <v>24</v>
      </c>
      <c r="I75" s="4" t="s">
        <v>25</v>
      </c>
      <c r="J75" s="5" t="s">
        <v>25</v>
      </c>
      <c r="K75" s="5" t="s">
        <v>414</v>
      </c>
      <c r="L75" s="5" t="s">
        <v>415</v>
      </c>
      <c r="M75" s="5" t="s">
        <v>360</v>
      </c>
      <c r="N75" s="5" t="s">
        <v>416</v>
      </c>
      <c r="O75" s="5"/>
      <c r="P75" s="4" t="str">
        <f t="shared" si="0"/>
        <v>Outstanding</v>
      </c>
      <c r="Q75" s="13" t="s">
        <v>25</v>
      </c>
    </row>
    <row r="76" spans="1:17" ht="60" customHeight="1" x14ac:dyDescent="0.35">
      <c r="A76" s="11" t="s">
        <v>340</v>
      </c>
      <c r="B76" s="2" t="s">
        <v>417</v>
      </c>
      <c r="C76" s="1" t="s">
        <v>418</v>
      </c>
      <c r="D76" s="3" t="s">
        <v>32</v>
      </c>
      <c r="E76" s="3" t="s">
        <v>44</v>
      </c>
      <c r="F76" s="4" t="s">
        <v>22</v>
      </c>
      <c r="G76" s="4" t="s">
        <v>23</v>
      </c>
      <c r="H76" s="4" t="s">
        <v>24</v>
      </c>
      <c r="I76" s="4" t="s">
        <v>25</v>
      </c>
      <c r="J76" s="5" t="s">
        <v>25</v>
      </c>
      <c r="K76" s="5" t="s">
        <v>419</v>
      </c>
      <c r="L76" s="5" t="s">
        <v>420</v>
      </c>
      <c r="M76" s="5" t="s">
        <v>360</v>
      </c>
      <c r="N76" s="5" t="s">
        <v>421</v>
      </c>
      <c r="O76" s="5"/>
      <c r="P76" s="4" t="str">
        <f t="shared" si="0"/>
        <v>Outstanding</v>
      </c>
      <c r="Q76" s="13" t="s">
        <v>25</v>
      </c>
    </row>
    <row r="77" spans="1:17" ht="60" customHeight="1" x14ac:dyDescent="0.35">
      <c r="A77" s="11" t="s">
        <v>340</v>
      </c>
      <c r="B77" s="2" t="s">
        <v>422</v>
      </c>
      <c r="C77" s="1" t="s">
        <v>423</v>
      </c>
      <c r="D77" s="3" t="s">
        <v>32</v>
      </c>
      <c r="E77" s="3" t="s">
        <v>44</v>
      </c>
      <c r="F77" s="4" t="s">
        <v>22</v>
      </c>
      <c r="G77" s="4" t="s">
        <v>23</v>
      </c>
      <c r="H77" s="4" t="s">
        <v>24</v>
      </c>
      <c r="I77" s="4" t="s">
        <v>25</v>
      </c>
      <c r="J77" s="5" t="s">
        <v>25</v>
      </c>
      <c r="K77" s="5" t="s">
        <v>424</v>
      </c>
      <c r="L77" s="5" t="s">
        <v>425</v>
      </c>
      <c r="M77" s="5" t="s">
        <v>360</v>
      </c>
      <c r="N77" s="5" t="s">
        <v>426</v>
      </c>
      <c r="O77" s="5"/>
      <c r="P77" s="4" t="str">
        <f t="shared" si="0"/>
        <v>Outstanding</v>
      </c>
      <c r="Q77" s="13" t="s">
        <v>25</v>
      </c>
    </row>
    <row r="78" spans="1:17" ht="60" customHeight="1" x14ac:dyDescent="0.35">
      <c r="A78" s="11" t="s">
        <v>340</v>
      </c>
      <c r="B78" s="2" t="s">
        <v>427</v>
      </c>
      <c r="C78" s="1" t="s">
        <v>428</v>
      </c>
      <c r="D78" s="3" t="s">
        <v>32</v>
      </c>
      <c r="E78" s="3" t="s">
        <v>44</v>
      </c>
      <c r="F78" s="4" t="s">
        <v>22</v>
      </c>
      <c r="G78" s="4" t="s">
        <v>23</v>
      </c>
      <c r="H78" s="4" t="s">
        <v>24</v>
      </c>
      <c r="I78" s="4" t="s">
        <v>25</v>
      </c>
      <c r="J78" s="5" t="s">
        <v>25</v>
      </c>
      <c r="K78" s="5" t="s">
        <v>429</v>
      </c>
      <c r="L78" s="5" t="s">
        <v>430</v>
      </c>
      <c r="M78" s="5" t="s">
        <v>431</v>
      </c>
      <c r="N78" s="5" t="s">
        <v>432</v>
      </c>
      <c r="O78" s="5"/>
      <c r="P78" s="4" t="str">
        <f t="shared" si="0"/>
        <v>Outstanding</v>
      </c>
      <c r="Q78" s="13" t="s">
        <v>25</v>
      </c>
    </row>
    <row r="79" spans="1:17" ht="60" customHeight="1" x14ac:dyDescent="0.35">
      <c r="A79" s="11" t="s">
        <v>340</v>
      </c>
      <c r="B79" s="2" t="s">
        <v>433</v>
      </c>
      <c r="C79" s="1" t="s">
        <v>434</v>
      </c>
      <c r="D79" s="3" t="s">
        <v>32</v>
      </c>
      <c r="E79" s="3" t="s">
        <v>44</v>
      </c>
      <c r="F79" s="4" t="s">
        <v>22</v>
      </c>
      <c r="G79" s="4" t="s">
        <v>23</v>
      </c>
      <c r="H79" s="4" t="s">
        <v>24</v>
      </c>
      <c r="I79" s="4" t="s">
        <v>25</v>
      </c>
      <c r="J79" s="5" t="s">
        <v>25</v>
      </c>
      <c r="K79" s="5" t="s">
        <v>435</v>
      </c>
      <c r="L79" s="5" t="s">
        <v>436</v>
      </c>
      <c r="M79" s="5" t="s">
        <v>360</v>
      </c>
      <c r="N79" s="5" t="s">
        <v>437</v>
      </c>
      <c r="O79" s="5"/>
      <c r="P79" s="4" t="str">
        <f t="shared" si="0"/>
        <v>Outstanding</v>
      </c>
      <c r="Q79" s="13" t="s">
        <v>25</v>
      </c>
    </row>
    <row r="80" spans="1:17" ht="60" customHeight="1" x14ac:dyDescent="0.35">
      <c r="A80" s="11" t="s">
        <v>340</v>
      </c>
      <c r="B80" s="2" t="s">
        <v>438</v>
      </c>
      <c r="C80" s="1" t="s">
        <v>439</v>
      </c>
      <c r="D80" s="3" t="s">
        <v>32</v>
      </c>
      <c r="E80" s="3" t="s">
        <v>44</v>
      </c>
      <c r="F80" s="4" t="s">
        <v>22</v>
      </c>
      <c r="G80" s="4" t="s">
        <v>23</v>
      </c>
      <c r="H80" s="4" t="s">
        <v>24</v>
      </c>
      <c r="I80" s="4" t="s">
        <v>25</v>
      </c>
      <c r="J80" s="5" t="s">
        <v>25</v>
      </c>
      <c r="K80" s="5" t="s">
        <v>440</v>
      </c>
      <c r="L80" s="5" t="s">
        <v>441</v>
      </c>
      <c r="M80" s="5" t="s">
        <v>360</v>
      </c>
      <c r="N80" s="5" t="s">
        <v>442</v>
      </c>
      <c r="O80" s="5"/>
      <c r="P80" s="4" t="str">
        <f t="shared" si="0"/>
        <v>Outstanding</v>
      </c>
      <c r="Q80" s="13" t="s">
        <v>25</v>
      </c>
    </row>
    <row r="81" spans="1:17" ht="60" customHeight="1" x14ac:dyDescent="0.35">
      <c r="A81" s="11" t="s">
        <v>340</v>
      </c>
      <c r="B81" s="2" t="s">
        <v>443</v>
      </c>
      <c r="C81" s="1" t="s">
        <v>444</v>
      </c>
      <c r="D81" s="3" t="s">
        <v>32</v>
      </c>
      <c r="E81" s="3" t="s">
        <v>21</v>
      </c>
      <c r="F81" s="4" t="s">
        <v>22</v>
      </c>
      <c r="G81" s="4" t="s">
        <v>23</v>
      </c>
      <c r="H81" s="4" t="s">
        <v>24</v>
      </c>
      <c r="I81" s="4" t="s">
        <v>25</v>
      </c>
      <c r="J81" s="5" t="s">
        <v>25</v>
      </c>
      <c r="K81" s="5" t="s">
        <v>445</v>
      </c>
      <c r="L81" s="5" t="s">
        <v>446</v>
      </c>
      <c r="M81" s="5"/>
      <c r="N81" s="5" t="s">
        <v>447</v>
      </c>
      <c r="O81" s="5" t="s">
        <v>448</v>
      </c>
      <c r="P81" s="4" t="str">
        <f t="shared" si="0"/>
        <v>Outstanding</v>
      </c>
      <c r="Q81" s="13" t="s">
        <v>25</v>
      </c>
    </row>
    <row r="82" spans="1:17" ht="60" customHeight="1" x14ac:dyDescent="0.35">
      <c r="A82" s="11" t="s">
        <v>340</v>
      </c>
      <c r="B82" s="2" t="s">
        <v>449</v>
      </c>
      <c r="C82" s="1" t="s">
        <v>450</v>
      </c>
      <c r="D82" s="3" t="s">
        <v>32</v>
      </c>
      <c r="E82" s="3" t="s">
        <v>21</v>
      </c>
      <c r="F82" s="4" t="s">
        <v>22</v>
      </c>
      <c r="G82" s="4" t="s">
        <v>23</v>
      </c>
      <c r="H82" s="4" t="s">
        <v>24</v>
      </c>
      <c r="I82" s="4" t="s">
        <v>25</v>
      </c>
      <c r="J82" s="5" t="s">
        <v>25</v>
      </c>
      <c r="K82" s="5" t="s">
        <v>451</v>
      </c>
      <c r="L82" s="5" t="s">
        <v>452</v>
      </c>
      <c r="M82" s="5"/>
      <c r="N82" s="5" t="s">
        <v>453</v>
      </c>
      <c r="O82" s="5" t="s">
        <v>448</v>
      </c>
      <c r="P82" s="4" t="str">
        <f t="shared" si="0"/>
        <v>Outstanding</v>
      </c>
      <c r="Q82" s="13" t="s">
        <v>25</v>
      </c>
    </row>
    <row r="83" spans="1:17" ht="60" customHeight="1" x14ac:dyDescent="0.35">
      <c r="A83" s="11" t="s">
        <v>340</v>
      </c>
      <c r="B83" s="2" t="s">
        <v>454</v>
      </c>
      <c r="C83" s="1" t="s">
        <v>455</v>
      </c>
      <c r="D83" s="3" t="s">
        <v>32</v>
      </c>
      <c r="E83" s="3" t="s">
        <v>21</v>
      </c>
      <c r="F83" s="4" t="s">
        <v>22</v>
      </c>
      <c r="G83" s="4" t="s">
        <v>23</v>
      </c>
      <c r="H83" s="4" t="s">
        <v>24</v>
      </c>
      <c r="I83" s="4" t="s">
        <v>25</v>
      </c>
      <c r="J83" s="5" t="s">
        <v>25</v>
      </c>
      <c r="K83" s="5" t="s">
        <v>456</v>
      </c>
      <c r="L83" s="5" t="s">
        <v>457</v>
      </c>
      <c r="M83" s="5"/>
      <c r="N83" s="5" t="s">
        <v>458</v>
      </c>
      <c r="O83" s="5" t="s">
        <v>448</v>
      </c>
      <c r="P83" s="4" t="str">
        <f t="shared" si="0"/>
        <v>Outstanding</v>
      </c>
      <c r="Q83" s="13" t="s">
        <v>25</v>
      </c>
    </row>
    <row r="84" spans="1:17" ht="60" customHeight="1" x14ac:dyDescent="0.35">
      <c r="A84" s="11" t="s">
        <v>340</v>
      </c>
      <c r="B84" s="2" t="s">
        <v>459</v>
      </c>
      <c r="C84" s="1" t="s">
        <v>460</v>
      </c>
      <c r="D84" s="3" t="s">
        <v>32</v>
      </c>
      <c r="E84" s="3" t="s">
        <v>21</v>
      </c>
      <c r="F84" s="4" t="s">
        <v>22</v>
      </c>
      <c r="G84" s="4" t="s">
        <v>23</v>
      </c>
      <c r="H84" s="4" t="s">
        <v>24</v>
      </c>
      <c r="I84" s="4" t="s">
        <v>25</v>
      </c>
      <c r="J84" s="5" t="s">
        <v>25</v>
      </c>
      <c r="K84" s="5" t="s">
        <v>461</v>
      </c>
      <c r="L84" s="5" t="s">
        <v>462</v>
      </c>
      <c r="M84" s="5"/>
      <c r="N84" s="5" t="s">
        <v>463</v>
      </c>
      <c r="O84" s="5" t="s">
        <v>448</v>
      </c>
      <c r="P84" s="4" t="str">
        <f t="shared" si="0"/>
        <v>Outstanding</v>
      </c>
      <c r="Q84" s="13" t="s">
        <v>25</v>
      </c>
    </row>
    <row r="85" spans="1:17" ht="60" customHeight="1" x14ac:dyDescent="0.35">
      <c r="A85" s="11" t="s">
        <v>340</v>
      </c>
      <c r="B85" s="2" t="s">
        <v>464</v>
      </c>
      <c r="C85" s="1" t="s">
        <v>465</v>
      </c>
      <c r="D85" s="3" t="s">
        <v>32</v>
      </c>
      <c r="E85" s="3" t="s">
        <v>21</v>
      </c>
      <c r="F85" s="4" t="s">
        <v>22</v>
      </c>
      <c r="G85" s="4" t="s">
        <v>23</v>
      </c>
      <c r="H85" s="4" t="s">
        <v>24</v>
      </c>
      <c r="I85" s="4" t="s">
        <v>25</v>
      </c>
      <c r="J85" s="5" t="s">
        <v>25</v>
      </c>
      <c r="K85" s="5" t="s">
        <v>466</v>
      </c>
      <c r="L85" s="5" t="s">
        <v>467</v>
      </c>
      <c r="M85" s="5" t="s">
        <v>468</v>
      </c>
      <c r="N85" s="5" t="s">
        <v>469</v>
      </c>
      <c r="O85" s="5"/>
      <c r="P85" s="4" t="str">
        <f t="shared" si="0"/>
        <v>Outstanding</v>
      </c>
      <c r="Q85" s="13" t="s">
        <v>25</v>
      </c>
    </row>
    <row r="86" spans="1:17" ht="60" customHeight="1" x14ac:dyDescent="0.35">
      <c r="A86" s="11" t="s">
        <v>340</v>
      </c>
      <c r="B86" s="2" t="s">
        <v>470</v>
      </c>
      <c r="C86" s="1" t="s">
        <v>471</v>
      </c>
      <c r="D86" s="3" t="s">
        <v>20</v>
      </c>
      <c r="E86" s="3" t="s">
        <v>44</v>
      </c>
      <c r="F86" s="4" t="s">
        <v>22</v>
      </c>
      <c r="G86" s="4" t="s">
        <v>23</v>
      </c>
      <c r="H86" s="4" t="s">
        <v>24</v>
      </c>
      <c r="I86" s="4" t="s">
        <v>25</v>
      </c>
      <c r="J86" s="5" t="s">
        <v>25</v>
      </c>
      <c r="K86" s="5" t="s">
        <v>472</v>
      </c>
      <c r="L86" s="5" t="s">
        <v>473</v>
      </c>
      <c r="M86" s="5" t="s">
        <v>474</v>
      </c>
      <c r="N86" s="5" t="s">
        <v>475</v>
      </c>
      <c r="O86" s="5" t="s">
        <v>476</v>
      </c>
      <c r="P86" s="4" t="str">
        <f t="shared" si="0"/>
        <v>Outstanding</v>
      </c>
      <c r="Q86" s="13" t="s">
        <v>25</v>
      </c>
    </row>
    <row r="87" spans="1:17" ht="60" customHeight="1" x14ac:dyDescent="0.35">
      <c r="A87" s="11" t="s">
        <v>477</v>
      </c>
      <c r="B87" s="2" t="s">
        <v>478</v>
      </c>
      <c r="C87" s="1" t="s">
        <v>479</v>
      </c>
      <c r="D87" s="3" t="s">
        <v>20</v>
      </c>
      <c r="E87" s="3" t="s">
        <v>44</v>
      </c>
      <c r="F87" s="4" t="s">
        <v>22</v>
      </c>
      <c r="G87" s="4" t="s">
        <v>23</v>
      </c>
      <c r="H87" s="4" t="s">
        <v>24</v>
      </c>
      <c r="I87" s="4" t="s">
        <v>25</v>
      </c>
      <c r="J87" s="5" t="s">
        <v>25</v>
      </c>
      <c r="K87" s="5" t="s">
        <v>480</v>
      </c>
      <c r="L87" s="5" t="s">
        <v>481</v>
      </c>
      <c r="M87" s="5"/>
      <c r="N87" s="5" t="s">
        <v>482</v>
      </c>
      <c r="O87" s="5"/>
      <c r="P87" s="4" t="str">
        <f t="shared" si="0"/>
        <v>Outstanding</v>
      </c>
      <c r="Q87" s="13" t="s">
        <v>25</v>
      </c>
    </row>
    <row r="88" spans="1:17" ht="60" customHeight="1" x14ac:dyDescent="0.35">
      <c r="A88" s="11" t="s">
        <v>477</v>
      </c>
      <c r="B88" s="2" t="s">
        <v>483</v>
      </c>
      <c r="C88" s="1" t="s">
        <v>484</v>
      </c>
      <c r="D88" s="3" t="s">
        <v>32</v>
      </c>
      <c r="E88" s="3" t="s">
        <v>44</v>
      </c>
      <c r="F88" s="4" t="s">
        <v>22</v>
      </c>
      <c r="G88" s="4" t="s">
        <v>23</v>
      </c>
      <c r="H88" s="4" t="s">
        <v>24</v>
      </c>
      <c r="I88" s="4" t="s">
        <v>25</v>
      </c>
      <c r="J88" s="5" t="s">
        <v>25</v>
      </c>
      <c r="K88" s="5" t="s">
        <v>485</v>
      </c>
      <c r="L88" s="5" t="s">
        <v>486</v>
      </c>
      <c r="M88" s="5"/>
      <c r="N88" s="5" t="s">
        <v>487</v>
      </c>
      <c r="O88" s="5"/>
      <c r="P88" s="4" t="str">
        <f t="shared" si="0"/>
        <v>Outstanding</v>
      </c>
      <c r="Q88" s="13" t="s">
        <v>25</v>
      </c>
    </row>
    <row r="89" spans="1:17" ht="60" customHeight="1" x14ac:dyDescent="0.35">
      <c r="A89" s="11" t="s">
        <v>209</v>
      </c>
      <c r="B89" s="2" t="s">
        <v>488</v>
      </c>
      <c r="C89" s="1" t="s">
        <v>489</v>
      </c>
      <c r="D89" s="3" t="s">
        <v>32</v>
      </c>
      <c r="E89" s="3" t="s">
        <v>44</v>
      </c>
      <c r="F89" s="4" t="s">
        <v>22</v>
      </c>
      <c r="G89" s="4" t="s">
        <v>23</v>
      </c>
      <c r="H89" s="4" t="s">
        <v>24</v>
      </c>
      <c r="I89" s="4" t="s">
        <v>25</v>
      </c>
      <c r="J89" s="5" t="s">
        <v>25</v>
      </c>
      <c r="K89" s="5" t="s">
        <v>490</v>
      </c>
      <c r="L89" s="5" t="s">
        <v>491</v>
      </c>
      <c r="M89" s="5"/>
      <c r="N89" s="5" t="s">
        <v>492</v>
      </c>
      <c r="O89" s="5"/>
      <c r="P89" s="4" t="str">
        <f t="shared" si="0"/>
        <v>Outstanding</v>
      </c>
      <c r="Q89" s="13" t="s">
        <v>25</v>
      </c>
    </row>
    <row r="90" spans="1:17" ht="60" customHeight="1" x14ac:dyDescent="0.35">
      <c r="A90" s="11" t="s">
        <v>209</v>
      </c>
      <c r="B90" s="2" t="s">
        <v>493</v>
      </c>
      <c r="C90" s="1" t="s">
        <v>494</v>
      </c>
      <c r="D90" s="3" t="s">
        <v>32</v>
      </c>
      <c r="E90" s="3" t="s">
        <v>21</v>
      </c>
      <c r="F90" s="4" t="s">
        <v>22</v>
      </c>
      <c r="G90" s="4" t="s">
        <v>23</v>
      </c>
      <c r="H90" s="4" t="s">
        <v>24</v>
      </c>
      <c r="I90" s="4" t="s">
        <v>25</v>
      </c>
      <c r="J90" s="5" t="s">
        <v>25</v>
      </c>
      <c r="K90" s="5" t="s">
        <v>495</v>
      </c>
      <c r="L90" s="5" t="s">
        <v>496</v>
      </c>
      <c r="M90" s="5" t="s">
        <v>497</v>
      </c>
      <c r="N90" s="5" t="s">
        <v>498</v>
      </c>
      <c r="O90" s="5" t="s">
        <v>476</v>
      </c>
      <c r="P90" s="4" t="str">
        <f t="shared" si="0"/>
        <v>Outstanding</v>
      </c>
      <c r="Q90" s="13" t="s">
        <v>25</v>
      </c>
    </row>
    <row r="91" spans="1:17" ht="60" customHeight="1" x14ac:dyDescent="0.35">
      <c r="A91" s="11" t="s">
        <v>209</v>
      </c>
      <c r="B91" s="2" t="s">
        <v>499</v>
      </c>
      <c r="C91" s="1" t="s">
        <v>500</v>
      </c>
      <c r="D91" s="3" t="s">
        <v>32</v>
      </c>
      <c r="E91" s="3" t="s">
        <v>21</v>
      </c>
      <c r="F91" s="4" t="s">
        <v>22</v>
      </c>
      <c r="G91" s="4" t="s">
        <v>23</v>
      </c>
      <c r="H91" s="4" t="s">
        <v>24</v>
      </c>
      <c r="I91" s="4" t="s">
        <v>25</v>
      </c>
      <c r="J91" s="5" t="s">
        <v>25</v>
      </c>
      <c r="K91" s="5" t="s">
        <v>501</v>
      </c>
      <c r="L91" s="5" t="s">
        <v>502</v>
      </c>
      <c r="M91" s="5"/>
      <c r="N91" s="5" t="s">
        <v>503</v>
      </c>
      <c r="O91" s="5"/>
      <c r="P91" s="4" t="str">
        <f t="shared" si="0"/>
        <v>Outstanding</v>
      </c>
      <c r="Q91" s="13" t="s">
        <v>25</v>
      </c>
    </row>
    <row r="92" spans="1:17" ht="60" customHeight="1" x14ac:dyDescent="0.35">
      <c r="A92" s="11" t="s">
        <v>504</v>
      </c>
      <c r="B92" s="2" t="s">
        <v>505</v>
      </c>
      <c r="C92" s="1" t="s">
        <v>506</v>
      </c>
      <c r="D92" s="3" t="s">
        <v>32</v>
      </c>
      <c r="E92" s="3" t="s">
        <v>44</v>
      </c>
      <c r="F92" s="4" t="s">
        <v>22</v>
      </c>
      <c r="G92" s="4" t="s">
        <v>23</v>
      </c>
      <c r="H92" s="4" t="s">
        <v>24</v>
      </c>
      <c r="I92" s="4" t="s">
        <v>25</v>
      </c>
      <c r="J92" s="5" t="s">
        <v>25</v>
      </c>
      <c r="K92" s="5" t="s">
        <v>507</v>
      </c>
      <c r="L92" s="5" t="s">
        <v>508</v>
      </c>
      <c r="M92" s="5"/>
      <c r="N92" s="5" t="s">
        <v>509</v>
      </c>
      <c r="O92" s="5"/>
      <c r="P92" s="4" t="str">
        <f t="shared" si="0"/>
        <v>Outstanding</v>
      </c>
      <c r="Q92" s="13" t="s">
        <v>25</v>
      </c>
    </row>
    <row r="93" spans="1:17" ht="60" customHeight="1" x14ac:dyDescent="0.35">
      <c r="A93" s="11" t="s">
        <v>504</v>
      </c>
      <c r="B93" s="2" t="s">
        <v>510</v>
      </c>
      <c r="C93" s="1" t="s">
        <v>511</v>
      </c>
      <c r="D93" s="3" t="s">
        <v>32</v>
      </c>
      <c r="E93" s="3" t="s">
        <v>21</v>
      </c>
      <c r="F93" s="4" t="s">
        <v>22</v>
      </c>
      <c r="G93" s="4" t="s">
        <v>23</v>
      </c>
      <c r="H93" s="4" t="s">
        <v>24</v>
      </c>
      <c r="I93" s="4" t="s">
        <v>25</v>
      </c>
      <c r="J93" s="5" t="s">
        <v>25</v>
      </c>
      <c r="K93" s="5" t="s">
        <v>512</v>
      </c>
      <c r="L93" s="5" t="s">
        <v>513</v>
      </c>
      <c r="M93" s="5" t="s">
        <v>514</v>
      </c>
      <c r="N93" s="5" t="s">
        <v>515</v>
      </c>
      <c r="O93" s="5"/>
      <c r="P93" s="4" t="str">
        <f t="shared" si="0"/>
        <v>Outstanding</v>
      </c>
      <c r="Q93" s="13" t="s">
        <v>25</v>
      </c>
    </row>
    <row r="94" spans="1:17" ht="60" customHeight="1" x14ac:dyDescent="0.35">
      <c r="A94" s="11" t="s">
        <v>504</v>
      </c>
      <c r="B94" s="2" t="s">
        <v>516</v>
      </c>
      <c r="C94" s="1" t="s">
        <v>517</v>
      </c>
      <c r="D94" s="3" t="s">
        <v>32</v>
      </c>
      <c r="E94" s="3" t="s">
        <v>44</v>
      </c>
      <c r="F94" s="4" t="s">
        <v>22</v>
      </c>
      <c r="G94" s="4" t="s">
        <v>23</v>
      </c>
      <c r="H94" s="4" t="s">
        <v>24</v>
      </c>
      <c r="I94" s="4" t="s">
        <v>25</v>
      </c>
      <c r="J94" s="5" t="s">
        <v>25</v>
      </c>
      <c r="K94" s="5" t="s">
        <v>518</v>
      </c>
      <c r="L94" s="5" t="s">
        <v>519</v>
      </c>
      <c r="M94" s="5"/>
      <c r="N94" s="5" t="s">
        <v>520</v>
      </c>
      <c r="O94" s="5" t="s">
        <v>521</v>
      </c>
      <c r="P94" s="4" t="str">
        <f t="shared" si="0"/>
        <v>Outstanding</v>
      </c>
      <c r="Q94" s="13" t="s">
        <v>25</v>
      </c>
    </row>
    <row r="95" spans="1:17" ht="60" customHeight="1" x14ac:dyDescent="0.35">
      <c r="A95" s="12" t="s">
        <v>504</v>
      </c>
      <c r="B95" s="6" t="s">
        <v>522</v>
      </c>
      <c r="C95" s="7" t="s">
        <v>523</v>
      </c>
      <c r="D95" s="8" t="s">
        <v>32</v>
      </c>
      <c r="E95" s="8" t="s">
        <v>21</v>
      </c>
      <c r="F95" s="9" t="s">
        <v>22</v>
      </c>
      <c r="G95" s="9" t="s">
        <v>23</v>
      </c>
      <c r="H95" s="9" t="s">
        <v>24</v>
      </c>
      <c r="I95" s="9" t="s">
        <v>25</v>
      </c>
      <c r="J95" s="10" t="s">
        <v>25</v>
      </c>
      <c r="K95" s="10" t="s">
        <v>524</v>
      </c>
      <c r="L95" s="10" t="s">
        <v>525</v>
      </c>
      <c r="M95" s="10" t="s">
        <v>514</v>
      </c>
      <c r="N95" s="10" t="s">
        <v>526</v>
      </c>
      <c r="O95" s="10"/>
      <c r="P95" s="9" t="str">
        <f t="shared" si="0"/>
        <v>Outstanding</v>
      </c>
      <c r="Q95" s="14" t="s">
        <v>25</v>
      </c>
    </row>
    <row r="99" spans="1:4" ht="32" customHeight="1" x14ac:dyDescent="0.35">
      <c r="A99" s="288" t="s">
        <v>527</v>
      </c>
      <c r="B99" s="288"/>
      <c r="C99" s="288"/>
      <c r="D99" s="288"/>
    </row>
  </sheetData>
  <mergeCells count="1">
    <mergeCell ref="A99:D99"/>
  </mergeCells>
  <conditionalFormatting sqref="F2:F9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9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9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95" xr:uid="{00000000-0002-0000-0200-000000000000}">
      <formula1>"Must,Should,Could,Won't,Unassigned"</formula1>
    </dataValidation>
    <dataValidation type="list" showErrorMessage="1" errorTitle="Invalid Value" error="Please select a value from the list: Low, Medium, High, Unassessed." sqref="G2:G95" xr:uid="{00000000-0002-0000-0200-000001000000}">
      <formula1>"Low,Medium,High,Unassessed"</formula1>
    </dataValidation>
    <dataValidation type="list" showErrorMessage="1" errorTitle="Invalid Value" error="Please select a value from the list: Phase1, Phase2, Phase3, Phase4, Phase5, Pending." sqref="H2:H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5" xr:uid="{00000000-0002-0000-0200-000003000000}">
      <formula1>"Implemented,Testing,Failed,Compensated,Risk Accepted,N/A"</formula1>
    </dataValidation>
  </dataValidations>
  <hyperlinks>
    <hyperlink ref="A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681</v>
      </c>
      <c r="C2" s="305" t="s">
        <v>681</v>
      </c>
      <c r="D2" s="305" t="s">
        <v>681</v>
      </c>
      <c r="E2" s="305" t="s">
        <v>681</v>
      </c>
      <c r="F2" s="305" t="s">
        <v>681</v>
      </c>
      <c r="G2" s="305" t="s">
        <v>681</v>
      </c>
      <c r="H2" s="309" t="s">
        <v>682</v>
      </c>
      <c r="I2" s="309" t="s">
        <v>682</v>
      </c>
      <c r="J2" s="309" t="s">
        <v>682</v>
      </c>
      <c r="K2" s="309" t="s">
        <v>682</v>
      </c>
      <c r="L2" s="309" t="s">
        <v>682</v>
      </c>
      <c r="M2" s="308" t="s">
        <v>683</v>
      </c>
      <c r="N2" s="308" t="s">
        <v>683</v>
      </c>
      <c r="O2" s="310" t="s">
        <v>684</v>
      </c>
      <c r="P2" s="310" t="s">
        <v>684</v>
      </c>
      <c r="Q2" s="306" t="s">
        <v>15</v>
      </c>
      <c r="R2" s="306" t="s">
        <v>15</v>
      </c>
      <c r="S2" s="306" t="s">
        <v>15</v>
      </c>
      <c r="T2" s="307" t="s">
        <v>685</v>
      </c>
    </row>
    <row r="3" spans="2:20" ht="35" customHeight="1" x14ac:dyDescent="0.35">
      <c r="B3" s="70" t="s">
        <v>686</v>
      </c>
      <c r="C3" s="70" t="s">
        <v>687</v>
      </c>
      <c r="D3" s="70" t="s">
        <v>688</v>
      </c>
      <c r="E3" s="70" t="s">
        <v>689</v>
      </c>
      <c r="F3" s="70" t="s">
        <v>690</v>
      </c>
      <c r="G3" s="70" t="s">
        <v>11</v>
      </c>
      <c r="H3" s="71" t="s">
        <v>691</v>
      </c>
      <c r="I3" s="71" t="s">
        <v>692</v>
      </c>
      <c r="J3" s="71" t="s">
        <v>693</v>
      </c>
      <c r="K3" s="71" t="s">
        <v>694</v>
      </c>
      <c r="L3" s="71" t="s">
        <v>625</v>
      </c>
      <c r="M3" s="72" t="s">
        <v>695</v>
      </c>
      <c r="N3" s="72" t="s">
        <v>696</v>
      </c>
      <c r="O3" s="73" t="s">
        <v>697</v>
      </c>
      <c r="P3" s="73" t="s">
        <v>698</v>
      </c>
      <c r="Q3" s="74" t="s">
        <v>15</v>
      </c>
      <c r="R3" s="74" t="s">
        <v>699</v>
      </c>
      <c r="S3" s="74" t="s">
        <v>700</v>
      </c>
      <c r="T3" s="75" t="s">
        <v>701</v>
      </c>
    </row>
    <row r="4" spans="2:20" ht="60" customHeight="1" x14ac:dyDescent="0.35">
      <c r="B4" s="76" t="s">
        <v>702</v>
      </c>
      <c r="C4" s="76" t="s">
        <v>703</v>
      </c>
      <c r="D4" s="76" t="s">
        <v>704</v>
      </c>
      <c r="E4" s="76" t="s">
        <v>705</v>
      </c>
      <c r="F4" s="76" t="s">
        <v>706</v>
      </c>
      <c r="G4" s="76" t="s">
        <v>707</v>
      </c>
      <c r="H4" s="76" t="s">
        <v>708</v>
      </c>
      <c r="I4" s="76" t="s">
        <v>709</v>
      </c>
      <c r="J4" s="76" t="s">
        <v>710</v>
      </c>
      <c r="K4" s="76" t="s">
        <v>711</v>
      </c>
      <c r="L4" s="76" t="s">
        <v>712</v>
      </c>
      <c r="M4" s="76" t="s">
        <v>713</v>
      </c>
      <c r="N4" s="76" t="s">
        <v>714</v>
      </c>
      <c r="O4" s="76" t="s">
        <v>715</v>
      </c>
      <c r="P4" s="76" t="s">
        <v>716</v>
      </c>
      <c r="Q4" s="76" t="s">
        <v>717</v>
      </c>
      <c r="R4" s="76" t="s">
        <v>718</v>
      </c>
      <c r="S4" s="76" t="s">
        <v>719</v>
      </c>
      <c r="T4" s="76" t="s">
        <v>720</v>
      </c>
    </row>
    <row r="5" spans="2:20" ht="60" customHeight="1" x14ac:dyDescent="0.35">
      <c r="B5" s="38" t="s">
        <v>721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722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723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724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725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726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727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728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729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730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731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732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733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734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735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736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737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738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739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740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741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742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743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744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745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746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747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748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749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750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751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752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753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754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755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756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757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758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759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760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761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762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763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764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765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766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767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768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769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770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527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771</v>
      </c>
      <c r="B1" s="104" t="s">
        <v>1</v>
      </c>
      <c r="C1" s="104" t="s">
        <v>772</v>
      </c>
      <c r="D1" s="104" t="s">
        <v>11</v>
      </c>
      <c r="E1" s="104" t="s">
        <v>773</v>
      </c>
      <c r="F1" s="104" t="s">
        <v>774</v>
      </c>
      <c r="G1" s="104" t="s">
        <v>775</v>
      </c>
      <c r="H1" s="104" t="s">
        <v>776</v>
      </c>
      <c r="I1" s="104" t="s">
        <v>777</v>
      </c>
      <c r="J1" s="104" t="s">
        <v>778</v>
      </c>
      <c r="K1" s="104" t="s">
        <v>779</v>
      </c>
      <c r="L1" s="104" t="s">
        <v>780</v>
      </c>
      <c r="M1" s="104" t="s">
        <v>781</v>
      </c>
      <c r="N1" s="104" t="s">
        <v>782</v>
      </c>
      <c r="O1" s="104" t="s">
        <v>783</v>
      </c>
      <c r="P1" s="104" t="s">
        <v>784</v>
      </c>
      <c r="Q1" s="104" t="s">
        <v>785</v>
      </c>
      <c r="R1" s="104" t="s">
        <v>786</v>
      </c>
      <c r="S1" s="104" t="s">
        <v>787</v>
      </c>
      <c r="T1" s="104" t="s">
        <v>788</v>
      </c>
      <c r="U1" s="104" t="s">
        <v>789</v>
      </c>
      <c r="V1" s="104" t="s">
        <v>790</v>
      </c>
      <c r="W1" s="104" t="s">
        <v>791</v>
      </c>
      <c r="X1" s="104" t="s">
        <v>792</v>
      </c>
      <c r="Y1" s="104" t="s">
        <v>793</v>
      </c>
      <c r="Z1" s="104" t="s">
        <v>794</v>
      </c>
      <c r="AA1" s="104" t="s">
        <v>795</v>
      </c>
      <c r="AB1" s="104" t="s">
        <v>796</v>
      </c>
      <c r="AC1" s="104" t="s">
        <v>797</v>
      </c>
      <c r="AD1" s="104" t="s">
        <v>798</v>
      </c>
      <c r="AE1" s="104" t="s">
        <v>799</v>
      </c>
      <c r="AF1" s="104" t="s">
        <v>800</v>
      </c>
      <c r="AG1" s="104" t="s">
        <v>801</v>
      </c>
      <c r="AH1" s="104" t="s">
        <v>802</v>
      </c>
      <c r="AI1" s="104" t="s">
        <v>803</v>
      </c>
      <c r="AJ1" s="104" t="s">
        <v>804</v>
      </c>
      <c r="AK1" s="104" t="s">
        <v>805</v>
      </c>
      <c r="AL1" s="104" t="s">
        <v>806</v>
      </c>
      <c r="AM1" s="104" t="s">
        <v>807</v>
      </c>
      <c r="AN1" s="104" t="s">
        <v>808</v>
      </c>
      <c r="AO1" s="104" t="s">
        <v>809</v>
      </c>
      <c r="AP1" s="104" t="s">
        <v>810</v>
      </c>
      <c r="AQ1" s="104" t="s">
        <v>811</v>
      </c>
      <c r="AR1" s="104" t="s">
        <v>812</v>
      </c>
      <c r="AS1" s="104" t="s">
        <v>813</v>
      </c>
      <c r="AT1" s="104" t="s">
        <v>814</v>
      </c>
      <c r="AU1" s="104" t="s">
        <v>815</v>
      </c>
      <c r="AV1" s="104" t="s">
        <v>816</v>
      </c>
      <c r="AW1" s="105" t="s">
        <v>817</v>
      </c>
    </row>
    <row r="2" spans="1:49" ht="60" customHeight="1" outlineLevel="1" x14ac:dyDescent="0.35">
      <c r="A2" s="97" t="s">
        <v>818</v>
      </c>
      <c r="B2" s="80">
        <v>1</v>
      </c>
      <c r="C2" s="82" t="s">
        <v>25</v>
      </c>
      <c r="D2" s="84" t="s">
        <v>819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818</v>
      </c>
      <c r="B3" s="81" t="s">
        <v>18</v>
      </c>
      <c r="C3" s="83" t="s">
        <v>820</v>
      </c>
      <c r="D3" s="85" t="s">
        <v>821</v>
      </c>
      <c r="E3" s="85" t="s">
        <v>822</v>
      </c>
      <c r="F3" s="86" t="s">
        <v>278</v>
      </c>
      <c r="G3" s="86" t="s">
        <v>823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818</v>
      </c>
      <c r="B4" s="81" t="s">
        <v>30</v>
      </c>
      <c r="C4" s="83" t="s">
        <v>824</v>
      </c>
      <c r="D4" s="85" t="s">
        <v>825</v>
      </c>
      <c r="E4" s="85" t="s">
        <v>826</v>
      </c>
      <c r="F4" s="86" t="s">
        <v>278</v>
      </c>
      <c r="G4" s="86" t="s">
        <v>827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818</v>
      </c>
      <c r="B5" s="81" t="s">
        <v>37</v>
      </c>
      <c r="C5" s="83" t="s">
        <v>828</v>
      </c>
      <c r="D5" s="85" t="s">
        <v>829</v>
      </c>
      <c r="E5" s="85" t="s">
        <v>830</v>
      </c>
      <c r="F5" s="86" t="s">
        <v>278</v>
      </c>
      <c r="G5" s="86" t="s">
        <v>831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818</v>
      </c>
      <c r="B6" s="81" t="s">
        <v>42</v>
      </c>
      <c r="C6" s="83" t="s">
        <v>832</v>
      </c>
      <c r="D6" s="85" t="s">
        <v>833</v>
      </c>
      <c r="E6" s="85" t="s">
        <v>834</v>
      </c>
      <c r="F6" s="86" t="s">
        <v>278</v>
      </c>
      <c r="G6" s="86" t="s">
        <v>823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818</v>
      </c>
      <c r="B7" s="81" t="s">
        <v>835</v>
      </c>
      <c r="C7" s="83" t="s">
        <v>836</v>
      </c>
      <c r="D7" s="85" t="s">
        <v>837</v>
      </c>
      <c r="E7" s="85" t="s">
        <v>838</v>
      </c>
      <c r="F7" s="86" t="s">
        <v>278</v>
      </c>
      <c r="G7" s="86" t="s">
        <v>831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839</v>
      </c>
      <c r="B8" s="80">
        <v>2</v>
      </c>
      <c r="C8" s="82" t="s">
        <v>25</v>
      </c>
      <c r="D8" s="84" t="s">
        <v>840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839</v>
      </c>
      <c r="B9" s="81" t="s">
        <v>49</v>
      </c>
      <c r="C9" s="83" t="s">
        <v>841</v>
      </c>
      <c r="D9" s="85" t="s">
        <v>842</v>
      </c>
      <c r="E9" s="85" t="s">
        <v>843</v>
      </c>
      <c r="F9" s="86" t="s">
        <v>844</v>
      </c>
      <c r="G9" s="86" t="s">
        <v>823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839</v>
      </c>
      <c r="B10" s="81" t="s">
        <v>54</v>
      </c>
      <c r="C10" s="83" t="s">
        <v>845</v>
      </c>
      <c r="D10" s="85" t="s">
        <v>846</v>
      </c>
      <c r="E10" s="85" t="s">
        <v>847</v>
      </c>
      <c r="F10" s="86" t="s">
        <v>844</v>
      </c>
      <c r="G10" s="86" t="s">
        <v>823</v>
      </c>
      <c r="H10" s="86">
        <v>1</v>
      </c>
      <c r="I10" s="88">
        <f>IF(COUNTIF(J10:AW10,"&lt;&gt;")=0,"",SUMPRODUCT(((Recommendations[ImplStatus]="Implemented")+(Recommendations[ImplStatus]="Compensated"))*ISNUMBER(MATCH(Recommendations[Id],J10:AW10,0)))/COUNTIF(J10:AW10,"&lt;&gt;"))</f>
        <v>0</v>
      </c>
      <c r="J10" s="90" t="s">
        <v>30</v>
      </c>
      <c r="K10" s="90" t="s">
        <v>37</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839</v>
      </c>
      <c r="B11" s="81" t="s">
        <v>59</v>
      </c>
      <c r="C11" s="83" t="s">
        <v>848</v>
      </c>
      <c r="D11" s="85" t="s">
        <v>849</v>
      </c>
      <c r="E11" s="85" t="s">
        <v>850</v>
      </c>
      <c r="F11" s="86" t="s">
        <v>844</v>
      </c>
      <c r="G11" s="86" t="s">
        <v>827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839</v>
      </c>
      <c r="B12" s="81" t="s">
        <v>64</v>
      </c>
      <c r="C12" s="83" t="s">
        <v>851</v>
      </c>
      <c r="D12" s="85" t="s">
        <v>852</v>
      </c>
      <c r="E12" s="85" t="s">
        <v>853</v>
      </c>
      <c r="F12" s="86" t="s">
        <v>844</v>
      </c>
      <c r="G12" s="86" t="s">
        <v>831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839</v>
      </c>
      <c r="B13" s="81" t="s">
        <v>70</v>
      </c>
      <c r="C13" s="83" t="s">
        <v>854</v>
      </c>
      <c r="D13" s="85" t="s">
        <v>855</v>
      </c>
      <c r="E13" s="85" t="s">
        <v>856</v>
      </c>
      <c r="F13" s="86" t="s">
        <v>844</v>
      </c>
      <c r="G13" s="86" t="s">
        <v>857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839</v>
      </c>
      <c r="B14" s="81" t="s">
        <v>75</v>
      </c>
      <c r="C14" s="83" t="s">
        <v>858</v>
      </c>
      <c r="D14" s="85" t="s">
        <v>859</v>
      </c>
      <c r="E14" s="85" t="s">
        <v>860</v>
      </c>
      <c r="F14" s="86" t="s">
        <v>844</v>
      </c>
      <c r="G14" s="86" t="s">
        <v>857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839</v>
      </c>
      <c r="B15" s="81" t="s">
        <v>82</v>
      </c>
      <c r="C15" s="83" t="s">
        <v>861</v>
      </c>
      <c r="D15" s="85" t="s">
        <v>862</v>
      </c>
      <c r="E15" s="85" t="s">
        <v>863</v>
      </c>
      <c r="F15" s="86" t="s">
        <v>844</v>
      </c>
      <c r="G15" s="86" t="s">
        <v>857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864</v>
      </c>
      <c r="B16" s="80">
        <v>3</v>
      </c>
      <c r="C16" s="82" t="s">
        <v>25</v>
      </c>
      <c r="D16" s="84" t="s">
        <v>865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864</v>
      </c>
      <c r="B17" s="81" t="s">
        <v>98</v>
      </c>
      <c r="C17" s="83" t="s">
        <v>866</v>
      </c>
      <c r="D17" s="85" t="s">
        <v>867</v>
      </c>
      <c r="E17" s="85" t="s">
        <v>868</v>
      </c>
      <c r="F17" s="86" t="s">
        <v>869</v>
      </c>
      <c r="G17" s="86" t="s">
        <v>870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864</v>
      </c>
      <c r="B18" s="81" t="s">
        <v>103</v>
      </c>
      <c r="C18" s="83" t="s">
        <v>871</v>
      </c>
      <c r="D18" s="85" t="s">
        <v>872</v>
      </c>
      <c r="E18" s="85" t="s">
        <v>873</v>
      </c>
      <c r="F18" s="86" t="s">
        <v>869</v>
      </c>
      <c r="G18" s="86" t="s">
        <v>823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864</v>
      </c>
      <c r="B19" s="81" t="s">
        <v>108</v>
      </c>
      <c r="C19" s="83" t="s">
        <v>874</v>
      </c>
      <c r="D19" s="85" t="s">
        <v>875</v>
      </c>
      <c r="E19" s="85" t="s">
        <v>876</v>
      </c>
      <c r="F19" s="86" t="s">
        <v>869</v>
      </c>
      <c r="G19" s="86" t="s">
        <v>857</v>
      </c>
      <c r="H19" s="86">
        <v>1</v>
      </c>
      <c r="I19" s="88">
        <f>IF(COUNTIF(J19:AW19,"&lt;&gt;")=0,"",SUMPRODUCT(((Recommendations[ImplStatus]="Implemented")+(Recommendations[ImplStatus]="Compensated"))*ISNUMBER(MATCH(Recommendations[Id],J19:AW19,0)))/COUNTIF(J19:AW19,"&lt;&gt;"))</f>
        <v>0</v>
      </c>
      <c r="J19" s="90" t="s">
        <v>59</v>
      </c>
      <c r="K19" s="90" t="s">
        <v>488</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864</v>
      </c>
      <c r="B20" s="81" t="s">
        <v>877</v>
      </c>
      <c r="C20" s="83" t="s">
        <v>878</v>
      </c>
      <c r="D20" s="85" t="s">
        <v>879</v>
      </c>
      <c r="E20" s="85" t="s">
        <v>880</v>
      </c>
      <c r="F20" s="86" t="s">
        <v>869</v>
      </c>
      <c r="G20" s="86" t="s">
        <v>857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864</v>
      </c>
      <c r="B21" s="81" t="s">
        <v>881</v>
      </c>
      <c r="C21" s="83" t="s">
        <v>882</v>
      </c>
      <c r="D21" s="85" t="s">
        <v>883</v>
      </c>
      <c r="E21" s="85" t="s">
        <v>884</v>
      </c>
      <c r="F21" s="86" t="s">
        <v>869</v>
      </c>
      <c r="G21" s="86" t="s">
        <v>857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864</v>
      </c>
      <c r="B22" s="81" t="s">
        <v>885</v>
      </c>
      <c r="C22" s="83" t="s">
        <v>886</v>
      </c>
      <c r="D22" s="85" t="s">
        <v>887</v>
      </c>
      <c r="E22" s="85" t="s">
        <v>888</v>
      </c>
      <c r="F22" s="86" t="s">
        <v>869</v>
      </c>
      <c r="G22" s="86" t="s">
        <v>857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864</v>
      </c>
      <c r="B23" s="81" t="s">
        <v>889</v>
      </c>
      <c r="C23" s="83" t="s">
        <v>890</v>
      </c>
      <c r="D23" s="85" t="s">
        <v>891</v>
      </c>
      <c r="E23" s="85" t="s">
        <v>892</v>
      </c>
      <c r="F23" s="86" t="s">
        <v>869</v>
      </c>
      <c r="G23" s="86" t="s">
        <v>823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864</v>
      </c>
      <c r="B24" s="81" t="s">
        <v>893</v>
      </c>
      <c r="C24" s="83" t="s">
        <v>894</v>
      </c>
      <c r="D24" s="85" t="s">
        <v>895</v>
      </c>
      <c r="E24" s="85" t="s">
        <v>896</v>
      </c>
      <c r="F24" s="86" t="s">
        <v>869</v>
      </c>
      <c r="G24" s="86" t="s">
        <v>823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864</v>
      </c>
      <c r="B25" s="81" t="s">
        <v>897</v>
      </c>
      <c r="C25" s="83" t="s">
        <v>898</v>
      </c>
      <c r="D25" s="85" t="s">
        <v>899</v>
      </c>
      <c r="E25" s="85" t="s">
        <v>900</v>
      </c>
      <c r="F25" s="86" t="s">
        <v>869</v>
      </c>
      <c r="G25" s="86" t="s">
        <v>857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864</v>
      </c>
      <c r="B26" s="81" t="s">
        <v>901</v>
      </c>
      <c r="C26" s="83" t="s">
        <v>902</v>
      </c>
      <c r="D26" s="85" t="s">
        <v>903</v>
      </c>
      <c r="E26" s="85" t="s">
        <v>904</v>
      </c>
      <c r="F26" s="86" t="s">
        <v>869</v>
      </c>
      <c r="G26" s="86" t="s">
        <v>857</v>
      </c>
      <c r="H26" s="86">
        <v>2</v>
      </c>
      <c r="I26" s="88">
        <f>IF(COUNTIF(J26:AW26,"&lt;&gt;")=0,"",SUMPRODUCT(((Recommendations[ImplStatus]="Implemented")+(Recommendations[ImplStatus]="Compensated"))*ISNUMBER(MATCH(Recommendations[Id],J26:AW26,0)))/COUNTIF(J26:AW26,"&lt;&gt;"))</f>
        <v>0</v>
      </c>
      <c r="J26" s="90" t="s">
        <v>210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864</v>
      </c>
      <c r="B27" s="81" t="s">
        <v>905</v>
      </c>
      <c r="C27" s="83" t="s">
        <v>906</v>
      </c>
      <c r="D27" s="85" t="s">
        <v>907</v>
      </c>
      <c r="E27" s="85" t="s">
        <v>908</v>
      </c>
      <c r="F27" s="86" t="s">
        <v>869</v>
      </c>
      <c r="G27" s="86" t="s">
        <v>857</v>
      </c>
      <c r="H27" s="86">
        <v>2</v>
      </c>
      <c r="I27" s="88">
        <f>IF(COUNTIF(J27:AW27,"&lt;&gt;")=0,"",SUMPRODUCT(((Recommendations[ImplStatus]="Implemented")+(Recommendations[ImplStatus]="Compensated"))*ISNUMBER(MATCH(Recommendations[Id],J27:AW27,0)))/COUNTIF(J27:AW27,"&lt;&gt;"))</f>
        <v>0</v>
      </c>
      <c r="J27" s="90" t="s">
        <v>42</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864</v>
      </c>
      <c r="B28" s="81" t="s">
        <v>909</v>
      </c>
      <c r="C28" s="83" t="s">
        <v>910</v>
      </c>
      <c r="D28" s="85" t="s">
        <v>911</v>
      </c>
      <c r="E28" s="85" t="s">
        <v>912</v>
      </c>
      <c r="F28" s="86" t="s">
        <v>869</v>
      </c>
      <c r="G28" s="86" t="s">
        <v>857</v>
      </c>
      <c r="H28" s="86">
        <v>2</v>
      </c>
      <c r="I28" s="88">
        <f>IF(COUNTIF(J28:AW28,"&lt;&gt;")=0,"",SUMPRODUCT(((Recommendations[ImplStatus]="Implemented")+(Recommendations[ImplStatus]="Compensated"))*ISNUMBER(MATCH(Recommendations[Id],J28:AW28,0)))/COUNTIF(J28:AW28,"&lt;&gt;"))</f>
        <v>0</v>
      </c>
      <c r="J28" s="90" t="s">
        <v>220</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864</v>
      </c>
      <c r="B29" s="81" t="s">
        <v>913</v>
      </c>
      <c r="C29" s="83" t="s">
        <v>914</v>
      </c>
      <c r="D29" s="85" t="s">
        <v>915</v>
      </c>
      <c r="E29" s="85" t="s">
        <v>916</v>
      </c>
      <c r="F29" s="86" t="s">
        <v>869</v>
      </c>
      <c r="G29" s="86" t="s">
        <v>857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864</v>
      </c>
      <c r="B30" s="81" t="s">
        <v>917</v>
      </c>
      <c r="C30" s="83" t="s">
        <v>918</v>
      </c>
      <c r="D30" s="85" t="s">
        <v>919</v>
      </c>
      <c r="E30" s="85" t="s">
        <v>920</v>
      </c>
      <c r="F30" s="86" t="s">
        <v>869</v>
      </c>
      <c r="G30" s="86" t="s">
        <v>831</v>
      </c>
      <c r="H30" s="86">
        <v>3</v>
      </c>
      <c r="I30" s="88">
        <f>IF(COUNTIF(J30:AW30,"&lt;&gt;")=0,"",SUMPRODUCT(((Recommendations[ImplStatus]="Implemented")+(Recommendations[ImplStatus]="Compensated"))*ISNUMBER(MATCH(Recommendations[Id],J30:AW30,0)))/COUNTIF(J30:AW30,"&lt;&gt;"))</f>
        <v>0</v>
      </c>
      <c r="J30" s="90" t="s">
        <v>92</v>
      </c>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921</v>
      </c>
      <c r="B31" s="80">
        <v>4</v>
      </c>
      <c r="C31" s="82" t="s">
        <v>25</v>
      </c>
      <c r="D31" s="84" t="s">
        <v>922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921</v>
      </c>
      <c r="B32" s="81" t="s">
        <v>114</v>
      </c>
      <c r="C32" s="83" t="s">
        <v>923</v>
      </c>
      <c r="D32" s="85" t="s">
        <v>924</v>
      </c>
      <c r="E32" s="85" t="s">
        <v>925</v>
      </c>
      <c r="F32" s="86" t="s">
        <v>926</v>
      </c>
      <c r="G32" s="86" t="s">
        <v>870</v>
      </c>
      <c r="H32" s="86">
        <v>1</v>
      </c>
      <c r="I32" s="88">
        <f>IF(COUNTIF(J32:AW32,"&lt;&gt;")=0,"",SUMPRODUCT(((Recommendations[ImplStatus]="Implemented")+(Recommendations[ImplStatus]="Compensated"))*ISNUMBER(MATCH(Recommendations[Id],J32:AW32,0)))/COUNTIF(J32:AW32,"&lt;&gt;"))</f>
        <v>0</v>
      </c>
      <c r="J32" s="90" t="s">
        <v>42</v>
      </c>
      <c r="K32" s="90" t="s">
        <v>64</v>
      </c>
      <c r="L32" s="90" t="s">
        <v>204</v>
      </c>
      <c r="M32" s="90" t="s">
        <v>273</v>
      </c>
      <c r="N32" s="90" t="s">
        <v>325</v>
      </c>
      <c r="O32" s="90" t="s">
        <v>335</v>
      </c>
      <c r="P32" s="90" t="s">
        <v>341</v>
      </c>
      <c r="Q32" s="90" t="s">
        <v>346</v>
      </c>
      <c r="R32" s="90" t="s">
        <v>478</v>
      </c>
      <c r="S32" s="90" t="s">
        <v>493</v>
      </c>
      <c r="T32" s="90" t="s">
        <v>499</v>
      </c>
      <c r="U32" s="90" t="s">
        <v>505</v>
      </c>
      <c r="V32" s="90" t="s">
        <v>516</v>
      </c>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921</v>
      </c>
      <c r="B33" s="81" t="s">
        <v>119</v>
      </c>
      <c r="C33" s="83" t="s">
        <v>927</v>
      </c>
      <c r="D33" s="85" t="s">
        <v>928</v>
      </c>
      <c r="E33" s="85" t="s">
        <v>929</v>
      </c>
      <c r="F33" s="86" t="s">
        <v>926</v>
      </c>
      <c r="G33" s="86" t="s">
        <v>870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921</v>
      </c>
      <c r="B34" s="81" t="s">
        <v>124</v>
      </c>
      <c r="C34" s="83" t="s">
        <v>930</v>
      </c>
      <c r="D34" s="85" t="s">
        <v>931</v>
      </c>
      <c r="E34" s="85" t="s">
        <v>932</v>
      </c>
      <c r="F34" s="86" t="s">
        <v>278</v>
      </c>
      <c r="G34" s="86" t="s">
        <v>857</v>
      </c>
      <c r="H34" s="86">
        <v>1</v>
      </c>
      <c r="I34" s="88">
        <f>IF(COUNTIF(J34:AW34,"&lt;&gt;")=0,"",SUMPRODUCT(((Recommendations[ImplStatus]="Implemented")+(Recommendations[ImplStatus]="Compensated"))*ISNUMBER(MATCH(Recommendations[Id],J34:AW34,0)))/COUNTIF(J34:AW34,"&lt;&gt;"))</f>
        <v>0</v>
      </c>
      <c r="J34" s="90" t="s">
        <v>129</v>
      </c>
      <c r="K34" s="90" t="s">
        <v>151</v>
      </c>
      <c r="L34" s="90" t="s">
        <v>189</v>
      </c>
      <c r="M34" s="90" t="s">
        <v>194</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921</v>
      </c>
      <c r="B35" s="81" t="s">
        <v>129</v>
      </c>
      <c r="C35" s="83" t="s">
        <v>933</v>
      </c>
      <c r="D35" s="85" t="s">
        <v>934</v>
      </c>
      <c r="E35" s="85" t="s">
        <v>935</v>
      </c>
      <c r="F35" s="86" t="s">
        <v>278</v>
      </c>
      <c r="G35" s="86" t="s">
        <v>857</v>
      </c>
      <c r="H35" s="86">
        <v>1</v>
      </c>
      <c r="I35" s="88">
        <f>IF(COUNTIF(J35:AW35,"&lt;&gt;")=0,"",SUMPRODUCT(((Recommendations[ImplStatus]="Implemented")+(Recommendations[ImplStatus]="Compensated"))*ISNUMBER(MATCH(Recommendations[Id],J35:AW35,0)))/COUNTIF(J35:AW35,"&lt;&gt;"))</f>
        <v>0</v>
      </c>
      <c r="J35" s="90" t="s">
        <v>54</v>
      </c>
      <c r="K35" s="90" t="s">
        <v>226</v>
      </c>
      <c r="L35" s="90" t="s">
        <v>231</v>
      </c>
      <c r="M35" s="90" t="s">
        <v>236</v>
      </c>
      <c r="N35" s="90" t="s">
        <v>242</v>
      </c>
      <c r="O35" s="90" t="s">
        <v>247</v>
      </c>
      <c r="P35" s="90" t="s">
        <v>262</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921</v>
      </c>
      <c r="B36" s="81" t="s">
        <v>134</v>
      </c>
      <c r="C36" s="83" t="s">
        <v>936</v>
      </c>
      <c r="D36" s="85" t="s">
        <v>937</v>
      </c>
      <c r="E36" s="85" t="s">
        <v>938</v>
      </c>
      <c r="F36" s="86" t="s">
        <v>278</v>
      </c>
      <c r="G36" s="86" t="s">
        <v>857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921</v>
      </c>
      <c r="B37" s="81" t="s">
        <v>139</v>
      </c>
      <c r="C37" s="83" t="s">
        <v>939</v>
      </c>
      <c r="D37" s="85" t="s">
        <v>940</v>
      </c>
      <c r="E37" s="85" t="s">
        <v>941</v>
      </c>
      <c r="F37" s="86" t="s">
        <v>278</v>
      </c>
      <c r="G37" s="86" t="s">
        <v>857</v>
      </c>
      <c r="H37" s="86">
        <v>1</v>
      </c>
      <c r="I37" s="88">
        <f>IF(COUNTIF(J37:AW37,"&lt;&gt;")=0,"",SUMPRODUCT(((Recommendations[ImplStatus]="Implemented")+(Recommendations[ImplStatus]="Compensated"))*ISNUMBER(MATCH(Recommendations[Id],J37:AW37,0)))/COUNTIF(J37:AW37,"&lt;&gt;"))</f>
        <v>0</v>
      </c>
      <c r="J37" s="90" t="s">
        <v>330</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921</v>
      </c>
      <c r="B38" s="81" t="s">
        <v>145</v>
      </c>
      <c r="C38" s="83" t="s">
        <v>942</v>
      </c>
      <c r="D38" s="85" t="s">
        <v>943</v>
      </c>
      <c r="E38" s="85" t="s">
        <v>944</v>
      </c>
      <c r="F38" s="86" t="s">
        <v>945</v>
      </c>
      <c r="G38" s="86" t="s">
        <v>857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921</v>
      </c>
      <c r="B39" s="81" t="s">
        <v>946</v>
      </c>
      <c r="C39" s="83" t="s">
        <v>947</v>
      </c>
      <c r="D39" s="85" t="s">
        <v>948</v>
      </c>
      <c r="E39" s="85" t="s">
        <v>949</v>
      </c>
      <c r="F39" s="86" t="s">
        <v>278</v>
      </c>
      <c r="G39" s="86" t="s">
        <v>857</v>
      </c>
      <c r="H39" s="86">
        <v>2</v>
      </c>
      <c r="I39" s="88">
        <f>IF(COUNTIF(J39:AW39,"&lt;&gt;")=0,"",SUMPRODUCT(((Recommendations[ImplStatus]="Implemented")+(Recommendations[ImplStatus]="Compensated"))*ISNUMBER(MATCH(Recommendations[Id],J39:AW39,0)))/COUNTIF(J39:AW39,"&lt;&gt;"))</f>
        <v>0</v>
      </c>
      <c r="J39" s="90" t="s">
        <v>59</v>
      </c>
      <c r="K39" s="90" t="s">
        <v>70</v>
      </c>
      <c r="L39" s="90" t="s">
        <v>75</v>
      </c>
      <c r="M39" s="90" t="s">
        <v>92</v>
      </c>
      <c r="N39" s="90" t="s">
        <v>156</v>
      </c>
      <c r="O39" s="90" t="s">
        <v>162</v>
      </c>
      <c r="P39" s="90" t="s">
        <v>167</v>
      </c>
      <c r="Q39" s="90" t="s">
        <v>173</v>
      </c>
      <c r="R39" s="90" t="s">
        <v>279</v>
      </c>
      <c r="S39" s="90" t="s">
        <v>284</v>
      </c>
      <c r="T39" s="90" t="s">
        <v>289</v>
      </c>
      <c r="U39" s="90" t="s">
        <v>294</v>
      </c>
      <c r="V39" s="90" t="s">
        <v>299</v>
      </c>
      <c r="W39" s="90" t="s">
        <v>304</v>
      </c>
      <c r="X39" s="90" t="s">
        <v>309</v>
      </c>
      <c r="Y39" s="90" t="s">
        <v>314</v>
      </c>
      <c r="Z39" s="90" t="s">
        <v>320</v>
      </c>
      <c r="AA39" s="90" t="s">
        <v>341</v>
      </c>
      <c r="AB39" s="90" t="s">
        <v>346</v>
      </c>
      <c r="AC39" s="90" t="s">
        <v>351</v>
      </c>
      <c r="AD39" s="90" t="s">
        <v>356</v>
      </c>
      <c r="AE39" s="90" t="s">
        <v>362</v>
      </c>
      <c r="AF39" s="90" t="s">
        <v>367</v>
      </c>
      <c r="AG39" s="90" t="s">
        <v>372</v>
      </c>
      <c r="AH39" s="90" t="s">
        <v>377</v>
      </c>
      <c r="AI39" s="90" t="s">
        <v>382</v>
      </c>
      <c r="AJ39" s="90" t="s">
        <v>387</v>
      </c>
      <c r="AK39" s="90" t="s">
        <v>392</v>
      </c>
      <c r="AL39" s="90" t="s">
        <v>397</v>
      </c>
      <c r="AM39" s="90" t="s">
        <v>402</v>
      </c>
      <c r="AN39" s="90" t="s">
        <v>407</v>
      </c>
      <c r="AO39" s="90" t="s">
        <v>412</v>
      </c>
      <c r="AP39" s="90" t="s">
        <v>417</v>
      </c>
      <c r="AQ39" s="90" t="s">
        <v>422</v>
      </c>
      <c r="AR39" s="90" t="s">
        <v>427</v>
      </c>
      <c r="AS39" s="90" t="s">
        <v>433</v>
      </c>
      <c r="AT39" s="90" t="s">
        <v>438</v>
      </c>
      <c r="AU39" s="90" t="s">
        <v>443</v>
      </c>
      <c r="AV39" s="90" t="s">
        <v>449</v>
      </c>
      <c r="AW39" s="101" t="s">
        <v>454</v>
      </c>
    </row>
    <row r="40" spans="1:49" ht="60" customHeight="1" x14ac:dyDescent="0.35">
      <c r="A40" s="98" t="s">
        <v>921</v>
      </c>
      <c r="B40" s="81" t="s">
        <v>950</v>
      </c>
      <c r="C40" s="83" t="s">
        <v>951</v>
      </c>
      <c r="D40" s="85" t="s">
        <v>952</v>
      </c>
      <c r="E40" s="85" t="s">
        <v>953</v>
      </c>
      <c r="F40" s="86" t="s">
        <v>278</v>
      </c>
      <c r="G40" s="86" t="s">
        <v>857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921</v>
      </c>
      <c r="B41" s="81" t="s">
        <v>954</v>
      </c>
      <c r="C41" s="83" t="s">
        <v>955</v>
      </c>
      <c r="D41" s="85" t="s">
        <v>956</v>
      </c>
      <c r="E41" s="85" t="s">
        <v>957</v>
      </c>
      <c r="F41" s="86" t="s">
        <v>278</v>
      </c>
      <c r="G41" s="86" t="s">
        <v>857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921</v>
      </c>
      <c r="B42" s="81" t="s">
        <v>958</v>
      </c>
      <c r="C42" s="83" t="s">
        <v>959</v>
      </c>
      <c r="D42" s="85" t="s">
        <v>960</v>
      </c>
      <c r="E42" s="85" t="s">
        <v>961</v>
      </c>
      <c r="F42" s="86" t="s">
        <v>869</v>
      </c>
      <c r="G42" s="86" t="s">
        <v>857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921</v>
      </c>
      <c r="B43" s="81" t="s">
        <v>962</v>
      </c>
      <c r="C43" s="83" t="s">
        <v>963</v>
      </c>
      <c r="D43" s="85" t="s">
        <v>964</v>
      </c>
      <c r="E43" s="85" t="s">
        <v>965</v>
      </c>
      <c r="F43" s="86" t="s">
        <v>869</v>
      </c>
      <c r="G43" s="86" t="s">
        <v>857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966</v>
      </c>
      <c r="B44" s="80">
        <v>5</v>
      </c>
      <c r="C44" s="82" t="s">
        <v>25</v>
      </c>
      <c r="D44" s="84" t="s">
        <v>967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966</v>
      </c>
      <c r="B45" s="81" t="s">
        <v>151</v>
      </c>
      <c r="C45" s="83" t="s">
        <v>968</v>
      </c>
      <c r="D45" s="85" t="s">
        <v>969</v>
      </c>
      <c r="E45" s="85" t="s">
        <v>970</v>
      </c>
      <c r="F45" s="86" t="s">
        <v>945</v>
      </c>
      <c r="G45" s="86" t="s">
        <v>823</v>
      </c>
      <c r="H45" s="86">
        <v>1</v>
      </c>
      <c r="I45" s="88">
        <f>IF(COUNTIF(J45:AW45,"&lt;&gt;")=0,"",SUMPRODUCT(((Recommendations[ImplStatus]="Implemented")+(Recommendations[ImplStatus]="Compensated"))*ISNUMBER(MATCH(Recommendations[Id],J45:AW45,0)))/COUNTIF(J45:AW45,"&lt;&gt;"))</f>
        <v>0</v>
      </c>
      <c r="J45" s="90" t="s">
        <v>199</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966</v>
      </c>
      <c r="B46" s="81" t="s">
        <v>156</v>
      </c>
      <c r="C46" s="83" t="s">
        <v>971</v>
      </c>
      <c r="D46" s="85" t="s">
        <v>972</v>
      </c>
      <c r="E46" s="85" t="s">
        <v>973</v>
      </c>
      <c r="F46" s="86" t="s">
        <v>945</v>
      </c>
      <c r="G46" s="86" t="s">
        <v>857</v>
      </c>
      <c r="H46" s="86">
        <v>1</v>
      </c>
      <c r="I46" s="88">
        <f>IF(COUNTIF(J46:AW46,"&lt;&gt;")=0,"",SUMPRODUCT(((Recommendations[ImplStatus]="Implemented")+(Recommendations[ImplStatus]="Compensated"))*ISNUMBER(MATCH(Recommendations[Id],J46:AW46,0)))/COUNTIF(J46:AW46,"&lt;&gt;"))</f>
        <v>0</v>
      </c>
      <c r="J46" s="90" t="s">
        <v>119</v>
      </c>
      <c r="K46" s="90" t="s">
        <v>215</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966</v>
      </c>
      <c r="B47" s="81" t="s">
        <v>162</v>
      </c>
      <c r="C47" s="83" t="s">
        <v>974</v>
      </c>
      <c r="D47" s="85" t="s">
        <v>975</v>
      </c>
      <c r="E47" s="85" t="s">
        <v>976</v>
      </c>
      <c r="F47" s="86" t="s">
        <v>945</v>
      </c>
      <c r="G47" s="86" t="s">
        <v>857</v>
      </c>
      <c r="H47" s="86">
        <v>1</v>
      </c>
      <c r="I47" s="88">
        <f>IF(COUNTIF(J47:AW47,"&lt;&gt;")=0,"",SUMPRODUCT(((Recommendations[ImplStatus]="Implemented")+(Recommendations[ImplStatus]="Compensated"))*ISNUMBER(MATCH(Recommendations[Id],J47:AW47,0)))/COUNTIF(J47:AW47,"&lt;&gt;"))</f>
        <v>0</v>
      </c>
      <c r="J47" s="90" t="s">
        <v>82</v>
      </c>
      <c r="K47" s="90" t="s">
        <v>183</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966</v>
      </c>
      <c r="B48" s="81" t="s">
        <v>167</v>
      </c>
      <c r="C48" s="83" t="s">
        <v>977</v>
      </c>
      <c r="D48" s="85" t="s">
        <v>978</v>
      </c>
      <c r="E48" s="85" t="s">
        <v>979</v>
      </c>
      <c r="F48" s="86" t="s">
        <v>945</v>
      </c>
      <c r="G48" s="86" t="s">
        <v>857</v>
      </c>
      <c r="H48" s="86">
        <v>1</v>
      </c>
      <c r="I48" s="88">
        <f>IF(COUNTIF(J48:AW48,"&lt;&gt;")=0,"",SUMPRODUCT(((Recommendations[ImplStatus]="Implemented")+(Recommendations[ImplStatus]="Compensated"))*ISNUMBER(MATCH(Recommendations[Id],J48:AW48,0)))/COUNTIF(J48:AW48,"&lt;&gt;"))</f>
        <v>0</v>
      </c>
      <c r="J48" s="90" t="s">
        <v>87</v>
      </c>
      <c r="K48" s="90" t="s">
        <v>114</v>
      </c>
      <c r="L48" s="90" t="s">
        <v>134</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966</v>
      </c>
      <c r="B49" s="81" t="s">
        <v>173</v>
      </c>
      <c r="C49" s="83" t="s">
        <v>980</v>
      </c>
      <c r="D49" s="85" t="s">
        <v>981</v>
      </c>
      <c r="E49" s="85" t="s">
        <v>982</v>
      </c>
      <c r="F49" s="86" t="s">
        <v>945</v>
      </c>
      <c r="G49" s="86" t="s">
        <v>823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966</v>
      </c>
      <c r="B50" s="81" t="s">
        <v>178</v>
      </c>
      <c r="C50" s="83" t="s">
        <v>983</v>
      </c>
      <c r="D50" s="85" t="s">
        <v>984</v>
      </c>
      <c r="E50" s="85" t="s">
        <v>985</v>
      </c>
      <c r="F50" s="86" t="s">
        <v>945</v>
      </c>
      <c r="G50" s="86" t="s">
        <v>870</v>
      </c>
      <c r="H50" s="86">
        <v>2</v>
      </c>
      <c r="I50" s="88">
        <f>IF(COUNTIF(J50:AW50,"&lt;&gt;")=0,"",SUMPRODUCT(((Recommendations[ImplStatus]="Implemented")+(Recommendations[ImplStatus]="Compensated"))*ISNUMBER(MATCH(Recommendations[Id],J50:AW50,0)))/COUNTIF(J50:AW50,"&lt;&gt;"))</f>
        <v>0</v>
      </c>
      <c r="J50" s="90" t="s">
        <v>87</v>
      </c>
      <c r="K50" s="90" t="s">
        <v>134</v>
      </c>
      <c r="L50" s="90" t="s">
        <v>178</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986</v>
      </c>
      <c r="B51" s="80">
        <v>6</v>
      </c>
      <c r="C51" s="82" t="s">
        <v>25</v>
      </c>
      <c r="D51" s="84" t="s">
        <v>987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986</v>
      </c>
      <c r="B52" s="81" t="s">
        <v>210</v>
      </c>
      <c r="C52" s="83" t="s">
        <v>988</v>
      </c>
      <c r="D52" s="85" t="s">
        <v>989</v>
      </c>
      <c r="E52" s="85" t="s">
        <v>990</v>
      </c>
      <c r="F52" s="86" t="s">
        <v>926</v>
      </c>
      <c r="G52" s="86" t="s">
        <v>870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986</v>
      </c>
      <c r="B53" s="81" t="s">
        <v>215</v>
      </c>
      <c r="C53" s="83" t="s">
        <v>991</v>
      </c>
      <c r="D53" s="85" t="s">
        <v>992</v>
      </c>
      <c r="E53" s="85" t="s">
        <v>993</v>
      </c>
      <c r="F53" s="86" t="s">
        <v>926</v>
      </c>
      <c r="G53" s="86" t="s">
        <v>870</v>
      </c>
      <c r="H53" s="86">
        <v>1</v>
      </c>
      <c r="I53" s="88">
        <f>IF(COUNTIF(J53:AW53,"&lt;&gt;")=0,"",SUMPRODUCT(((Recommendations[ImplStatus]="Implemented")+(Recommendations[ImplStatus]="Compensated"))*ISNUMBER(MATCH(Recommendations[Id],J53:AW53,0)))/COUNTIF(J53:AW53,"&lt;&gt;"))</f>
        <v>0</v>
      </c>
      <c r="J53" s="90" t="s">
        <v>124</v>
      </c>
      <c r="K53" s="90" t="s">
        <v>129</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986</v>
      </c>
      <c r="B54" s="81" t="s">
        <v>220</v>
      </c>
      <c r="C54" s="83" t="s">
        <v>994</v>
      </c>
      <c r="D54" s="85" t="s">
        <v>995</v>
      </c>
      <c r="E54" s="85" t="s">
        <v>996</v>
      </c>
      <c r="F54" s="86" t="s">
        <v>945</v>
      </c>
      <c r="G54" s="86" t="s">
        <v>857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986</v>
      </c>
      <c r="B55" s="81" t="s">
        <v>997</v>
      </c>
      <c r="C55" s="83" t="s">
        <v>998</v>
      </c>
      <c r="D55" s="85" t="s">
        <v>999</v>
      </c>
      <c r="E55" s="85" t="s">
        <v>1000</v>
      </c>
      <c r="F55" s="86" t="s">
        <v>945</v>
      </c>
      <c r="G55" s="86" t="s">
        <v>857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986</v>
      </c>
      <c r="B56" s="81" t="s">
        <v>1001</v>
      </c>
      <c r="C56" s="83" t="s">
        <v>1002</v>
      </c>
      <c r="D56" s="85" t="s">
        <v>1003</v>
      </c>
      <c r="E56" s="85" t="s">
        <v>1004</v>
      </c>
      <c r="F56" s="86" t="s">
        <v>945</v>
      </c>
      <c r="G56" s="86" t="s">
        <v>857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986</v>
      </c>
      <c r="B57" s="81" t="s">
        <v>1005</v>
      </c>
      <c r="C57" s="83" t="s">
        <v>1006</v>
      </c>
      <c r="D57" s="85" t="s">
        <v>1007</v>
      </c>
      <c r="E57" s="85" t="s">
        <v>1008</v>
      </c>
      <c r="F57" s="86" t="s">
        <v>844</v>
      </c>
      <c r="G57" s="86" t="s">
        <v>823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986</v>
      </c>
      <c r="B58" s="81" t="s">
        <v>1009</v>
      </c>
      <c r="C58" s="83" t="s">
        <v>1010</v>
      </c>
      <c r="D58" s="85" t="s">
        <v>1011</v>
      </c>
      <c r="E58" s="85" t="s">
        <v>1012</v>
      </c>
      <c r="F58" s="86" t="s">
        <v>945</v>
      </c>
      <c r="G58" s="86" t="s">
        <v>857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986</v>
      </c>
      <c r="B59" s="81" t="s">
        <v>1013</v>
      </c>
      <c r="C59" s="83" t="s">
        <v>1014</v>
      </c>
      <c r="D59" s="85" t="s">
        <v>1015</v>
      </c>
      <c r="E59" s="85" t="s">
        <v>1016</v>
      </c>
      <c r="F59" s="86" t="s">
        <v>945</v>
      </c>
      <c r="G59" s="86" t="s">
        <v>870</v>
      </c>
      <c r="H59" s="86">
        <v>3</v>
      </c>
      <c r="I59" s="88">
        <f>IF(COUNTIF(J59:AW59,"&lt;&gt;")=0,"",SUMPRODUCT(((Recommendations[ImplStatus]="Implemented")+(Recommendations[ImplStatus]="Compensated"))*ISNUMBER(MATCH(Recommendations[Id],J59:AW59,0)))/COUNTIF(J59:AW59,"&lt;&gt;"))</f>
        <v>0</v>
      </c>
      <c r="J59" s="90" t="s">
        <v>183</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1017</v>
      </c>
      <c r="B60" s="80">
        <v>7</v>
      </c>
      <c r="C60" s="82" t="s">
        <v>25</v>
      </c>
      <c r="D60" s="84" t="s">
        <v>1018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1017</v>
      </c>
      <c r="B61" s="81" t="s">
        <v>226</v>
      </c>
      <c r="C61" s="83" t="s">
        <v>1019</v>
      </c>
      <c r="D61" s="85" t="s">
        <v>1020</v>
      </c>
      <c r="E61" s="85" t="s">
        <v>1021</v>
      </c>
      <c r="F61" s="86" t="s">
        <v>926</v>
      </c>
      <c r="G61" s="86" t="s">
        <v>870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1017</v>
      </c>
      <c r="B62" s="81" t="s">
        <v>231</v>
      </c>
      <c r="C62" s="83" t="s">
        <v>1022</v>
      </c>
      <c r="D62" s="85" t="s">
        <v>1023</v>
      </c>
      <c r="E62" s="85" t="s">
        <v>1024</v>
      </c>
      <c r="F62" s="86" t="s">
        <v>926</v>
      </c>
      <c r="G62" s="86" t="s">
        <v>870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1017</v>
      </c>
      <c r="B63" s="81" t="s">
        <v>236</v>
      </c>
      <c r="C63" s="83" t="s">
        <v>1025</v>
      </c>
      <c r="D63" s="85" t="s">
        <v>1026</v>
      </c>
      <c r="E63" s="85" t="s">
        <v>1027</v>
      </c>
      <c r="F63" s="86" t="s">
        <v>844</v>
      </c>
      <c r="G63" s="86" t="s">
        <v>857</v>
      </c>
      <c r="H63" s="86">
        <v>1</v>
      </c>
      <c r="I63" s="88">
        <f>IF(COUNTIF(J63:AW63,"&lt;&gt;")=0,"",SUMPRODUCT(((Recommendations[ImplStatus]="Implemented")+(Recommendations[ImplStatus]="Compensated"))*ISNUMBER(MATCH(Recommendations[Id],J63:AW63,0)))/COUNTIF(J63:AW63,"&lt;&gt;"))</f>
        <v>0</v>
      </c>
      <c r="J63" s="90" t="s">
        <v>18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1017</v>
      </c>
      <c r="B64" s="81" t="s">
        <v>242</v>
      </c>
      <c r="C64" s="83" t="s">
        <v>1028</v>
      </c>
      <c r="D64" s="85" t="s">
        <v>1029</v>
      </c>
      <c r="E64" s="85" t="s">
        <v>1030</v>
      </c>
      <c r="F64" s="86" t="s">
        <v>844</v>
      </c>
      <c r="G64" s="86" t="s">
        <v>857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1017</v>
      </c>
      <c r="B65" s="81" t="s">
        <v>247</v>
      </c>
      <c r="C65" s="83" t="s">
        <v>1031</v>
      </c>
      <c r="D65" s="85" t="s">
        <v>1032</v>
      </c>
      <c r="E65" s="85" t="s">
        <v>1033</v>
      </c>
      <c r="F65" s="86" t="s">
        <v>844</v>
      </c>
      <c r="G65" s="86" t="s">
        <v>823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1017</v>
      </c>
      <c r="B66" s="81" t="s">
        <v>252</v>
      </c>
      <c r="C66" s="83" t="s">
        <v>1034</v>
      </c>
      <c r="D66" s="85" t="s">
        <v>1035</v>
      </c>
      <c r="E66" s="85" t="s">
        <v>1036</v>
      </c>
      <c r="F66" s="86" t="s">
        <v>844</v>
      </c>
      <c r="G66" s="86" t="s">
        <v>823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1017</v>
      </c>
      <c r="B67" s="81" t="s">
        <v>257</v>
      </c>
      <c r="C67" s="83" t="s">
        <v>1037</v>
      </c>
      <c r="D67" s="85" t="s">
        <v>1038</v>
      </c>
      <c r="E67" s="85" t="s">
        <v>1039</v>
      </c>
      <c r="F67" s="86" t="s">
        <v>844</v>
      </c>
      <c r="G67" s="86" t="s">
        <v>827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1040</v>
      </c>
      <c r="B68" s="80">
        <v>8</v>
      </c>
      <c r="C68" s="82" t="s">
        <v>25</v>
      </c>
      <c r="D68" s="84" t="s">
        <v>1041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1040</v>
      </c>
      <c r="B69" s="81" t="s">
        <v>1042</v>
      </c>
      <c r="C69" s="83" t="s">
        <v>1043</v>
      </c>
      <c r="D69" s="85" t="s">
        <v>1044</v>
      </c>
      <c r="E69" s="85" t="s">
        <v>1045</v>
      </c>
      <c r="F69" s="86" t="s">
        <v>926</v>
      </c>
      <c r="G69" s="86" t="s">
        <v>870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1040</v>
      </c>
      <c r="B70" s="81" t="s">
        <v>1046</v>
      </c>
      <c r="C70" s="83" t="s">
        <v>1047</v>
      </c>
      <c r="D70" s="85" t="s">
        <v>1048</v>
      </c>
      <c r="E70" s="85" t="s">
        <v>1049</v>
      </c>
      <c r="F70" s="86" t="s">
        <v>869</v>
      </c>
      <c r="G70" s="86" t="s">
        <v>831</v>
      </c>
      <c r="H70" s="86">
        <v>1</v>
      </c>
      <c r="I70" s="88">
        <f>IF(COUNTIF(J70:AW70,"&lt;&gt;")=0,"",SUMPRODUCT(((Recommendations[ImplStatus]="Implemented")+(Recommendations[ImplStatus]="Compensated"))*ISNUMBER(MATCH(Recommendations[Id],J70:AW70,0)))/COUNTIF(J70:AW70,"&lt;&gt;"))</f>
        <v>0</v>
      </c>
      <c r="J70" s="90" t="s">
        <v>98</v>
      </c>
      <c r="K70" s="90" t="s">
        <v>103</v>
      </c>
      <c r="L70" s="90" t="s">
        <v>108</v>
      </c>
      <c r="M70" s="90" t="s">
        <v>267</v>
      </c>
      <c r="N70" s="90" t="s">
        <v>505</v>
      </c>
      <c r="O70" s="90" t="s">
        <v>510</v>
      </c>
      <c r="P70" s="90" t="s">
        <v>522</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1040</v>
      </c>
      <c r="B71" s="81" t="s">
        <v>1050</v>
      </c>
      <c r="C71" s="83" t="s">
        <v>1051</v>
      </c>
      <c r="D71" s="85" t="s">
        <v>1052</v>
      </c>
      <c r="E71" s="85" t="s">
        <v>1053</v>
      </c>
      <c r="F71" s="86" t="s">
        <v>869</v>
      </c>
      <c r="G71" s="86" t="s">
        <v>857</v>
      </c>
      <c r="H71" s="86">
        <v>1</v>
      </c>
      <c r="I71" s="88">
        <f>IF(COUNTIF(J71:AW71,"&lt;&gt;")=0,"",SUMPRODUCT(((Recommendations[ImplStatus]="Implemented")+(Recommendations[ImplStatus]="Compensated"))*ISNUMBER(MATCH(Recommendations[Id],J71:AW71,0)))/COUNTIF(J71:AW71,"&lt;&gt;"))</f>
        <v>0</v>
      </c>
      <c r="J71" s="90" t="s">
        <v>267</v>
      </c>
      <c r="K71" s="90" t="s">
        <v>510</v>
      </c>
      <c r="L71" s="90" t="s">
        <v>522</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1040</v>
      </c>
      <c r="B72" s="81" t="s">
        <v>1054</v>
      </c>
      <c r="C72" s="83" t="s">
        <v>1055</v>
      </c>
      <c r="D72" s="85" t="s">
        <v>1056</v>
      </c>
      <c r="E72" s="85" t="s">
        <v>1057</v>
      </c>
      <c r="F72" s="86" t="s">
        <v>1058</v>
      </c>
      <c r="G72" s="86" t="s">
        <v>857</v>
      </c>
      <c r="H72" s="86">
        <v>2</v>
      </c>
      <c r="I72" s="88">
        <f>IF(COUNTIF(J72:AW72,"&lt;&gt;")=0,"",SUMPRODUCT(((Recommendations[ImplStatus]="Implemented")+(Recommendations[ImplStatus]="Compensated"))*ISNUMBER(MATCH(Recommendations[Id],J72:AW72,0)))/COUNTIF(J72:AW72,"&lt;&gt;"))</f>
        <v>0</v>
      </c>
      <c r="J72" s="90" t="s">
        <v>49</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1040</v>
      </c>
      <c r="B73" s="81" t="s">
        <v>1059</v>
      </c>
      <c r="C73" s="83" t="s">
        <v>1060</v>
      </c>
      <c r="D73" s="85" t="s">
        <v>1061</v>
      </c>
      <c r="E73" s="85" t="s">
        <v>1062</v>
      </c>
      <c r="F73" s="86" t="s">
        <v>869</v>
      </c>
      <c r="G73" s="86" t="s">
        <v>831</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1040</v>
      </c>
      <c r="B74" s="81" t="s">
        <v>1063</v>
      </c>
      <c r="C74" s="83" t="s">
        <v>1064</v>
      </c>
      <c r="D74" s="85" t="s">
        <v>1065</v>
      </c>
      <c r="E74" s="85" t="s">
        <v>1066</v>
      </c>
      <c r="F74" s="86" t="s">
        <v>869</v>
      </c>
      <c r="G74" s="86" t="s">
        <v>831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1040</v>
      </c>
      <c r="B75" s="81" t="s">
        <v>1067</v>
      </c>
      <c r="C75" s="83" t="s">
        <v>1068</v>
      </c>
      <c r="D75" s="85" t="s">
        <v>1069</v>
      </c>
      <c r="E75" s="85" t="s">
        <v>1070</v>
      </c>
      <c r="F75" s="86" t="s">
        <v>869</v>
      </c>
      <c r="G75" s="86" t="s">
        <v>831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1040</v>
      </c>
      <c r="B76" s="81" t="s">
        <v>1071</v>
      </c>
      <c r="C76" s="83" t="s">
        <v>1072</v>
      </c>
      <c r="D76" s="85" t="s">
        <v>1073</v>
      </c>
      <c r="E76" s="85" t="s">
        <v>1074</v>
      </c>
      <c r="F76" s="86" t="s">
        <v>869</v>
      </c>
      <c r="G76" s="86" t="s">
        <v>831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1040</v>
      </c>
      <c r="B77" s="81" t="s">
        <v>1075</v>
      </c>
      <c r="C77" s="83" t="s">
        <v>1076</v>
      </c>
      <c r="D77" s="85" t="s">
        <v>1077</v>
      </c>
      <c r="E77" s="85" t="s">
        <v>1078</v>
      </c>
      <c r="F77" s="86" t="s">
        <v>869</v>
      </c>
      <c r="G77" s="86" t="s">
        <v>831</v>
      </c>
      <c r="H77" s="86">
        <v>2</v>
      </c>
      <c r="I77" s="88">
        <f>IF(COUNTIF(J77:AW77,"&lt;&gt;")=0,"",SUMPRODUCT(((Recommendations[ImplStatus]="Implemented")+(Recommendations[ImplStatus]="Compensated"))*ISNUMBER(MATCH(Recommendations[Id],J77:AW77,0)))/COUNTIF(J77:AW77,"&lt;&gt;"))</f>
        <v>0</v>
      </c>
      <c r="J77" s="90" t="s">
        <v>98</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1040</v>
      </c>
      <c r="B78" s="81" t="s">
        <v>1079</v>
      </c>
      <c r="C78" s="83" t="s">
        <v>1080</v>
      </c>
      <c r="D78" s="85" t="s">
        <v>1081</v>
      </c>
      <c r="E78" s="85" t="s">
        <v>1082</v>
      </c>
      <c r="F78" s="86" t="s">
        <v>869</v>
      </c>
      <c r="G78" s="86" t="s">
        <v>857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1040</v>
      </c>
      <c r="B79" s="81" t="s">
        <v>1083</v>
      </c>
      <c r="C79" s="83" t="s">
        <v>1084</v>
      </c>
      <c r="D79" s="85" t="s">
        <v>1085</v>
      </c>
      <c r="E79" s="85" t="s">
        <v>1086</v>
      </c>
      <c r="F79" s="86" t="s">
        <v>869</v>
      </c>
      <c r="G79" s="86" t="s">
        <v>831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1040</v>
      </c>
      <c r="B80" s="81" t="s">
        <v>1087</v>
      </c>
      <c r="C80" s="83" t="s">
        <v>1088</v>
      </c>
      <c r="D80" s="85" t="s">
        <v>1089</v>
      </c>
      <c r="E80" s="85" t="s">
        <v>1090</v>
      </c>
      <c r="F80" s="86" t="s">
        <v>869</v>
      </c>
      <c r="G80" s="86" t="s">
        <v>831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1091</v>
      </c>
      <c r="B81" s="80">
        <v>9</v>
      </c>
      <c r="C81" s="82" t="s">
        <v>25</v>
      </c>
      <c r="D81" s="84" t="s">
        <v>1092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1091</v>
      </c>
      <c r="B82" s="81" t="s">
        <v>1093</v>
      </c>
      <c r="C82" s="83" t="s">
        <v>1094</v>
      </c>
      <c r="D82" s="85" t="s">
        <v>1095</v>
      </c>
      <c r="E82" s="85" t="s">
        <v>1096</v>
      </c>
      <c r="F82" s="86" t="s">
        <v>844</v>
      </c>
      <c r="G82" s="86" t="s">
        <v>857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1091</v>
      </c>
      <c r="B83" s="81" t="s">
        <v>1097</v>
      </c>
      <c r="C83" s="83" t="s">
        <v>1098</v>
      </c>
      <c r="D83" s="85" t="s">
        <v>1099</v>
      </c>
      <c r="E83" s="85" t="s">
        <v>1100</v>
      </c>
      <c r="F83" s="86" t="s">
        <v>278</v>
      </c>
      <c r="G83" s="86" t="s">
        <v>857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1091</v>
      </c>
      <c r="B84" s="81" t="s">
        <v>1101</v>
      </c>
      <c r="C84" s="83" t="s">
        <v>1102</v>
      </c>
      <c r="D84" s="85" t="s">
        <v>1103</v>
      </c>
      <c r="E84" s="85" t="s">
        <v>1104</v>
      </c>
      <c r="F84" s="86" t="s">
        <v>1058</v>
      </c>
      <c r="G84" s="86" t="s">
        <v>857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1091</v>
      </c>
      <c r="B85" s="81" t="s">
        <v>1105</v>
      </c>
      <c r="C85" s="83" t="s">
        <v>1106</v>
      </c>
      <c r="D85" s="85" t="s">
        <v>1107</v>
      </c>
      <c r="E85" s="85" t="s">
        <v>1108</v>
      </c>
      <c r="F85" s="86" t="s">
        <v>844</v>
      </c>
      <c r="G85" s="86" t="s">
        <v>857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1091</v>
      </c>
      <c r="B86" s="81" t="s">
        <v>1109</v>
      </c>
      <c r="C86" s="83" t="s">
        <v>1110</v>
      </c>
      <c r="D86" s="85" t="s">
        <v>1111</v>
      </c>
      <c r="E86" s="85" t="s">
        <v>1112</v>
      </c>
      <c r="F86" s="86" t="s">
        <v>1058</v>
      </c>
      <c r="G86" s="86" t="s">
        <v>857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1091</v>
      </c>
      <c r="B87" s="81" t="s">
        <v>1113</v>
      </c>
      <c r="C87" s="83" t="s">
        <v>1114</v>
      </c>
      <c r="D87" s="85" t="s">
        <v>1115</v>
      </c>
      <c r="E87" s="85" t="s">
        <v>1116</v>
      </c>
      <c r="F87" s="86" t="s">
        <v>1058</v>
      </c>
      <c r="G87" s="86" t="s">
        <v>857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1091</v>
      </c>
      <c r="B88" s="81" t="s">
        <v>1117</v>
      </c>
      <c r="C88" s="83" t="s">
        <v>1118</v>
      </c>
      <c r="D88" s="85" t="s">
        <v>1119</v>
      </c>
      <c r="E88" s="85" t="s">
        <v>1120</v>
      </c>
      <c r="F88" s="86" t="s">
        <v>1058</v>
      </c>
      <c r="G88" s="86" t="s">
        <v>857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1121</v>
      </c>
      <c r="B89" s="80">
        <v>10</v>
      </c>
      <c r="C89" s="82" t="s">
        <v>25</v>
      </c>
      <c r="D89" s="84" t="s">
        <v>1122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1121</v>
      </c>
      <c r="B90" s="81" t="s">
        <v>1123</v>
      </c>
      <c r="C90" s="83" t="s">
        <v>1124</v>
      </c>
      <c r="D90" s="85" t="s">
        <v>1125</v>
      </c>
      <c r="E90" s="85" t="s">
        <v>1126</v>
      </c>
      <c r="F90" s="86" t="s">
        <v>278</v>
      </c>
      <c r="G90" s="86" t="s">
        <v>831</v>
      </c>
      <c r="H90" s="86">
        <v>1</v>
      </c>
      <c r="I90" s="88">
        <f>IF(COUNTIF(J90:AW90,"&lt;&gt;")=0,"",SUMPRODUCT(((Recommendations[ImplStatus]="Implemented")+(Recommendations[ImplStatus]="Compensated"))*ISNUMBER(MATCH(Recommendations[Id],J90:AW90,0)))/COUNTIF(J90:AW90,"&lt;&gt;"))</f>
        <v>0</v>
      </c>
      <c r="J90" s="90" t="s">
        <v>204</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1121</v>
      </c>
      <c r="B91" s="81" t="s">
        <v>1127</v>
      </c>
      <c r="C91" s="83" t="s">
        <v>1128</v>
      </c>
      <c r="D91" s="85" t="s">
        <v>1129</v>
      </c>
      <c r="E91" s="85" t="s">
        <v>1130</v>
      </c>
      <c r="F91" s="86" t="s">
        <v>278</v>
      </c>
      <c r="G91" s="86" t="s">
        <v>857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1121</v>
      </c>
      <c r="B92" s="81" t="s">
        <v>1131</v>
      </c>
      <c r="C92" s="83" t="s">
        <v>1132</v>
      </c>
      <c r="D92" s="85" t="s">
        <v>1133</v>
      </c>
      <c r="E92" s="85" t="s">
        <v>1134</v>
      </c>
      <c r="F92" s="86" t="s">
        <v>278</v>
      </c>
      <c r="G92" s="86" t="s">
        <v>857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1121</v>
      </c>
      <c r="B93" s="81" t="s">
        <v>1135</v>
      </c>
      <c r="C93" s="83" t="s">
        <v>1136</v>
      </c>
      <c r="D93" s="85" t="s">
        <v>1137</v>
      </c>
      <c r="E93" s="85" t="s">
        <v>1138</v>
      </c>
      <c r="F93" s="86" t="s">
        <v>278</v>
      </c>
      <c r="G93" s="86" t="s">
        <v>831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1121</v>
      </c>
      <c r="B94" s="81" t="s">
        <v>1139</v>
      </c>
      <c r="C94" s="83" t="s">
        <v>1140</v>
      </c>
      <c r="D94" s="85" t="s">
        <v>1141</v>
      </c>
      <c r="E94" s="85" t="s">
        <v>1142</v>
      </c>
      <c r="F94" s="86" t="s">
        <v>278</v>
      </c>
      <c r="G94" s="86" t="s">
        <v>857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1121</v>
      </c>
      <c r="B95" s="81" t="s">
        <v>1143</v>
      </c>
      <c r="C95" s="83" t="s">
        <v>1144</v>
      </c>
      <c r="D95" s="85" t="s">
        <v>1145</v>
      </c>
      <c r="E95" s="85" t="s">
        <v>1146</v>
      </c>
      <c r="F95" s="86" t="s">
        <v>278</v>
      </c>
      <c r="G95" s="86" t="s">
        <v>857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1121</v>
      </c>
      <c r="B96" s="81" t="s">
        <v>1147</v>
      </c>
      <c r="C96" s="83" t="s">
        <v>1148</v>
      </c>
      <c r="D96" s="85" t="s">
        <v>1149</v>
      </c>
      <c r="E96" s="85" t="s">
        <v>1150</v>
      </c>
      <c r="F96" s="86" t="s">
        <v>278</v>
      </c>
      <c r="G96" s="86" t="s">
        <v>831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1151</v>
      </c>
      <c r="B97" s="80">
        <v>11</v>
      </c>
      <c r="C97" s="82" t="s">
        <v>25</v>
      </c>
      <c r="D97" s="84" t="s">
        <v>1152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1151</v>
      </c>
      <c r="B98" s="81" t="s">
        <v>1153</v>
      </c>
      <c r="C98" s="83" t="s">
        <v>1154</v>
      </c>
      <c r="D98" s="85" t="s">
        <v>1155</v>
      </c>
      <c r="E98" s="85" t="s">
        <v>1156</v>
      </c>
      <c r="F98" s="86" t="s">
        <v>926</v>
      </c>
      <c r="G98" s="86" t="s">
        <v>870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1151</v>
      </c>
      <c r="B99" s="81" t="s">
        <v>1157</v>
      </c>
      <c r="C99" s="83" t="s">
        <v>1158</v>
      </c>
      <c r="D99" s="85" t="s">
        <v>1159</v>
      </c>
      <c r="E99" s="85" t="s">
        <v>1160</v>
      </c>
      <c r="F99" s="86" t="s">
        <v>869</v>
      </c>
      <c r="G99" s="86" t="s">
        <v>1161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1151</v>
      </c>
      <c r="B100" s="81" t="s">
        <v>1162</v>
      </c>
      <c r="C100" s="83" t="s">
        <v>1163</v>
      </c>
      <c r="D100" s="85" t="s">
        <v>1164</v>
      </c>
      <c r="E100" s="85" t="s">
        <v>1165</v>
      </c>
      <c r="F100" s="86" t="s">
        <v>869</v>
      </c>
      <c r="G100" s="86" t="s">
        <v>857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1151</v>
      </c>
      <c r="B101" s="81" t="s">
        <v>1166</v>
      </c>
      <c r="C101" s="83" t="s">
        <v>1167</v>
      </c>
      <c r="D101" s="85" t="s">
        <v>1168</v>
      </c>
      <c r="E101" s="85" t="s">
        <v>1169</v>
      </c>
      <c r="F101" s="86" t="s">
        <v>869</v>
      </c>
      <c r="G101" s="86" t="s">
        <v>1161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1151</v>
      </c>
      <c r="B102" s="81" t="s">
        <v>1170</v>
      </c>
      <c r="C102" s="83" t="s">
        <v>1171</v>
      </c>
      <c r="D102" s="85" t="s">
        <v>1172</v>
      </c>
      <c r="E102" s="85" t="s">
        <v>1173</v>
      </c>
      <c r="F102" s="86" t="s">
        <v>869</v>
      </c>
      <c r="G102" s="86" t="s">
        <v>1161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1174</v>
      </c>
      <c r="B103" s="80">
        <v>12</v>
      </c>
      <c r="C103" s="82" t="s">
        <v>25</v>
      </c>
      <c r="D103" s="84" t="s">
        <v>1175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1174</v>
      </c>
      <c r="B104" s="81" t="s">
        <v>1176</v>
      </c>
      <c r="C104" s="83" t="s">
        <v>1177</v>
      </c>
      <c r="D104" s="85" t="s">
        <v>1178</v>
      </c>
      <c r="E104" s="85" t="s">
        <v>1179</v>
      </c>
      <c r="F104" s="86" t="s">
        <v>1058</v>
      </c>
      <c r="G104" s="86" t="s">
        <v>857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1174</v>
      </c>
      <c r="B105" s="81" t="s">
        <v>1180</v>
      </c>
      <c r="C105" s="83" t="s">
        <v>1181</v>
      </c>
      <c r="D105" s="85" t="s">
        <v>1182</v>
      </c>
      <c r="E105" s="85" t="s">
        <v>1183</v>
      </c>
      <c r="F105" s="86" t="s">
        <v>1058</v>
      </c>
      <c r="G105" s="86" t="s">
        <v>857</v>
      </c>
      <c r="H105" s="86">
        <v>2</v>
      </c>
      <c r="I105" s="88">
        <f>IF(COUNTIF(J105:AW105,"&lt;&gt;")=0,"",SUMPRODUCT(((Recommendations[ImplStatus]="Implemented")+(Recommendations[ImplStatus]="Compensated"))*ISNUMBER(MATCH(Recommendations[Id],J105:AW105,0)))/COUNTIF(J105:AW105,"&lt;&gt;"))</f>
        <v>0</v>
      </c>
      <c r="J105" s="90" t="s">
        <v>220</v>
      </c>
      <c r="K105" s="90" t="s">
        <v>226</v>
      </c>
      <c r="L105" s="90" t="s">
        <v>231</v>
      </c>
      <c r="M105" s="90" t="s">
        <v>236</v>
      </c>
      <c r="N105" s="90" t="s">
        <v>242</v>
      </c>
      <c r="O105" s="90" t="s">
        <v>247</v>
      </c>
      <c r="P105" s="90" t="s">
        <v>252</v>
      </c>
      <c r="Q105" s="90" t="s">
        <v>262</v>
      </c>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1174</v>
      </c>
      <c r="B106" s="81" t="s">
        <v>1184</v>
      </c>
      <c r="C106" s="83" t="s">
        <v>1185</v>
      </c>
      <c r="D106" s="85" t="s">
        <v>1186</v>
      </c>
      <c r="E106" s="85" t="s">
        <v>1187</v>
      </c>
      <c r="F106" s="86" t="s">
        <v>1058</v>
      </c>
      <c r="G106" s="86" t="s">
        <v>857</v>
      </c>
      <c r="H106" s="86">
        <v>2</v>
      </c>
      <c r="I106" s="88">
        <f>IF(COUNTIF(J106:AW106,"&lt;&gt;")=0,"",SUMPRODUCT(((Recommendations[ImplStatus]="Implemented")+(Recommendations[ImplStatus]="Compensated"))*ISNUMBER(MATCH(Recommendations[Id],J106:AW106,0)))/COUNTIF(J106:AW106,"&lt;&gt;"))</f>
        <v>0</v>
      </c>
      <c r="J106" s="90" t="s">
        <v>70</v>
      </c>
      <c r="K106" s="90" t="s">
        <v>75</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1174</v>
      </c>
      <c r="B107" s="81" t="s">
        <v>1188</v>
      </c>
      <c r="C107" s="83" t="s">
        <v>1189</v>
      </c>
      <c r="D107" s="85" t="s">
        <v>1190</v>
      </c>
      <c r="E107" s="85" t="s">
        <v>1191</v>
      </c>
      <c r="F107" s="86" t="s">
        <v>926</v>
      </c>
      <c r="G107" s="86" t="s">
        <v>870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1174</v>
      </c>
      <c r="B108" s="81" t="s">
        <v>1192</v>
      </c>
      <c r="C108" s="83" t="s">
        <v>1193</v>
      </c>
      <c r="D108" s="85" t="s">
        <v>1194</v>
      </c>
      <c r="E108" s="85" t="s">
        <v>1195</v>
      </c>
      <c r="F108" s="86" t="s">
        <v>1058</v>
      </c>
      <c r="G108" s="86" t="s">
        <v>857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1174</v>
      </c>
      <c r="B109" s="81" t="s">
        <v>1196</v>
      </c>
      <c r="C109" s="83" t="s">
        <v>1197</v>
      </c>
      <c r="D109" s="85" t="s">
        <v>1198</v>
      </c>
      <c r="E109" s="85" t="s">
        <v>1199</v>
      </c>
      <c r="F109" s="86" t="s">
        <v>1058</v>
      </c>
      <c r="G109" s="86" t="s">
        <v>857</v>
      </c>
      <c r="H109" s="86">
        <v>2</v>
      </c>
      <c r="I109" s="88">
        <f>IF(COUNTIF(J109:AW109,"&lt;&gt;")=0,"",SUMPRODUCT(((Recommendations[ImplStatus]="Implemented")+(Recommendations[ImplStatus]="Compensated"))*ISNUMBER(MATCH(Recommendations[Id],J109:AW109,0)))/COUNTIF(J109:AW109,"&lt;&gt;"))</f>
        <v>0</v>
      </c>
      <c r="J109" s="90" t="s">
        <v>330</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1174</v>
      </c>
      <c r="B110" s="81" t="s">
        <v>1200</v>
      </c>
      <c r="C110" s="83" t="s">
        <v>1201</v>
      </c>
      <c r="D110" s="85" t="s">
        <v>1202</v>
      </c>
      <c r="E110" s="85" t="s">
        <v>1203</v>
      </c>
      <c r="F110" s="86" t="s">
        <v>278</v>
      </c>
      <c r="G110" s="86" t="s">
        <v>857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1174</v>
      </c>
      <c r="B111" s="81" t="s">
        <v>1204</v>
      </c>
      <c r="C111" s="83" t="s">
        <v>1205</v>
      </c>
      <c r="D111" s="85" t="s">
        <v>1206</v>
      </c>
      <c r="E111" s="85" t="s">
        <v>1207</v>
      </c>
      <c r="F111" s="86" t="s">
        <v>278</v>
      </c>
      <c r="G111" s="86" t="s">
        <v>857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1208</v>
      </c>
      <c r="B112" s="80">
        <v>13</v>
      </c>
      <c r="C112" s="82" t="s">
        <v>25</v>
      </c>
      <c r="D112" s="84" t="s">
        <v>1209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1208</v>
      </c>
      <c r="B113" s="81" t="s">
        <v>1210</v>
      </c>
      <c r="C113" s="83" t="s">
        <v>1211</v>
      </c>
      <c r="D113" s="85" t="s">
        <v>1212</v>
      </c>
      <c r="E113" s="85" t="s">
        <v>1213</v>
      </c>
      <c r="F113" s="86" t="s">
        <v>1058</v>
      </c>
      <c r="G113" s="86" t="s">
        <v>831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1208</v>
      </c>
      <c r="B114" s="81" t="s">
        <v>1214</v>
      </c>
      <c r="C114" s="83" t="s">
        <v>1215</v>
      </c>
      <c r="D114" s="85" t="s">
        <v>1216</v>
      </c>
      <c r="E114" s="85" t="s">
        <v>1217</v>
      </c>
      <c r="F114" s="86" t="s">
        <v>278</v>
      </c>
      <c r="G114" s="86" t="s">
        <v>831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1208</v>
      </c>
      <c r="B115" s="81" t="s">
        <v>1218</v>
      </c>
      <c r="C115" s="83" t="s">
        <v>1219</v>
      </c>
      <c r="D115" s="85" t="s">
        <v>1220</v>
      </c>
      <c r="E115" s="85" t="s">
        <v>1221</v>
      </c>
      <c r="F115" s="86" t="s">
        <v>1058</v>
      </c>
      <c r="G115" s="86" t="s">
        <v>831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1208</v>
      </c>
      <c r="B116" s="81" t="s">
        <v>1222</v>
      </c>
      <c r="C116" s="83" t="s">
        <v>1223</v>
      </c>
      <c r="D116" s="85" t="s">
        <v>1224</v>
      </c>
      <c r="E116" s="85" t="s">
        <v>1225</v>
      </c>
      <c r="F116" s="86" t="s">
        <v>1058</v>
      </c>
      <c r="G116" s="86" t="s">
        <v>857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1208</v>
      </c>
      <c r="B117" s="81" t="s">
        <v>1226</v>
      </c>
      <c r="C117" s="83" t="s">
        <v>1227</v>
      </c>
      <c r="D117" s="85" t="s">
        <v>1228</v>
      </c>
      <c r="E117" s="85" t="s">
        <v>1229</v>
      </c>
      <c r="F117" s="86" t="s">
        <v>278</v>
      </c>
      <c r="G117" s="86" t="s">
        <v>857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1208</v>
      </c>
      <c r="B118" s="81" t="s">
        <v>1230</v>
      </c>
      <c r="C118" s="83" t="s">
        <v>1231</v>
      </c>
      <c r="D118" s="85" t="s">
        <v>1232</v>
      </c>
      <c r="E118" s="85" t="s">
        <v>1233</v>
      </c>
      <c r="F118" s="86" t="s">
        <v>1058</v>
      </c>
      <c r="G118" s="86" t="s">
        <v>831</v>
      </c>
      <c r="H118" s="86">
        <v>2</v>
      </c>
      <c r="I118" s="88">
        <f>IF(COUNTIF(J118:AW118,"&lt;&gt;")=0,"",SUMPRODUCT(((Recommendations[ImplStatus]="Implemented")+(Recommendations[ImplStatus]="Compensated"))*ISNUMBER(MATCH(Recommendations[Id],J118:AW118,0)))/COUNTIF(J118:AW118,"&lt;&gt;"))</f>
        <v>0</v>
      </c>
      <c r="J118" s="90" t="s">
        <v>252</v>
      </c>
      <c r="K118" s="90" t="s">
        <v>257</v>
      </c>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1208</v>
      </c>
      <c r="B119" s="81" t="s">
        <v>1234</v>
      </c>
      <c r="C119" s="83" t="s">
        <v>1235</v>
      </c>
      <c r="D119" s="85" t="s">
        <v>1236</v>
      </c>
      <c r="E119" s="85" t="s">
        <v>1237</v>
      </c>
      <c r="F119" s="86" t="s">
        <v>278</v>
      </c>
      <c r="G119" s="86" t="s">
        <v>857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1208</v>
      </c>
      <c r="B120" s="81" t="s">
        <v>1238</v>
      </c>
      <c r="C120" s="83" t="s">
        <v>1239</v>
      </c>
      <c r="D120" s="85" t="s">
        <v>1240</v>
      </c>
      <c r="E120" s="85" t="s">
        <v>1241</v>
      </c>
      <c r="F120" s="86" t="s">
        <v>1058</v>
      </c>
      <c r="G120" s="86" t="s">
        <v>857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1208</v>
      </c>
      <c r="B121" s="81" t="s">
        <v>1242</v>
      </c>
      <c r="C121" s="83" t="s">
        <v>1243</v>
      </c>
      <c r="D121" s="85" t="s">
        <v>1244</v>
      </c>
      <c r="E121" s="85" t="s">
        <v>1245</v>
      </c>
      <c r="F121" s="86" t="s">
        <v>1058</v>
      </c>
      <c r="G121" s="86" t="s">
        <v>857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1208</v>
      </c>
      <c r="B122" s="81" t="s">
        <v>1246</v>
      </c>
      <c r="C122" s="83" t="s">
        <v>1247</v>
      </c>
      <c r="D122" s="85" t="s">
        <v>1248</v>
      </c>
      <c r="E122" s="85" t="s">
        <v>1249</v>
      </c>
      <c r="F122" s="86" t="s">
        <v>1058</v>
      </c>
      <c r="G122" s="86" t="s">
        <v>857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1208</v>
      </c>
      <c r="B123" s="81" t="s">
        <v>1250</v>
      </c>
      <c r="C123" s="83" t="s">
        <v>1251</v>
      </c>
      <c r="D123" s="85" t="s">
        <v>1252</v>
      </c>
      <c r="E123" s="85" t="s">
        <v>1253</v>
      </c>
      <c r="F123" s="86" t="s">
        <v>1058</v>
      </c>
      <c r="G123" s="86" t="s">
        <v>831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1254</v>
      </c>
      <c r="B124" s="80">
        <v>14</v>
      </c>
      <c r="C124" s="82" t="s">
        <v>25</v>
      </c>
      <c r="D124" s="84" t="s">
        <v>1255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1254</v>
      </c>
      <c r="B125" s="81" t="s">
        <v>1256</v>
      </c>
      <c r="C125" s="83" t="s">
        <v>1257</v>
      </c>
      <c r="D125" s="85" t="s">
        <v>1258</v>
      </c>
      <c r="E125" s="85" t="s">
        <v>1259</v>
      </c>
      <c r="F125" s="86" t="s">
        <v>926</v>
      </c>
      <c r="G125" s="86" t="s">
        <v>870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1254</v>
      </c>
      <c r="B126" s="81" t="s">
        <v>1260</v>
      </c>
      <c r="C126" s="83" t="s">
        <v>1261</v>
      </c>
      <c r="D126" s="85" t="s">
        <v>1262</v>
      </c>
      <c r="E126" s="85" t="s">
        <v>1263</v>
      </c>
      <c r="F126" s="86" t="s">
        <v>945</v>
      </c>
      <c r="G126" s="86" t="s">
        <v>857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1254</v>
      </c>
      <c r="B127" s="81" t="s">
        <v>1264</v>
      </c>
      <c r="C127" s="83" t="s">
        <v>1265</v>
      </c>
      <c r="D127" s="85" t="s">
        <v>1266</v>
      </c>
      <c r="E127" s="85" t="s">
        <v>1267</v>
      </c>
      <c r="F127" s="86" t="s">
        <v>945</v>
      </c>
      <c r="G127" s="86" t="s">
        <v>857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1254</v>
      </c>
      <c r="B128" s="81" t="s">
        <v>1268</v>
      </c>
      <c r="C128" s="83" t="s">
        <v>1269</v>
      </c>
      <c r="D128" s="85" t="s">
        <v>1270</v>
      </c>
      <c r="E128" s="85" t="s">
        <v>1271</v>
      </c>
      <c r="F128" s="86" t="s">
        <v>945</v>
      </c>
      <c r="G128" s="86" t="s">
        <v>857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1254</v>
      </c>
      <c r="B129" s="81" t="s">
        <v>1272</v>
      </c>
      <c r="C129" s="83" t="s">
        <v>1273</v>
      </c>
      <c r="D129" s="85" t="s">
        <v>1274</v>
      </c>
      <c r="E129" s="85" t="s">
        <v>1275</v>
      </c>
      <c r="F129" s="86" t="s">
        <v>945</v>
      </c>
      <c r="G129" s="86" t="s">
        <v>857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1254</v>
      </c>
      <c r="B130" s="81" t="s">
        <v>1276</v>
      </c>
      <c r="C130" s="83" t="s">
        <v>1277</v>
      </c>
      <c r="D130" s="85" t="s">
        <v>1278</v>
      </c>
      <c r="E130" s="85" t="s">
        <v>1279</v>
      </c>
      <c r="F130" s="86" t="s">
        <v>945</v>
      </c>
      <c r="G130" s="86" t="s">
        <v>857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1254</v>
      </c>
      <c r="B131" s="81" t="s">
        <v>1280</v>
      </c>
      <c r="C131" s="83" t="s">
        <v>1281</v>
      </c>
      <c r="D131" s="85" t="s">
        <v>1282</v>
      </c>
      <c r="E131" s="85" t="s">
        <v>1283</v>
      </c>
      <c r="F131" s="86" t="s">
        <v>945</v>
      </c>
      <c r="G131" s="86" t="s">
        <v>857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1254</v>
      </c>
      <c r="B132" s="81" t="s">
        <v>1284</v>
      </c>
      <c r="C132" s="83" t="s">
        <v>1285</v>
      </c>
      <c r="D132" s="85" t="s">
        <v>1286</v>
      </c>
      <c r="E132" s="85" t="s">
        <v>1287</v>
      </c>
      <c r="F132" s="86" t="s">
        <v>945</v>
      </c>
      <c r="G132" s="86" t="s">
        <v>857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1254</v>
      </c>
      <c r="B133" s="81" t="s">
        <v>1288</v>
      </c>
      <c r="C133" s="83" t="s">
        <v>1289</v>
      </c>
      <c r="D133" s="85" t="s">
        <v>1290</v>
      </c>
      <c r="E133" s="85" t="s">
        <v>1291</v>
      </c>
      <c r="F133" s="86" t="s">
        <v>945</v>
      </c>
      <c r="G133" s="86" t="s">
        <v>857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1292</v>
      </c>
      <c r="B134" s="80">
        <v>15</v>
      </c>
      <c r="C134" s="82" t="s">
        <v>25</v>
      </c>
      <c r="D134" s="84" t="s">
        <v>1293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1292</v>
      </c>
      <c r="B135" s="81" t="s">
        <v>1294</v>
      </c>
      <c r="C135" s="83" t="s">
        <v>1295</v>
      </c>
      <c r="D135" s="85" t="s">
        <v>1296</v>
      </c>
      <c r="E135" s="85" t="s">
        <v>1297</v>
      </c>
      <c r="F135" s="86" t="s">
        <v>945</v>
      </c>
      <c r="G135" s="86" t="s">
        <v>823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1292</v>
      </c>
      <c r="B136" s="81" t="s">
        <v>1298</v>
      </c>
      <c r="C136" s="83" t="s">
        <v>1299</v>
      </c>
      <c r="D136" s="85" t="s">
        <v>1300</v>
      </c>
      <c r="E136" s="85" t="s">
        <v>1301</v>
      </c>
      <c r="F136" s="86" t="s">
        <v>926</v>
      </c>
      <c r="G136" s="86" t="s">
        <v>870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1292</v>
      </c>
      <c r="B137" s="81" t="s">
        <v>1302</v>
      </c>
      <c r="C137" s="83" t="s">
        <v>1303</v>
      </c>
      <c r="D137" s="85" t="s">
        <v>1304</v>
      </c>
      <c r="E137" s="85" t="s">
        <v>1305</v>
      </c>
      <c r="F137" s="86" t="s">
        <v>945</v>
      </c>
      <c r="G137" s="86" t="s">
        <v>870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1292</v>
      </c>
      <c r="B138" s="81" t="s">
        <v>1306</v>
      </c>
      <c r="C138" s="83" t="s">
        <v>1307</v>
      </c>
      <c r="D138" s="85" t="s">
        <v>1308</v>
      </c>
      <c r="E138" s="85" t="s">
        <v>1309</v>
      </c>
      <c r="F138" s="86" t="s">
        <v>926</v>
      </c>
      <c r="G138" s="86" t="s">
        <v>870</v>
      </c>
      <c r="H138" s="86">
        <v>2</v>
      </c>
      <c r="I138" s="88">
        <f>IF(COUNTIF(J138:AW138,"&lt;&gt;")=0,"",SUMPRODUCT(((Recommendations[ImplStatus]="Implemented")+(Recommendations[ImplStatus]="Compensated"))*ISNUMBER(MATCH(Recommendations[Id],J138:AW138,0)))/COUNTIF(J138:AW138,"&lt;&gt;"))</f>
        <v>0</v>
      </c>
      <c r="J138" s="90" t="s">
        <v>64</v>
      </c>
      <c r="K138" s="90" t="s">
        <v>82</v>
      </c>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1292</v>
      </c>
      <c r="B139" s="81" t="s">
        <v>1310</v>
      </c>
      <c r="C139" s="83" t="s">
        <v>1311</v>
      </c>
      <c r="D139" s="85" t="s">
        <v>1312</v>
      </c>
      <c r="E139" s="85" t="s">
        <v>1313</v>
      </c>
      <c r="F139" s="86" t="s">
        <v>945</v>
      </c>
      <c r="G139" s="86" t="s">
        <v>870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1292</v>
      </c>
      <c r="B140" s="81" t="s">
        <v>1314</v>
      </c>
      <c r="C140" s="83" t="s">
        <v>1315</v>
      </c>
      <c r="D140" s="85" t="s">
        <v>1316</v>
      </c>
      <c r="E140" s="85" t="s">
        <v>1317</v>
      </c>
      <c r="F140" s="86" t="s">
        <v>869</v>
      </c>
      <c r="G140" s="86" t="s">
        <v>870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1292</v>
      </c>
      <c r="B141" s="81" t="s">
        <v>1318</v>
      </c>
      <c r="C141" s="83" t="s">
        <v>1319</v>
      </c>
      <c r="D141" s="85" t="s">
        <v>1320</v>
      </c>
      <c r="E141" s="85" t="s">
        <v>1321</v>
      </c>
      <c r="F141" s="86" t="s">
        <v>869</v>
      </c>
      <c r="G141" s="86" t="s">
        <v>857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1322</v>
      </c>
      <c r="B142" s="80">
        <v>16</v>
      </c>
      <c r="C142" s="82" t="s">
        <v>25</v>
      </c>
      <c r="D142" s="84" t="s">
        <v>1323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1322</v>
      </c>
      <c r="B143" s="81" t="s">
        <v>1324</v>
      </c>
      <c r="C143" s="83" t="s">
        <v>1325</v>
      </c>
      <c r="D143" s="85" t="s">
        <v>1326</v>
      </c>
      <c r="E143" s="85" t="s">
        <v>1327</v>
      </c>
      <c r="F143" s="86" t="s">
        <v>926</v>
      </c>
      <c r="G143" s="86" t="s">
        <v>870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1322</v>
      </c>
      <c r="B144" s="81" t="s">
        <v>1328</v>
      </c>
      <c r="C144" s="83" t="s">
        <v>1329</v>
      </c>
      <c r="D144" s="85" t="s">
        <v>1330</v>
      </c>
      <c r="E144" s="85" t="s">
        <v>1331</v>
      </c>
      <c r="F144" s="86" t="s">
        <v>926</v>
      </c>
      <c r="G144" s="86" t="s">
        <v>870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1322</v>
      </c>
      <c r="B145" s="81" t="s">
        <v>1332</v>
      </c>
      <c r="C145" s="83" t="s">
        <v>1333</v>
      </c>
      <c r="D145" s="85" t="s">
        <v>1334</v>
      </c>
      <c r="E145" s="85" t="s">
        <v>1335</v>
      </c>
      <c r="F145" s="86" t="s">
        <v>844</v>
      </c>
      <c r="G145" s="86" t="s">
        <v>831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1322</v>
      </c>
      <c r="B146" s="81" t="s">
        <v>1336</v>
      </c>
      <c r="C146" s="83" t="s">
        <v>1337</v>
      </c>
      <c r="D146" s="85" t="s">
        <v>1338</v>
      </c>
      <c r="E146" s="85" t="s">
        <v>1339</v>
      </c>
      <c r="F146" s="86" t="s">
        <v>844</v>
      </c>
      <c r="G146" s="86" t="s">
        <v>823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1322</v>
      </c>
      <c r="B147" s="81" t="s">
        <v>1340</v>
      </c>
      <c r="C147" s="83" t="s">
        <v>1341</v>
      </c>
      <c r="D147" s="85" t="s">
        <v>1342</v>
      </c>
      <c r="E147" s="85" t="s">
        <v>1343</v>
      </c>
      <c r="F147" s="86" t="s">
        <v>844</v>
      </c>
      <c r="G147" s="86" t="s">
        <v>857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1322</v>
      </c>
      <c r="B148" s="81" t="s">
        <v>1344</v>
      </c>
      <c r="C148" s="83" t="s">
        <v>1345</v>
      </c>
      <c r="D148" s="85" t="s">
        <v>1346</v>
      </c>
      <c r="E148" s="85" t="s">
        <v>1347</v>
      </c>
      <c r="F148" s="86" t="s">
        <v>926</v>
      </c>
      <c r="G148" s="86" t="s">
        <v>870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1322</v>
      </c>
      <c r="B149" s="81" t="s">
        <v>1348</v>
      </c>
      <c r="C149" s="83" t="s">
        <v>1349</v>
      </c>
      <c r="D149" s="85" t="s">
        <v>1350</v>
      </c>
      <c r="E149" s="85" t="s">
        <v>1351</v>
      </c>
      <c r="F149" s="86" t="s">
        <v>844</v>
      </c>
      <c r="G149" s="86" t="s">
        <v>857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1322</v>
      </c>
      <c r="B150" s="81" t="s">
        <v>1352</v>
      </c>
      <c r="C150" s="83" t="s">
        <v>1353</v>
      </c>
      <c r="D150" s="85" t="s">
        <v>1354</v>
      </c>
      <c r="E150" s="85" t="s">
        <v>1355</v>
      </c>
      <c r="F150" s="86" t="s">
        <v>1058</v>
      </c>
      <c r="G150" s="86" t="s">
        <v>857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1322</v>
      </c>
      <c r="B151" s="81" t="s">
        <v>1356</v>
      </c>
      <c r="C151" s="83" t="s">
        <v>1357</v>
      </c>
      <c r="D151" s="85" t="s">
        <v>1358</v>
      </c>
      <c r="E151" s="85" t="s">
        <v>1359</v>
      </c>
      <c r="F151" s="86" t="s">
        <v>945</v>
      </c>
      <c r="G151" s="86" t="s">
        <v>857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1322</v>
      </c>
      <c r="B152" s="81" t="s">
        <v>1360</v>
      </c>
      <c r="C152" s="83" t="s">
        <v>1361</v>
      </c>
      <c r="D152" s="85" t="s">
        <v>1362</v>
      </c>
      <c r="E152" s="85" t="s">
        <v>1363</v>
      </c>
      <c r="F152" s="86" t="s">
        <v>844</v>
      </c>
      <c r="G152" s="86" t="s">
        <v>857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1322</v>
      </c>
      <c r="B153" s="81" t="s">
        <v>1364</v>
      </c>
      <c r="C153" s="83" t="s">
        <v>1365</v>
      </c>
      <c r="D153" s="85" t="s">
        <v>1366</v>
      </c>
      <c r="E153" s="85" t="s">
        <v>1367</v>
      </c>
      <c r="F153" s="86" t="s">
        <v>844</v>
      </c>
      <c r="G153" s="86" t="s">
        <v>857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1322</v>
      </c>
      <c r="B154" s="81" t="s">
        <v>1368</v>
      </c>
      <c r="C154" s="83" t="s">
        <v>1369</v>
      </c>
      <c r="D154" s="85" t="s">
        <v>1370</v>
      </c>
      <c r="E154" s="85" t="s">
        <v>1371</v>
      </c>
      <c r="F154" s="86" t="s">
        <v>844</v>
      </c>
      <c r="G154" s="86" t="s">
        <v>857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1322</v>
      </c>
      <c r="B155" s="81" t="s">
        <v>1372</v>
      </c>
      <c r="C155" s="83" t="s">
        <v>1373</v>
      </c>
      <c r="D155" s="85" t="s">
        <v>1374</v>
      </c>
      <c r="E155" s="85" t="s">
        <v>1375</v>
      </c>
      <c r="F155" s="86" t="s">
        <v>844</v>
      </c>
      <c r="G155" s="86" t="s">
        <v>831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1322</v>
      </c>
      <c r="B156" s="81" t="s">
        <v>1376</v>
      </c>
      <c r="C156" s="83" t="s">
        <v>1377</v>
      </c>
      <c r="D156" s="85" t="s">
        <v>1378</v>
      </c>
      <c r="E156" s="85" t="s">
        <v>1379</v>
      </c>
      <c r="F156" s="86" t="s">
        <v>844</v>
      </c>
      <c r="G156" s="86" t="s">
        <v>857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1380</v>
      </c>
      <c r="B157" s="80">
        <v>17</v>
      </c>
      <c r="C157" s="82" t="s">
        <v>25</v>
      </c>
      <c r="D157" s="84" t="s">
        <v>1381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1380</v>
      </c>
      <c r="B158" s="81" t="s">
        <v>1382</v>
      </c>
      <c r="C158" s="83" t="s">
        <v>1383</v>
      </c>
      <c r="D158" s="85" t="s">
        <v>1384</v>
      </c>
      <c r="E158" s="85" t="s">
        <v>1385</v>
      </c>
      <c r="F158" s="86" t="s">
        <v>945</v>
      </c>
      <c r="G158" s="86" t="s">
        <v>827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1380</v>
      </c>
      <c r="B159" s="81" t="s">
        <v>1386</v>
      </c>
      <c r="C159" s="83" t="s">
        <v>1387</v>
      </c>
      <c r="D159" s="85" t="s">
        <v>1388</v>
      </c>
      <c r="E159" s="85" t="s">
        <v>1389</v>
      </c>
      <c r="F159" s="86" t="s">
        <v>926</v>
      </c>
      <c r="G159" s="86" t="s">
        <v>870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1380</v>
      </c>
      <c r="B160" s="81" t="s">
        <v>1390</v>
      </c>
      <c r="C160" s="83" t="s">
        <v>1391</v>
      </c>
      <c r="D160" s="85" t="s">
        <v>1392</v>
      </c>
      <c r="E160" s="85" t="s">
        <v>1393</v>
      </c>
      <c r="F160" s="86" t="s">
        <v>926</v>
      </c>
      <c r="G160" s="86" t="s">
        <v>870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1380</v>
      </c>
      <c r="B161" s="81" t="s">
        <v>1394</v>
      </c>
      <c r="C161" s="83" t="s">
        <v>1395</v>
      </c>
      <c r="D161" s="85" t="s">
        <v>1396</v>
      </c>
      <c r="E161" s="85" t="s">
        <v>1397</v>
      </c>
      <c r="F161" s="86" t="s">
        <v>926</v>
      </c>
      <c r="G161" s="86" t="s">
        <v>870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1380</v>
      </c>
      <c r="B162" s="81" t="s">
        <v>1398</v>
      </c>
      <c r="C162" s="83" t="s">
        <v>1399</v>
      </c>
      <c r="D162" s="85" t="s">
        <v>1400</v>
      </c>
      <c r="E162" s="85" t="s">
        <v>1401</v>
      </c>
      <c r="F162" s="86" t="s">
        <v>945</v>
      </c>
      <c r="G162" s="86" t="s">
        <v>827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1380</v>
      </c>
      <c r="B163" s="81" t="s">
        <v>1402</v>
      </c>
      <c r="C163" s="83" t="s">
        <v>1403</v>
      </c>
      <c r="D163" s="85" t="s">
        <v>1404</v>
      </c>
      <c r="E163" s="85" t="s">
        <v>1405</v>
      </c>
      <c r="F163" s="86" t="s">
        <v>945</v>
      </c>
      <c r="G163" s="86" t="s">
        <v>827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1380</v>
      </c>
      <c r="B164" s="81" t="s">
        <v>1406</v>
      </c>
      <c r="C164" s="83" t="s">
        <v>1407</v>
      </c>
      <c r="D164" s="85" t="s">
        <v>1408</v>
      </c>
      <c r="E164" s="85" t="s">
        <v>1409</v>
      </c>
      <c r="F164" s="86" t="s">
        <v>945</v>
      </c>
      <c r="G164" s="86" t="s">
        <v>1161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1380</v>
      </c>
      <c r="B165" s="81" t="s">
        <v>1410</v>
      </c>
      <c r="C165" s="83" t="s">
        <v>1411</v>
      </c>
      <c r="D165" s="85" t="s">
        <v>1412</v>
      </c>
      <c r="E165" s="85" t="s">
        <v>1413</v>
      </c>
      <c r="F165" s="86" t="s">
        <v>945</v>
      </c>
      <c r="G165" s="86" t="s">
        <v>1161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1380</v>
      </c>
      <c r="B166" s="81" t="s">
        <v>1414</v>
      </c>
      <c r="C166" s="83" t="s">
        <v>1415</v>
      </c>
      <c r="D166" s="85" t="s">
        <v>1416</v>
      </c>
      <c r="E166" s="85" t="s">
        <v>1417</v>
      </c>
      <c r="F166" s="86" t="s">
        <v>926</v>
      </c>
      <c r="G166" s="86" t="s">
        <v>1161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1418</v>
      </c>
      <c r="B167" s="80">
        <v>18</v>
      </c>
      <c r="C167" s="82" t="s">
        <v>25</v>
      </c>
      <c r="D167" s="84" t="s">
        <v>1419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1418</v>
      </c>
      <c r="B168" s="81" t="s">
        <v>1420</v>
      </c>
      <c r="C168" s="83" t="s">
        <v>1421</v>
      </c>
      <c r="D168" s="85" t="s">
        <v>1422</v>
      </c>
      <c r="E168" s="85" t="s">
        <v>1423</v>
      </c>
      <c r="F168" s="86" t="s">
        <v>926</v>
      </c>
      <c r="G168" s="86" t="s">
        <v>870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1418</v>
      </c>
      <c r="B169" s="81" t="s">
        <v>1424</v>
      </c>
      <c r="C169" s="83" t="s">
        <v>1425</v>
      </c>
      <c r="D169" s="85" t="s">
        <v>1426</v>
      </c>
      <c r="E169" s="85" t="s">
        <v>1427</v>
      </c>
      <c r="F169" s="86" t="s">
        <v>1058</v>
      </c>
      <c r="G169" s="86" t="s">
        <v>831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1418</v>
      </c>
      <c r="B170" s="81" t="s">
        <v>1428</v>
      </c>
      <c r="C170" s="83" t="s">
        <v>1429</v>
      </c>
      <c r="D170" s="85" t="s">
        <v>1430</v>
      </c>
      <c r="E170" s="85" t="s">
        <v>1431</v>
      </c>
      <c r="F170" s="86" t="s">
        <v>1058</v>
      </c>
      <c r="G170" s="86" t="s">
        <v>857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1418</v>
      </c>
      <c r="B171" s="81" t="s">
        <v>1432</v>
      </c>
      <c r="C171" s="83" t="s">
        <v>1433</v>
      </c>
      <c r="D171" s="85" t="s">
        <v>1434</v>
      </c>
      <c r="E171" s="85" t="s">
        <v>1435</v>
      </c>
      <c r="F171" s="86" t="s">
        <v>1058</v>
      </c>
      <c r="G171" s="86" t="s">
        <v>857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1418</v>
      </c>
      <c r="B172" s="91" t="s">
        <v>1436</v>
      </c>
      <c r="C172" s="92" t="s">
        <v>1437</v>
      </c>
      <c r="D172" s="93" t="s">
        <v>1438</v>
      </c>
      <c r="E172" s="93" t="s">
        <v>1439</v>
      </c>
      <c r="F172" s="94" t="s">
        <v>1058</v>
      </c>
      <c r="G172" s="94" t="s">
        <v>831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527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IFERROR(INDEX('Recommendations'!$I$2:$I$95, MATCH(J2,'Recommendations'!$B$2:$B$95,0))="Implemented", FALSE))</xm:f>
            <x14:dxf>
              <font>
                <color rgb="FF000000"/>
              </font>
              <fill>
                <patternFill>
                  <bgColor rgb="FF3C7D22"/>
                </patternFill>
              </fill>
            </x14:dxf>
          </x14:cfRule>
          <x14:cfRule type="expression" priority="2" id="{00000000-000E-0000-0400-000002000000}">
            <xm:f>AND(J2&lt;&gt;"", IFERROR(INDEX('Recommendations'!$I$2:$I$95, MATCH(J2,'Recommendations'!$B$2:$B$95,0))="Compensated", FALSE))</xm:f>
            <x14:dxf>
              <font>
                <color rgb="FF000000"/>
              </font>
              <fill>
                <patternFill>
                  <bgColor rgb="FFC6E0B4"/>
                </patternFill>
              </fill>
            </x14:dxf>
          </x14:cfRule>
          <x14:cfRule type="expression" priority="3" id="{00000000-000E-0000-0400-000003000000}">
            <xm:f>AND(J2&lt;&gt;"", IFERROR(INDEX('Recommendations'!$I$2:$I$95, MATCH(J2,'Recommendations'!$B$2:$B$95,0))="Testing", FALSE))</xm:f>
            <x14:dxf>
              <font>
                <color rgb="FF000000"/>
              </font>
              <fill>
                <patternFill>
                  <bgColor rgb="FFFFC000"/>
                </patternFill>
              </fill>
            </x14:dxf>
          </x14:cfRule>
          <x14:cfRule type="expression" priority="4" id="{00000000-000E-0000-0400-000004000000}">
            <xm:f>AND(J2&lt;&gt;"", IFERROR(INDEX('Recommendations'!$I$2:$I$95, MATCH(J2,'Recommendations'!$B$2:$B$95,0))="Failed", FALSE))</xm:f>
            <x14:dxf>
              <font>
                <color rgb="FF000000"/>
              </font>
              <fill>
                <patternFill>
                  <bgColor rgb="FFD82891"/>
                </patternFill>
              </fill>
            </x14:dxf>
          </x14:cfRule>
          <x14:cfRule type="expression" priority="5" id="{00000000-000E-0000-0400-000005000000}">
            <xm:f>AND(J2&lt;&gt;"", IFERROR(INDEX('Recommendations'!$I$2:$I$95, MATCH(J2,'Recommendations'!$B$2:$B$95,0))="Risk Accepted", FALSE))</xm:f>
            <x14:dxf>
              <font>
                <color rgb="FF000000"/>
              </font>
              <fill>
                <patternFill>
                  <bgColor rgb="FFD9D9D9"/>
                </patternFill>
              </fill>
            </x14:dxf>
          </x14:cfRule>
          <x14:cfRule type="expression" priority="6" id="{00000000-000E-0000-0400-000006000000}">
            <xm:f>AND(J2&lt;&gt;"", IFERROR(INDEX('Recommendations'!$I$2:$I$95, MATCH(J2,'Recommendations'!$B$2:$B$95,0))="N/A",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1440</v>
      </c>
      <c r="C1" s="121" t="s">
        <v>11</v>
      </c>
      <c r="D1" s="121" t="s">
        <v>683</v>
      </c>
      <c r="E1" s="121" t="s">
        <v>504</v>
      </c>
      <c r="F1" s="121" t="s">
        <v>1441</v>
      </c>
      <c r="G1" s="121" t="s">
        <v>777</v>
      </c>
      <c r="H1" s="121" t="s">
        <v>778</v>
      </c>
      <c r="I1" s="121" t="s">
        <v>779</v>
      </c>
      <c r="J1" s="121" t="s">
        <v>780</v>
      </c>
      <c r="K1" s="121" t="s">
        <v>781</v>
      </c>
      <c r="L1" s="121" t="s">
        <v>782</v>
      </c>
      <c r="M1" s="121" t="s">
        <v>783</v>
      </c>
      <c r="N1" s="121" t="s">
        <v>784</v>
      </c>
      <c r="O1" s="121" t="s">
        <v>785</v>
      </c>
      <c r="P1" s="121" t="s">
        <v>786</v>
      </c>
      <c r="Q1" s="121" t="s">
        <v>787</v>
      </c>
      <c r="R1" s="121" t="s">
        <v>788</v>
      </c>
      <c r="S1" s="121" t="s">
        <v>789</v>
      </c>
      <c r="T1" s="121" t="s">
        <v>790</v>
      </c>
      <c r="U1" s="121" t="s">
        <v>791</v>
      </c>
      <c r="V1" s="121" t="s">
        <v>792</v>
      </c>
      <c r="W1" s="121" t="s">
        <v>793</v>
      </c>
      <c r="X1" s="121" t="s">
        <v>794</v>
      </c>
      <c r="Y1" s="121" t="s">
        <v>795</v>
      </c>
      <c r="Z1" s="121" t="s">
        <v>796</v>
      </c>
      <c r="AA1" s="121" t="s">
        <v>797</v>
      </c>
      <c r="AB1" s="121" t="s">
        <v>798</v>
      </c>
      <c r="AC1" s="121" t="s">
        <v>799</v>
      </c>
      <c r="AD1" s="121" t="s">
        <v>800</v>
      </c>
      <c r="AE1" s="121" t="s">
        <v>801</v>
      </c>
      <c r="AF1" s="121" t="s">
        <v>802</v>
      </c>
      <c r="AG1" s="121" t="s">
        <v>803</v>
      </c>
      <c r="AH1" s="121" t="s">
        <v>804</v>
      </c>
      <c r="AI1" s="121" t="s">
        <v>805</v>
      </c>
      <c r="AJ1" s="121" t="s">
        <v>806</v>
      </c>
      <c r="AK1" s="121" t="s">
        <v>807</v>
      </c>
      <c r="AL1" s="121" t="s">
        <v>808</v>
      </c>
      <c r="AM1" s="121" t="s">
        <v>809</v>
      </c>
      <c r="AN1" s="121" t="s">
        <v>810</v>
      </c>
      <c r="AO1" s="121" t="s">
        <v>811</v>
      </c>
      <c r="AP1" s="121" t="s">
        <v>812</v>
      </c>
      <c r="AQ1" s="121" t="s">
        <v>813</v>
      </c>
      <c r="AR1" s="121" t="s">
        <v>814</v>
      </c>
      <c r="AS1" s="121" t="s">
        <v>815</v>
      </c>
      <c r="AT1" s="121" t="s">
        <v>816</v>
      </c>
      <c r="AU1" s="122" t="s">
        <v>817</v>
      </c>
    </row>
    <row r="2" spans="1:47" ht="60" customHeight="1" x14ac:dyDescent="0.35">
      <c r="A2" s="116" t="s">
        <v>1442</v>
      </c>
      <c r="B2" s="106" t="s">
        <v>1443</v>
      </c>
      <c r="C2" s="107" t="s">
        <v>1444</v>
      </c>
      <c r="D2" s="107" t="s">
        <v>1445</v>
      </c>
      <c r="E2" s="107" t="s">
        <v>1446</v>
      </c>
      <c r="F2" s="108" t="s">
        <v>1447</v>
      </c>
      <c r="G2" s="109">
        <f>IF(COUNTIF(H2:AU2,"&lt;&gt;")=0,"",SUMPRODUCT(((Recommendations[ImplStatus]="Implemented")+(Recommendations[ImplStatus]="Compensated"))*ISNUMBER(MATCH(Recommendations[Id],H2:AU2,0)))/COUNTIF(H2:AU2,"&lt;&gt;"))</f>
        <v>0</v>
      </c>
      <c r="H2" s="110" t="s">
        <v>124</v>
      </c>
      <c r="I2" s="110" t="s">
        <v>129</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1448</v>
      </c>
      <c r="B3" s="106" t="s">
        <v>1449</v>
      </c>
      <c r="C3" s="107" t="s">
        <v>1450</v>
      </c>
      <c r="D3" s="107" t="s">
        <v>1451</v>
      </c>
      <c r="E3" s="107" t="s">
        <v>1452</v>
      </c>
      <c r="F3" s="108" t="s">
        <v>1453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1454</v>
      </c>
      <c r="B4" s="106" t="s">
        <v>1455</v>
      </c>
      <c r="C4" s="107" t="s">
        <v>1456</v>
      </c>
      <c r="D4" s="107" t="s">
        <v>1457</v>
      </c>
      <c r="E4" s="107" t="s">
        <v>1458</v>
      </c>
      <c r="F4" s="108" t="s">
        <v>1459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1460</v>
      </c>
      <c r="B5" s="106" t="s">
        <v>1461</v>
      </c>
      <c r="C5" s="107" t="s">
        <v>1462</v>
      </c>
      <c r="D5" s="107" t="s">
        <v>1463</v>
      </c>
      <c r="E5" s="107" t="s">
        <v>1464</v>
      </c>
      <c r="F5" s="108" t="s">
        <v>1465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1466</v>
      </c>
      <c r="B6" s="106" t="s">
        <v>1467</v>
      </c>
      <c r="C6" s="107" t="s">
        <v>1468</v>
      </c>
      <c r="D6" s="107" t="s">
        <v>1469</v>
      </c>
      <c r="E6" s="107" t="s">
        <v>25</v>
      </c>
      <c r="F6" s="108" t="s">
        <v>1470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1471</v>
      </c>
      <c r="B7" s="106" t="s">
        <v>13</v>
      </c>
      <c r="C7" s="107" t="s">
        <v>1472</v>
      </c>
      <c r="D7" s="107" t="s">
        <v>1473</v>
      </c>
      <c r="E7" s="107" t="s">
        <v>25</v>
      </c>
      <c r="F7" s="108" t="s">
        <v>1474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1475</v>
      </c>
      <c r="B8" s="106" t="s">
        <v>1476</v>
      </c>
      <c r="C8" s="107" t="s">
        <v>1477</v>
      </c>
      <c r="D8" s="107" t="s">
        <v>1478</v>
      </c>
      <c r="E8" s="107" t="s">
        <v>25</v>
      </c>
      <c r="F8" s="108" t="s">
        <v>1479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1480</v>
      </c>
      <c r="B9" s="106" t="s">
        <v>1481</v>
      </c>
      <c r="C9" s="107" t="s">
        <v>1482</v>
      </c>
      <c r="D9" s="107" t="s">
        <v>1483</v>
      </c>
      <c r="E9" s="107" t="s">
        <v>25</v>
      </c>
      <c r="F9" s="108" t="s">
        <v>1484</v>
      </c>
      <c r="G9" s="109">
        <f>IF(COUNTIF(H9:AU9,"&lt;&gt;")=0,"",SUMPRODUCT(((Recommendations[ImplStatus]="Implemented")+(Recommendations[ImplStatus]="Compensated"))*ISNUMBER(MATCH(Recommendations[Id],H9:AU9,0)))/COUNTIF(H9:AU9,"&lt;&gt;"))</f>
        <v>0</v>
      </c>
      <c r="H9" s="110" t="s">
        <v>37</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1485</v>
      </c>
      <c r="B10" s="106" t="s">
        <v>1486</v>
      </c>
      <c r="C10" s="107" t="s">
        <v>1487</v>
      </c>
      <c r="D10" s="107" t="s">
        <v>1488</v>
      </c>
      <c r="E10" s="107" t="s">
        <v>25</v>
      </c>
      <c r="F10" s="108" t="s">
        <v>1489</v>
      </c>
      <c r="G10" s="109">
        <f>IF(COUNTIF(H10:AU10,"&lt;&gt;")=0,"",SUMPRODUCT(((Recommendations[ImplStatus]="Implemented")+(Recommendations[ImplStatus]="Compensated"))*ISNUMBER(MATCH(Recommendations[Id],H10:AU10,0)))/COUNTIF(H10:AU10,"&lt;&gt;"))</f>
        <v>0</v>
      </c>
      <c r="H10" s="110" t="s">
        <v>30</v>
      </c>
      <c r="I10" s="110" t="s">
        <v>37</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1490</v>
      </c>
      <c r="B11" s="106" t="s">
        <v>1491</v>
      </c>
      <c r="C11" s="107" t="s">
        <v>1492</v>
      </c>
      <c r="D11" s="107" t="s">
        <v>1493</v>
      </c>
      <c r="E11" s="107" t="s">
        <v>25</v>
      </c>
      <c r="F11" s="108" t="s">
        <v>1494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1495</v>
      </c>
      <c r="B12" s="106" t="s">
        <v>1496</v>
      </c>
      <c r="C12" s="107" t="s">
        <v>1497</v>
      </c>
      <c r="D12" s="107" t="s">
        <v>1498</v>
      </c>
      <c r="E12" s="107" t="s">
        <v>25</v>
      </c>
      <c r="F12" s="108" t="s">
        <v>1499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1500</v>
      </c>
      <c r="B13" s="106" t="s">
        <v>1501</v>
      </c>
      <c r="C13" s="107" t="s">
        <v>1502</v>
      </c>
      <c r="D13" s="107" t="s">
        <v>1503</v>
      </c>
      <c r="E13" s="107" t="s">
        <v>25</v>
      </c>
      <c r="F13" s="108" t="s">
        <v>1504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1505</v>
      </c>
      <c r="B14" s="106" t="s">
        <v>1506</v>
      </c>
      <c r="C14" s="107" t="s">
        <v>1507</v>
      </c>
      <c r="D14" s="107" t="s">
        <v>1508</v>
      </c>
      <c r="E14" s="107" t="s">
        <v>25</v>
      </c>
      <c r="F14" s="108" t="s">
        <v>1509</v>
      </c>
      <c r="G14" s="109">
        <f>IF(COUNTIF(H14:AU14,"&lt;&gt;")=0,"",SUMPRODUCT(((Recommendations[ImplStatus]="Implemented")+(Recommendations[ImplStatus]="Compensated"))*ISNUMBER(MATCH(Recommendations[Id],H14:AU14,0)))/COUNTIF(H14:AU14,"&lt;&gt;"))</f>
        <v>0</v>
      </c>
      <c r="H14" s="110" t="s">
        <v>59</v>
      </c>
      <c r="I14" s="110" t="s">
        <v>70</v>
      </c>
      <c r="J14" s="110" t="s">
        <v>75</v>
      </c>
      <c r="K14" s="110" t="s">
        <v>92</v>
      </c>
      <c r="L14" s="110" t="s">
        <v>156</v>
      </c>
      <c r="M14" s="110" t="s">
        <v>162</v>
      </c>
      <c r="N14" s="110" t="s">
        <v>167</v>
      </c>
      <c r="O14" s="110" t="s">
        <v>173</v>
      </c>
      <c r="P14" s="110" t="s">
        <v>178</v>
      </c>
      <c r="Q14" s="110" t="s">
        <v>279</v>
      </c>
      <c r="R14" s="110" t="s">
        <v>284</v>
      </c>
      <c r="S14" s="110" t="s">
        <v>289</v>
      </c>
      <c r="T14" s="110" t="s">
        <v>294</v>
      </c>
      <c r="U14" s="110" t="s">
        <v>299</v>
      </c>
      <c r="V14" s="110" t="s">
        <v>304</v>
      </c>
      <c r="W14" s="110" t="s">
        <v>309</v>
      </c>
      <c r="X14" s="110" t="s">
        <v>314</v>
      </c>
      <c r="Y14" s="110" t="s">
        <v>320</v>
      </c>
      <c r="Z14" s="110" t="s">
        <v>341</v>
      </c>
      <c r="AA14" s="110" t="s">
        <v>346</v>
      </c>
      <c r="AB14" s="110" t="s">
        <v>351</v>
      </c>
      <c r="AC14" s="110" t="s">
        <v>356</v>
      </c>
      <c r="AD14" s="110" t="s">
        <v>362</v>
      </c>
      <c r="AE14" s="110" t="s">
        <v>367</v>
      </c>
      <c r="AF14" s="110" t="s">
        <v>372</v>
      </c>
      <c r="AG14" s="110" t="s">
        <v>377</v>
      </c>
      <c r="AH14" s="110" t="s">
        <v>382</v>
      </c>
      <c r="AI14" s="110" t="s">
        <v>387</v>
      </c>
      <c r="AJ14" s="110" t="s">
        <v>392</v>
      </c>
      <c r="AK14" s="110" t="s">
        <v>397</v>
      </c>
      <c r="AL14" s="110" t="s">
        <v>402</v>
      </c>
      <c r="AM14" s="110" t="s">
        <v>407</v>
      </c>
      <c r="AN14" s="110" t="s">
        <v>412</v>
      </c>
      <c r="AO14" s="110" t="s">
        <v>417</v>
      </c>
      <c r="AP14" s="110" t="s">
        <v>422</v>
      </c>
      <c r="AQ14" s="110" t="s">
        <v>427</v>
      </c>
      <c r="AR14" s="110" t="s">
        <v>433</v>
      </c>
      <c r="AS14" s="110" t="s">
        <v>438</v>
      </c>
      <c r="AT14" s="110" t="s">
        <v>443</v>
      </c>
      <c r="AU14" s="118" t="s">
        <v>449</v>
      </c>
    </row>
    <row r="15" spans="1:47" ht="60" customHeight="1" x14ac:dyDescent="0.35">
      <c r="A15" s="116" t="s">
        <v>1510</v>
      </c>
      <c r="B15" s="106" t="s">
        <v>1511</v>
      </c>
      <c r="C15" s="107" t="s">
        <v>1512</v>
      </c>
      <c r="D15" s="107" t="s">
        <v>1513</v>
      </c>
      <c r="E15" s="107" t="s">
        <v>25</v>
      </c>
      <c r="F15" s="108" t="s">
        <v>1514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1515</v>
      </c>
      <c r="B16" s="106" t="s">
        <v>1516</v>
      </c>
      <c r="C16" s="107" t="s">
        <v>1517</v>
      </c>
      <c r="D16" s="107" t="s">
        <v>1518</v>
      </c>
      <c r="E16" s="107" t="s">
        <v>25</v>
      </c>
      <c r="F16" s="108" t="s">
        <v>1519</v>
      </c>
      <c r="G16" s="109">
        <f>IF(COUNTIF(H16:AU16,"&lt;&gt;")=0,"",SUMPRODUCT(((Recommendations[ImplStatus]="Implemented")+(Recommendations[ImplStatus]="Compensated"))*ISNUMBER(MATCH(Recommendations[Id],H16:AU16,0)))/COUNTIF(H16:AU16,"&lt;&gt;"))</f>
        <v>0</v>
      </c>
      <c r="H16" s="110" t="s">
        <v>210</v>
      </c>
      <c r="I16" s="110" t="s">
        <v>488</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1520</v>
      </c>
      <c r="B17" s="106" t="s">
        <v>1521</v>
      </c>
      <c r="C17" s="107" t="s">
        <v>1522</v>
      </c>
      <c r="D17" s="107" t="s">
        <v>1523</v>
      </c>
      <c r="E17" s="107" t="s">
        <v>25</v>
      </c>
      <c r="F17" s="108" t="s">
        <v>1524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1525</v>
      </c>
      <c r="B18" s="106" t="s">
        <v>1526</v>
      </c>
      <c r="C18" s="107" t="s">
        <v>1527</v>
      </c>
      <c r="D18" s="107" t="s">
        <v>1528</v>
      </c>
      <c r="E18" s="107" t="s">
        <v>25</v>
      </c>
      <c r="F18" s="108" t="s">
        <v>1529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1530</v>
      </c>
      <c r="B19" s="106" t="s">
        <v>1531</v>
      </c>
      <c r="C19" s="107" t="s">
        <v>1532</v>
      </c>
      <c r="D19" s="107" t="s">
        <v>1533</v>
      </c>
      <c r="E19" s="107" t="s">
        <v>25</v>
      </c>
      <c r="F19" s="108" t="s">
        <v>1534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1535</v>
      </c>
      <c r="B20" s="106" t="s">
        <v>1536</v>
      </c>
      <c r="C20" s="107" t="s">
        <v>1537</v>
      </c>
      <c r="D20" s="107" t="s">
        <v>1538</v>
      </c>
      <c r="E20" s="107" t="s">
        <v>25</v>
      </c>
      <c r="F20" s="108" t="s">
        <v>1539</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1540</v>
      </c>
      <c r="B21" s="106" t="s">
        <v>1541</v>
      </c>
      <c r="C21" s="107" t="s">
        <v>1542</v>
      </c>
      <c r="D21" s="107" t="s">
        <v>1543</v>
      </c>
      <c r="E21" s="107" t="s">
        <v>1544</v>
      </c>
      <c r="F21" s="108" t="s">
        <v>1545</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1546</v>
      </c>
      <c r="B22" s="106" t="s">
        <v>1547</v>
      </c>
      <c r="C22" s="107" t="s">
        <v>1548</v>
      </c>
      <c r="D22" s="107" t="s">
        <v>1549</v>
      </c>
      <c r="E22" s="107" t="s">
        <v>1550</v>
      </c>
      <c r="F22" s="108" t="s">
        <v>1551</v>
      </c>
      <c r="G22" s="109">
        <f>IF(COUNTIF(H22:AU22,"&lt;&gt;")=0,"",SUMPRODUCT(((Recommendations[ImplStatus]="Implemented")+(Recommendations[ImplStatus]="Compensated"))*ISNUMBER(MATCH(Recommendations[Id],H22:AU22,0)))/COUNTIF(H22:AU22,"&lt;&gt;"))</f>
        <v>0</v>
      </c>
      <c r="H22" s="110" t="s">
        <v>304</v>
      </c>
      <c r="I22" s="110" t="s">
        <v>309</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1552</v>
      </c>
      <c r="B23" s="106" t="s">
        <v>1553</v>
      </c>
      <c r="C23" s="107" t="s">
        <v>1554</v>
      </c>
      <c r="D23" s="107" t="s">
        <v>1555</v>
      </c>
      <c r="E23" s="107" t="s">
        <v>1556</v>
      </c>
      <c r="F23" s="108" t="s">
        <v>1557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1558</v>
      </c>
      <c r="B24" s="106" t="s">
        <v>1559</v>
      </c>
      <c r="C24" s="107" t="s">
        <v>1560</v>
      </c>
      <c r="D24" s="107" t="s">
        <v>1561</v>
      </c>
      <c r="E24" s="107" t="s">
        <v>25</v>
      </c>
      <c r="F24" s="108" t="s">
        <v>1562</v>
      </c>
      <c r="G24" s="109">
        <f>IF(COUNTIF(H24:AU24,"&lt;&gt;")=0,"",SUMPRODUCT(((Recommendations[ImplStatus]="Implemented")+(Recommendations[ImplStatus]="Compensated"))*ISNUMBER(MATCH(Recommendations[Id],H24:AU24,0)))/COUNTIF(H24:AU24,"&lt;&gt;"))</f>
        <v>0</v>
      </c>
      <c r="H24" s="110" t="s">
        <v>42</v>
      </c>
      <c r="I24" s="110" t="s">
        <v>87</v>
      </c>
      <c r="J24" s="110" t="s">
        <v>134</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1563</v>
      </c>
      <c r="B25" s="106" t="s">
        <v>1564</v>
      </c>
      <c r="C25" s="107" t="s">
        <v>1565</v>
      </c>
      <c r="D25" s="107" t="s">
        <v>25</v>
      </c>
      <c r="E25" s="107" t="s">
        <v>25</v>
      </c>
      <c r="F25" s="108" t="s">
        <v>1566</v>
      </c>
      <c r="G25" s="109">
        <f>IF(COUNTIF(H25:AU25,"&lt;&gt;")=0,"",SUMPRODUCT(((Recommendations[ImplStatus]="Implemented")+(Recommendations[ImplStatus]="Compensated"))*ISNUMBER(MATCH(Recommendations[Id],H25:AU25,0)))/COUNTIF(H25:AU25,"&lt;&gt;"))</f>
        <v>0</v>
      </c>
      <c r="H25" s="110" t="s">
        <v>330</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1567</v>
      </c>
      <c r="B26" s="106" t="s">
        <v>1568</v>
      </c>
      <c r="C26" s="107" t="s">
        <v>1569</v>
      </c>
      <c r="D26" s="107" t="s">
        <v>1570</v>
      </c>
      <c r="E26" s="107" t="s">
        <v>25</v>
      </c>
      <c r="F26" s="108" t="s">
        <v>1571</v>
      </c>
      <c r="G26" s="109">
        <f>IF(COUNTIF(H26:AU26,"&lt;&gt;")=0,"",SUMPRODUCT(((Recommendations[ImplStatus]="Implemented")+(Recommendations[ImplStatus]="Compensated"))*ISNUMBER(MATCH(Recommendations[Id],H26:AU26,0)))/COUNTIF(H26:AU26,"&lt;&gt;"))</f>
        <v>0</v>
      </c>
      <c r="H26" s="110" t="s">
        <v>54</v>
      </c>
      <c r="I26" s="110" t="s">
        <v>220</v>
      </c>
      <c r="J26" s="110" t="s">
        <v>226</v>
      </c>
      <c r="K26" s="110" t="s">
        <v>231</v>
      </c>
      <c r="L26" s="110" t="s">
        <v>236</v>
      </c>
      <c r="M26" s="110" t="s">
        <v>242</v>
      </c>
      <c r="N26" s="110" t="s">
        <v>247</v>
      </c>
      <c r="O26" s="110" t="s">
        <v>252</v>
      </c>
      <c r="P26" s="110" t="s">
        <v>257</v>
      </c>
      <c r="Q26" s="110" t="s">
        <v>262</v>
      </c>
      <c r="R26" s="110" t="s">
        <v>464</v>
      </c>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1572</v>
      </c>
      <c r="B27" s="106" t="s">
        <v>1573</v>
      </c>
      <c r="C27" s="107" t="s">
        <v>1574</v>
      </c>
      <c r="D27" s="107" t="s">
        <v>1575</v>
      </c>
      <c r="E27" s="107" t="s">
        <v>1576</v>
      </c>
      <c r="F27" s="108" t="s">
        <v>1577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1578</v>
      </c>
      <c r="B28" s="106" t="s">
        <v>1579</v>
      </c>
      <c r="C28" s="107" t="s">
        <v>1580</v>
      </c>
      <c r="D28" s="107" t="s">
        <v>25</v>
      </c>
      <c r="E28" s="107" t="s">
        <v>25</v>
      </c>
      <c r="F28" s="108" t="s">
        <v>1581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1582</v>
      </c>
      <c r="B29" s="106" t="s">
        <v>1583</v>
      </c>
      <c r="C29" s="107" t="s">
        <v>1584</v>
      </c>
      <c r="D29" s="107" t="s">
        <v>1585</v>
      </c>
      <c r="E29" s="107" t="s">
        <v>1586</v>
      </c>
      <c r="F29" s="108" t="s">
        <v>1587</v>
      </c>
      <c r="G29" s="109">
        <f>IF(COUNTIF(H29:AU29,"&lt;&gt;")=0,"",SUMPRODUCT(((Recommendations[ImplStatus]="Implemented")+(Recommendations[ImplStatus]="Compensated"))*ISNUMBER(MATCH(Recommendations[Id],H29:AU29,0)))/COUNTIF(H29:AU29,"&lt;&gt;"))</f>
        <v>0</v>
      </c>
      <c r="H29" s="110" t="s">
        <v>119</v>
      </c>
      <c r="I29" s="110" t="s">
        <v>215</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1588</v>
      </c>
      <c r="B30" s="106" t="s">
        <v>1589</v>
      </c>
      <c r="C30" s="107" t="s">
        <v>1590</v>
      </c>
      <c r="D30" s="107" t="s">
        <v>1591</v>
      </c>
      <c r="E30" s="107" t="s">
        <v>25</v>
      </c>
      <c r="F30" s="108" t="s">
        <v>1592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1593</v>
      </c>
      <c r="B31" s="106" t="s">
        <v>1594</v>
      </c>
      <c r="C31" s="107" t="s">
        <v>1595</v>
      </c>
      <c r="D31" s="107" t="s">
        <v>1596</v>
      </c>
      <c r="E31" s="107" t="s">
        <v>1597</v>
      </c>
      <c r="F31" s="108" t="s">
        <v>1598</v>
      </c>
      <c r="G31" s="109">
        <f>IF(COUNTIF(H31:AU31,"&lt;&gt;")=0,"",SUMPRODUCT(((Recommendations[ImplStatus]="Implemented")+(Recommendations[ImplStatus]="Compensated"))*ISNUMBER(MATCH(Recommendations[Id],H31:AU31,0)))/COUNTIF(H31:AU31,"&lt;&gt;"))</f>
        <v>0</v>
      </c>
      <c r="H31" s="110" t="s">
        <v>114</v>
      </c>
      <c r="I31" s="110" t="s">
        <v>139</v>
      </c>
      <c r="J31" s="110" t="s">
        <v>151</v>
      </c>
      <c r="K31" s="110" t="s">
        <v>178</v>
      </c>
      <c r="L31" s="110" t="s">
        <v>183</v>
      </c>
      <c r="M31" s="110" t="s">
        <v>189</v>
      </c>
      <c r="N31" s="110" t="s">
        <v>194</v>
      </c>
      <c r="O31" s="110" t="s">
        <v>273</v>
      </c>
      <c r="P31" s="110" t="s">
        <v>325</v>
      </c>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1599</v>
      </c>
      <c r="B32" s="106" t="s">
        <v>1600</v>
      </c>
      <c r="C32" s="107" t="s">
        <v>1601</v>
      </c>
      <c r="D32" s="107" t="s">
        <v>1602</v>
      </c>
      <c r="E32" s="107" t="s">
        <v>1603</v>
      </c>
      <c r="F32" s="108" t="s">
        <v>1604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1605</v>
      </c>
      <c r="B33" s="106" t="s">
        <v>1606</v>
      </c>
      <c r="C33" s="107" t="s">
        <v>1607</v>
      </c>
      <c r="D33" s="107" t="s">
        <v>1608</v>
      </c>
      <c r="E33" s="107" t="s">
        <v>25</v>
      </c>
      <c r="F33" s="108" t="s">
        <v>1609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1610</v>
      </c>
      <c r="B34" s="106" t="s">
        <v>1611</v>
      </c>
      <c r="C34" s="107" t="s">
        <v>1612</v>
      </c>
      <c r="D34" s="107" t="s">
        <v>1613</v>
      </c>
      <c r="E34" s="107" t="s">
        <v>25</v>
      </c>
      <c r="F34" s="108" t="s">
        <v>1614</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1615</v>
      </c>
      <c r="B35" s="106" t="s">
        <v>1616</v>
      </c>
      <c r="C35" s="107" t="s">
        <v>1617</v>
      </c>
      <c r="D35" s="107" t="s">
        <v>1618</v>
      </c>
      <c r="E35" s="107" t="s">
        <v>1619</v>
      </c>
      <c r="F35" s="108" t="s">
        <v>1620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1621</v>
      </c>
      <c r="B36" s="106" t="s">
        <v>1622</v>
      </c>
      <c r="C36" s="107" t="s">
        <v>1623</v>
      </c>
      <c r="D36" s="107" t="s">
        <v>1624</v>
      </c>
      <c r="E36" s="107" t="s">
        <v>1625</v>
      </c>
      <c r="F36" s="108" t="s">
        <v>1626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1627</v>
      </c>
      <c r="B37" s="106" t="s">
        <v>1628</v>
      </c>
      <c r="C37" s="107" t="s">
        <v>1629</v>
      </c>
      <c r="D37" s="107" t="s">
        <v>1630</v>
      </c>
      <c r="E37" s="107" t="s">
        <v>25</v>
      </c>
      <c r="F37" s="108" t="s">
        <v>1631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1632</v>
      </c>
      <c r="B38" s="106" t="s">
        <v>1633</v>
      </c>
      <c r="C38" s="107" t="s">
        <v>1634</v>
      </c>
      <c r="D38" s="107" t="s">
        <v>1635</v>
      </c>
      <c r="E38" s="107" t="s">
        <v>1636</v>
      </c>
      <c r="F38" s="108" t="s">
        <v>1637</v>
      </c>
      <c r="G38" s="109">
        <f>IF(COUNTIF(H38:AU38,"&lt;&gt;")=0,"",SUMPRODUCT(((Recommendations[ImplStatus]="Implemented")+(Recommendations[ImplStatus]="Compensated"))*ISNUMBER(MATCH(Recommendations[Id],H38:AU38,0)))/COUNTIF(H38:AU38,"&lt;&gt;"))</f>
        <v>0</v>
      </c>
      <c r="H38" s="110" t="s">
        <v>64</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1638</v>
      </c>
      <c r="B39" s="106" t="s">
        <v>1639</v>
      </c>
      <c r="C39" s="107" t="s">
        <v>1640</v>
      </c>
      <c r="D39" s="107" t="s">
        <v>1641</v>
      </c>
      <c r="E39" s="107" t="s">
        <v>25</v>
      </c>
      <c r="F39" s="108" t="s">
        <v>1642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1643</v>
      </c>
      <c r="B40" s="106" t="s">
        <v>1644</v>
      </c>
      <c r="C40" s="107" t="s">
        <v>1645</v>
      </c>
      <c r="D40" s="107" t="s">
        <v>1646</v>
      </c>
      <c r="E40" s="107" t="s">
        <v>1647</v>
      </c>
      <c r="F40" s="108" t="s">
        <v>1648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1649</v>
      </c>
      <c r="B41" s="106" t="s">
        <v>1650</v>
      </c>
      <c r="C41" s="107" t="s">
        <v>1651</v>
      </c>
      <c r="D41" s="107" t="s">
        <v>1652</v>
      </c>
      <c r="E41" s="107" t="s">
        <v>1653</v>
      </c>
      <c r="F41" s="108" t="s">
        <v>1654</v>
      </c>
      <c r="G41" s="109">
        <f>IF(COUNTIF(H41:AU41,"&lt;&gt;")=0,"",SUMPRODUCT(((Recommendations[ImplStatus]="Implemented")+(Recommendations[ImplStatus]="Compensated"))*ISNUMBER(MATCH(Recommendations[Id],H41:AU41,0)))/COUNTIF(H41:AU41,"&lt;&gt;"))</f>
        <v>0</v>
      </c>
      <c r="H41" s="110" t="s">
        <v>18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1655</v>
      </c>
      <c r="B42" s="106" t="s">
        <v>1656</v>
      </c>
      <c r="C42" s="107" t="s">
        <v>1657</v>
      </c>
      <c r="D42" s="107" t="s">
        <v>1658</v>
      </c>
      <c r="E42" s="107" t="s">
        <v>1659</v>
      </c>
      <c r="F42" s="108" t="s">
        <v>1660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1661</v>
      </c>
      <c r="B43" s="106" t="s">
        <v>1662</v>
      </c>
      <c r="C43" s="107" t="s">
        <v>1663</v>
      </c>
      <c r="D43" s="107" t="s">
        <v>1664</v>
      </c>
      <c r="E43" s="107" t="s">
        <v>1665</v>
      </c>
      <c r="F43" s="108" t="s">
        <v>1666</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1667</v>
      </c>
      <c r="B44" s="106" t="s">
        <v>1668</v>
      </c>
      <c r="C44" s="107" t="s">
        <v>1669</v>
      </c>
      <c r="D44" s="107" t="s">
        <v>1670</v>
      </c>
      <c r="E44" s="107" t="s">
        <v>25</v>
      </c>
      <c r="F44" s="108" t="s">
        <v>1671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1672</v>
      </c>
      <c r="B45" s="111" t="s">
        <v>1673</v>
      </c>
      <c r="C45" s="112" t="s">
        <v>1674</v>
      </c>
      <c r="D45" s="112" t="s">
        <v>1675</v>
      </c>
      <c r="E45" s="112" t="s">
        <v>1676</v>
      </c>
      <c r="F45" s="113" t="s">
        <v>1677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527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IFERROR(INDEX('Recommendations'!$I$2:$I$95, MATCH(H2,'Recommendations'!$B$2:$B$95,0))="Implemented", FALSE))</xm:f>
            <x14:dxf>
              <font>
                <color rgb="FF000000"/>
              </font>
              <fill>
                <patternFill>
                  <bgColor rgb="FF3C7D22"/>
                </patternFill>
              </fill>
            </x14:dxf>
          </x14:cfRule>
          <x14:cfRule type="expression" priority="2" id="{00000000-000E-0000-0500-000002000000}">
            <xm:f>AND(H2&lt;&gt;"", IFERROR(INDEX('Recommendations'!$I$2:$I$95, MATCH(H2,'Recommendations'!$B$2:$B$95,0))="Compensated", FALSE))</xm:f>
            <x14:dxf>
              <font>
                <color rgb="FF000000"/>
              </font>
              <fill>
                <patternFill>
                  <bgColor rgb="FFC6E0B4"/>
                </patternFill>
              </fill>
            </x14:dxf>
          </x14:cfRule>
          <x14:cfRule type="expression" priority="3" id="{00000000-000E-0000-0500-000003000000}">
            <xm:f>AND(H2&lt;&gt;"", IFERROR(INDEX('Recommendations'!$I$2:$I$95, MATCH(H2,'Recommendations'!$B$2:$B$95,0))="Testing", FALSE))</xm:f>
            <x14:dxf>
              <font>
                <color rgb="FF000000"/>
              </font>
              <fill>
                <patternFill>
                  <bgColor rgb="FFFFC000"/>
                </patternFill>
              </fill>
            </x14:dxf>
          </x14:cfRule>
          <x14:cfRule type="expression" priority="4" id="{00000000-000E-0000-0500-000004000000}">
            <xm:f>AND(H2&lt;&gt;"", IFERROR(INDEX('Recommendations'!$I$2:$I$95, MATCH(H2,'Recommendations'!$B$2:$B$95,0))="Failed", FALSE))</xm:f>
            <x14:dxf>
              <font>
                <color rgb="FF000000"/>
              </font>
              <fill>
                <patternFill>
                  <bgColor rgb="FFD82891"/>
                </patternFill>
              </fill>
            </x14:dxf>
          </x14:cfRule>
          <x14:cfRule type="expression" priority="5" id="{00000000-000E-0000-0500-000005000000}">
            <xm:f>AND(H2&lt;&gt;"", IFERROR(INDEX('Recommendations'!$I$2:$I$95, MATCH(H2,'Recommendations'!$B$2:$B$95,0))="Risk Accepted", FALSE))</xm:f>
            <x14:dxf>
              <font>
                <color rgb="FF000000"/>
              </font>
              <fill>
                <patternFill>
                  <bgColor rgb="FFD9D9D9"/>
                </patternFill>
              </fill>
            </x14:dxf>
          </x14:cfRule>
          <x14:cfRule type="expression" priority="6" id="{00000000-000E-0000-0500-000006000000}">
            <xm:f>AND(H2&lt;&gt;"", IFERROR(INDEX('Recommendations'!$I$2:$I$95, MATCH(H2,'Recommendations'!$B$2:$B$95,0))="N/A",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1678</v>
      </c>
      <c r="B1" s="145" t="s">
        <v>771</v>
      </c>
      <c r="C1" s="145" t="s">
        <v>1</v>
      </c>
      <c r="D1" s="145" t="s">
        <v>772</v>
      </c>
      <c r="E1" s="145" t="s">
        <v>1679</v>
      </c>
      <c r="F1" s="145" t="s">
        <v>1680</v>
      </c>
      <c r="G1" s="145" t="s">
        <v>1681</v>
      </c>
      <c r="H1" s="145" t="s">
        <v>1682</v>
      </c>
      <c r="I1" s="145" t="s">
        <v>777</v>
      </c>
      <c r="J1" s="145" t="s">
        <v>778</v>
      </c>
      <c r="K1" s="145" t="s">
        <v>779</v>
      </c>
      <c r="L1" s="145" t="s">
        <v>780</v>
      </c>
      <c r="M1" s="145" t="s">
        <v>781</v>
      </c>
      <c r="N1" s="145" t="s">
        <v>782</v>
      </c>
      <c r="O1" s="145" t="s">
        <v>783</v>
      </c>
      <c r="P1" s="145" t="s">
        <v>784</v>
      </c>
      <c r="Q1" s="145" t="s">
        <v>785</v>
      </c>
      <c r="R1" s="145" t="s">
        <v>786</v>
      </c>
      <c r="S1" s="145" t="s">
        <v>787</v>
      </c>
      <c r="T1" s="145" t="s">
        <v>788</v>
      </c>
      <c r="U1" s="145" t="s">
        <v>789</v>
      </c>
      <c r="V1" s="145" t="s">
        <v>790</v>
      </c>
      <c r="W1" s="145" t="s">
        <v>791</v>
      </c>
      <c r="X1" s="145" t="s">
        <v>792</v>
      </c>
      <c r="Y1" s="145" t="s">
        <v>793</v>
      </c>
      <c r="Z1" s="145" t="s">
        <v>794</v>
      </c>
      <c r="AA1" s="145" t="s">
        <v>795</v>
      </c>
      <c r="AB1" s="145" t="s">
        <v>796</v>
      </c>
      <c r="AC1" s="145" t="s">
        <v>797</v>
      </c>
      <c r="AD1" s="145" t="s">
        <v>798</v>
      </c>
      <c r="AE1" s="145" t="s">
        <v>799</v>
      </c>
      <c r="AF1" s="145" t="s">
        <v>800</v>
      </c>
      <c r="AG1" s="145" t="s">
        <v>801</v>
      </c>
      <c r="AH1" s="145" t="s">
        <v>802</v>
      </c>
      <c r="AI1" s="145" t="s">
        <v>803</v>
      </c>
      <c r="AJ1" s="145" t="s">
        <v>804</v>
      </c>
      <c r="AK1" s="145" t="s">
        <v>805</v>
      </c>
      <c r="AL1" s="145" t="s">
        <v>806</v>
      </c>
      <c r="AM1" s="145" t="s">
        <v>807</v>
      </c>
      <c r="AN1" s="145" t="s">
        <v>808</v>
      </c>
      <c r="AO1" s="145" t="s">
        <v>809</v>
      </c>
      <c r="AP1" s="145" t="s">
        <v>810</v>
      </c>
      <c r="AQ1" s="145" t="s">
        <v>811</v>
      </c>
      <c r="AR1" s="145" t="s">
        <v>812</v>
      </c>
      <c r="AS1" s="145" t="s">
        <v>813</v>
      </c>
      <c r="AT1" s="145" t="s">
        <v>814</v>
      </c>
      <c r="AU1" s="145" t="s">
        <v>815</v>
      </c>
      <c r="AV1" s="145" t="s">
        <v>816</v>
      </c>
      <c r="AW1" s="146" t="s">
        <v>817</v>
      </c>
    </row>
    <row r="2" spans="1:49" ht="60" customHeight="1" outlineLevel="1" x14ac:dyDescent="0.35">
      <c r="A2" s="138" t="s">
        <v>1683</v>
      </c>
      <c r="B2" s="124"/>
      <c r="C2" s="123" t="s">
        <v>1684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1683</v>
      </c>
      <c r="B3" s="125" t="s">
        <v>966</v>
      </c>
      <c r="C3" s="126" t="s">
        <v>1685</v>
      </c>
      <c r="D3" s="128" t="s">
        <v>1686</v>
      </c>
      <c r="E3" s="128" t="s">
        <v>1687</v>
      </c>
      <c r="F3" s="128" t="s">
        <v>1688</v>
      </c>
      <c r="G3" s="128" t="s">
        <v>1689</v>
      </c>
      <c r="H3" s="128" t="s">
        <v>1690</v>
      </c>
      <c r="I3" s="130">
        <f>IF(COUNTIF(J3:AW3,"&lt;&gt;")=0,"",SUMPRODUCT(((Recommendations[ImplStatus]="Implemented")+(Recommendations[ImplStatus]="Compensated"))*ISNUMBER(MATCH(Recommendations[Id],J3:AW3,0)))/COUNTIF(J3:AW3,"&lt;&gt;"))</f>
        <v>0</v>
      </c>
      <c r="J3" s="132" t="s">
        <v>87</v>
      </c>
      <c r="K3" s="132" t="s">
        <v>134</v>
      </c>
      <c r="L3" s="132" t="s">
        <v>183</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1683</v>
      </c>
      <c r="B4" s="125" t="s">
        <v>1691</v>
      </c>
      <c r="C4" s="126" t="s">
        <v>1692</v>
      </c>
      <c r="D4" s="128" t="s">
        <v>1693</v>
      </c>
      <c r="E4" s="128" t="s">
        <v>1694</v>
      </c>
      <c r="F4" s="128" t="s">
        <v>1695</v>
      </c>
      <c r="G4" s="128" t="s">
        <v>1696</v>
      </c>
      <c r="H4" s="128" t="s">
        <v>1697</v>
      </c>
      <c r="I4" s="130">
        <f>IF(COUNTIF(J4:AW4,"&lt;&gt;")=0,"",SUMPRODUCT(((Recommendations[ImplStatus]="Implemented")+(Recommendations[ImplStatus]="Compensated"))*ISNUMBER(MATCH(Recommendations[Id],J4:AW4,0)))/COUNTIF(J4:AW4,"&lt;&gt;"))</f>
        <v>0</v>
      </c>
      <c r="J4" s="132" t="s">
        <v>273</v>
      </c>
      <c r="K4" s="132" t="s">
        <v>325</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1683</v>
      </c>
      <c r="B5" s="125" t="s">
        <v>1698</v>
      </c>
      <c r="C5" s="126" t="s">
        <v>1699</v>
      </c>
      <c r="D5" s="128" t="s">
        <v>1700</v>
      </c>
      <c r="E5" s="128" t="s">
        <v>1701</v>
      </c>
      <c r="F5" s="128" t="s">
        <v>1702</v>
      </c>
      <c r="G5" s="128" t="s">
        <v>1703</v>
      </c>
      <c r="H5" s="128" t="s">
        <v>1704</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1683</v>
      </c>
      <c r="B6" s="125" t="s">
        <v>1705</v>
      </c>
      <c r="C6" s="126" t="s">
        <v>1706</v>
      </c>
      <c r="D6" s="128" t="s">
        <v>1707</v>
      </c>
      <c r="E6" s="128" t="s">
        <v>1708</v>
      </c>
      <c r="F6" s="128" t="s">
        <v>1709</v>
      </c>
      <c r="G6" s="128" t="s">
        <v>1710</v>
      </c>
      <c r="H6" s="128" t="s">
        <v>1711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1683</v>
      </c>
      <c r="B7" s="125" t="s">
        <v>1712</v>
      </c>
      <c r="C7" s="126" t="s">
        <v>1713</v>
      </c>
      <c r="D7" s="128" t="s">
        <v>1714</v>
      </c>
      <c r="E7" s="128" t="s">
        <v>1715</v>
      </c>
      <c r="F7" s="128" t="s">
        <v>1716</v>
      </c>
      <c r="G7" s="128" t="s">
        <v>1717</v>
      </c>
      <c r="H7" s="128" t="s">
        <v>1718</v>
      </c>
      <c r="I7" s="130">
        <f>IF(COUNTIF(J7:AW7,"&lt;&gt;")=0,"",SUMPRODUCT(((Recommendations[ImplStatus]="Implemented")+(Recommendations[ImplStatus]="Compensated"))*ISNUMBER(MATCH(Recommendations[Id],J7:AW7,0)))/COUNTIF(J7:AW7,"&lt;&gt;"))</f>
        <v>0</v>
      </c>
      <c r="J7" s="132" t="s">
        <v>114</v>
      </c>
      <c r="K7" s="132" t="s">
        <v>139</v>
      </c>
      <c r="L7" s="132" t="s">
        <v>145</v>
      </c>
      <c r="M7" s="132" t="s">
        <v>178</v>
      </c>
      <c r="N7" s="132" t="s">
        <v>199</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1683</v>
      </c>
      <c r="B8" s="125" t="s">
        <v>1719</v>
      </c>
      <c r="C8" s="126" t="s">
        <v>1720</v>
      </c>
      <c r="D8" s="128" t="s">
        <v>1721</v>
      </c>
      <c r="E8" s="128" t="s">
        <v>1722</v>
      </c>
      <c r="F8" s="128" t="s">
        <v>1723</v>
      </c>
      <c r="G8" s="128" t="s">
        <v>1717</v>
      </c>
      <c r="H8" s="128" t="s">
        <v>1724</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1683</v>
      </c>
      <c r="B9" s="125" t="s">
        <v>1725</v>
      </c>
      <c r="C9" s="126" t="s">
        <v>1726</v>
      </c>
      <c r="D9" s="128" t="s">
        <v>1727</v>
      </c>
      <c r="E9" s="128" t="s">
        <v>1728</v>
      </c>
      <c r="F9" s="128" t="s">
        <v>1729</v>
      </c>
      <c r="G9" s="128" t="s">
        <v>1730</v>
      </c>
      <c r="H9" s="128" t="s">
        <v>1731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1683</v>
      </c>
      <c r="B10" s="125" t="s">
        <v>1732</v>
      </c>
      <c r="C10" s="126" t="s">
        <v>1733</v>
      </c>
      <c r="D10" s="128" t="s">
        <v>1734</v>
      </c>
      <c r="E10" s="128" t="s">
        <v>1735</v>
      </c>
      <c r="F10" s="128" t="s">
        <v>1736</v>
      </c>
      <c r="G10" s="128" t="s">
        <v>1737</v>
      </c>
      <c r="H10" s="128" t="s">
        <v>1738</v>
      </c>
      <c r="I10" s="130">
        <f>IF(COUNTIF(J10:AW10,"&lt;&gt;")=0,"",SUMPRODUCT(((Recommendations[ImplStatus]="Implemented")+(Recommendations[ImplStatus]="Compensated"))*ISNUMBER(MATCH(Recommendations[Id],J10:AW10,0)))/COUNTIF(J10:AW10,"&lt;&gt;"))</f>
        <v>0</v>
      </c>
      <c r="J10" s="132" t="s">
        <v>124</v>
      </c>
      <c r="K10" s="132" t="s">
        <v>129</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1683</v>
      </c>
      <c r="B11" s="125" t="s">
        <v>1739</v>
      </c>
      <c r="C11" s="126" t="s">
        <v>1740</v>
      </c>
      <c r="D11" s="128" t="s">
        <v>1741</v>
      </c>
      <c r="E11" s="128" t="s">
        <v>1742</v>
      </c>
      <c r="F11" s="128" t="s">
        <v>1743</v>
      </c>
      <c r="G11" s="128" t="s">
        <v>1744</v>
      </c>
      <c r="H11" s="128" t="s">
        <v>1745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1683</v>
      </c>
      <c r="B12" s="125" t="s">
        <v>1746</v>
      </c>
      <c r="C12" s="126" t="s">
        <v>1747</v>
      </c>
      <c r="D12" s="128" t="s">
        <v>1748</v>
      </c>
      <c r="E12" s="128" t="s">
        <v>1749</v>
      </c>
      <c r="F12" s="128" t="s">
        <v>1750</v>
      </c>
      <c r="G12" s="128" t="s">
        <v>1737</v>
      </c>
      <c r="H12" s="128" t="s">
        <v>1751</v>
      </c>
      <c r="I12" s="130">
        <f>IF(COUNTIF(J12:AW12,"&lt;&gt;")=0,"",SUMPRODUCT(((Recommendations[ImplStatus]="Implemented")+(Recommendations[ImplStatus]="Compensated"))*ISNUMBER(MATCH(Recommendations[Id],J12:AW12,0)))/COUNTIF(J12:AW12,"&lt;&gt;"))</f>
        <v>0</v>
      </c>
      <c r="J12" s="132" t="s">
        <v>151</v>
      </c>
      <c r="K12" s="132" t="s">
        <v>189</v>
      </c>
      <c r="L12" s="132" t="s">
        <v>194</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1683</v>
      </c>
      <c r="B13" s="125" t="s">
        <v>1752</v>
      </c>
      <c r="C13" s="126" t="s">
        <v>1753</v>
      </c>
      <c r="D13" s="128" t="s">
        <v>1754</v>
      </c>
      <c r="E13" s="128" t="s">
        <v>1755</v>
      </c>
      <c r="F13" s="128" t="s">
        <v>1756</v>
      </c>
      <c r="G13" s="128" t="s">
        <v>1737</v>
      </c>
      <c r="H13" s="128" t="s">
        <v>1757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1683</v>
      </c>
      <c r="B14" s="125" t="s">
        <v>1758</v>
      </c>
      <c r="C14" s="126" t="s">
        <v>1759</v>
      </c>
      <c r="D14" s="128" t="s">
        <v>1760</v>
      </c>
      <c r="E14" s="128" t="s">
        <v>1761</v>
      </c>
      <c r="F14" s="128" t="s">
        <v>1762</v>
      </c>
      <c r="G14" s="128" t="s">
        <v>1763</v>
      </c>
      <c r="H14" s="128" t="s">
        <v>1764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1683</v>
      </c>
      <c r="B15" s="125" t="s">
        <v>1765</v>
      </c>
      <c r="C15" s="126" t="s">
        <v>1766</v>
      </c>
      <c r="D15" s="128" t="s">
        <v>1767</v>
      </c>
      <c r="E15" s="128" t="s">
        <v>1768</v>
      </c>
      <c r="F15" s="128" t="s">
        <v>1769</v>
      </c>
      <c r="G15" s="128" t="s">
        <v>1770</v>
      </c>
      <c r="H15" s="128" t="s">
        <v>1771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1683</v>
      </c>
      <c r="B16" s="125" t="s">
        <v>1772</v>
      </c>
      <c r="C16" s="126" t="s">
        <v>1773</v>
      </c>
      <c r="D16" s="128" t="s">
        <v>1774</v>
      </c>
      <c r="E16" s="128" t="s">
        <v>1775</v>
      </c>
      <c r="F16" s="128" t="s">
        <v>1776</v>
      </c>
      <c r="G16" s="128" t="s">
        <v>1777</v>
      </c>
      <c r="H16" s="128" t="s">
        <v>1778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1683</v>
      </c>
      <c r="B17" s="125" t="s">
        <v>1779</v>
      </c>
      <c r="C17" s="126" t="s">
        <v>1780</v>
      </c>
      <c r="D17" s="128" t="s">
        <v>1781</v>
      </c>
      <c r="E17" s="128" t="s">
        <v>1782</v>
      </c>
      <c r="F17" s="128" t="s">
        <v>1783</v>
      </c>
      <c r="G17" s="128" t="s">
        <v>1784</v>
      </c>
      <c r="H17" s="128" t="s">
        <v>1785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1683</v>
      </c>
      <c r="B18" s="125" t="s">
        <v>1786</v>
      </c>
      <c r="C18" s="126" t="s">
        <v>1787</v>
      </c>
      <c r="D18" s="128" t="s">
        <v>1788</v>
      </c>
      <c r="E18" s="128" t="s">
        <v>1789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1790</v>
      </c>
      <c r="B19" s="124"/>
      <c r="C19" s="123" t="s">
        <v>1791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1790</v>
      </c>
      <c r="B20" s="125" t="s">
        <v>1792</v>
      </c>
      <c r="C20" s="126" t="s">
        <v>1793</v>
      </c>
      <c r="D20" s="128" t="s">
        <v>1794</v>
      </c>
      <c r="E20" s="128" t="s">
        <v>1795</v>
      </c>
      <c r="F20" s="128" t="s">
        <v>1796</v>
      </c>
      <c r="G20" s="128" t="s">
        <v>1797</v>
      </c>
      <c r="H20" s="128" t="s">
        <v>1798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1790</v>
      </c>
      <c r="B21" s="125" t="s">
        <v>1799</v>
      </c>
      <c r="C21" s="126" t="s">
        <v>1800</v>
      </c>
      <c r="D21" s="128" t="s">
        <v>1801</v>
      </c>
      <c r="E21" s="128" t="s">
        <v>1802</v>
      </c>
      <c r="F21" s="128" t="s">
        <v>1803</v>
      </c>
      <c r="G21" s="128" t="s">
        <v>1804</v>
      </c>
      <c r="H21" s="128" t="s">
        <v>1805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1806</v>
      </c>
      <c r="B22" s="124"/>
      <c r="C22" s="123" t="s">
        <v>1807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1806</v>
      </c>
      <c r="B23" s="125" t="s">
        <v>1808</v>
      </c>
      <c r="C23" s="126" t="s">
        <v>1809</v>
      </c>
      <c r="D23" s="128" t="s">
        <v>1810</v>
      </c>
      <c r="E23" s="128" t="s">
        <v>1811</v>
      </c>
      <c r="F23" s="128" t="s">
        <v>1812</v>
      </c>
      <c r="G23" s="128" t="s">
        <v>1813</v>
      </c>
      <c r="H23" s="128" t="s">
        <v>1814</v>
      </c>
      <c r="I23" s="130">
        <f>IF(COUNTIF(J23:AW23,"&lt;&gt;")=0,"",SUMPRODUCT(((Recommendations[ImplStatus]="Implemented")+(Recommendations[ImplStatus]="Compensated"))*ISNUMBER(MATCH(Recommendations[Id],J23:AW23,0)))/COUNTIF(J23:AW23,"&lt;&gt;"))</f>
        <v>0</v>
      </c>
      <c r="J23" s="132" t="s">
        <v>98</v>
      </c>
      <c r="K23" s="132" t="s">
        <v>103</v>
      </c>
      <c r="L23" s="132" t="s">
        <v>108</v>
      </c>
      <c r="M23" s="132" t="s">
        <v>257</v>
      </c>
      <c r="N23" s="132" t="s">
        <v>267</v>
      </c>
      <c r="O23" s="132" t="s">
        <v>505</v>
      </c>
      <c r="P23" s="132" t="s">
        <v>510</v>
      </c>
      <c r="Q23" s="132" t="s">
        <v>522</v>
      </c>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1806</v>
      </c>
      <c r="B24" s="125" t="s">
        <v>1815</v>
      </c>
      <c r="C24" s="126" t="s">
        <v>1816</v>
      </c>
      <c r="D24" s="128" t="s">
        <v>1817</v>
      </c>
      <c r="E24" s="128" t="s">
        <v>1818</v>
      </c>
      <c r="F24" s="128" t="s">
        <v>1819</v>
      </c>
      <c r="G24" s="128" t="s">
        <v>1820</v>
      </c>
      <c r="H24" s="128" t="s">
        <v>1821</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1806</v>
      </c>
      <c r="B25" s="125" t="s">
        <v>1822</v>
      </c>
      <c r="C25" s="126" t="s">
        <v>1823</v>
      </c>
      <c r="D25" s="128" t="s">
        <v>1824</v>
      </c>
      <c r="E25" s="128" t="s">
        <v>1825</v>
      </c>
      <c r="F25" s="128" t="s">
        <v>1826</v>
      </c>
      <c r="G25" s="128" t="s">
        <v>1827</v>
      </c>
      <c r="H25" s="128" t="s">
        <v>1828</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1806</v>
      </c>
      <c r="B26" s="125" t="s">
        <v>1829</v>
      </c>
      <c r="C26" s="126" t="s">
        <v>1830</v>
      </c>
      <c r="D26" s="128" t="s">
        <v>1831</v>
      </c>
      <c r="E26" s="128" t="s">
        <v>1832</v>
      </c>
      <c r="F26" s="128" t="s">
        <v>1833</v>
      </c>
      <c r="G26" s="128" t="s">
        <v>1820</v>
      </c>
      <c r="H26" s="128" t="s">
        <v>1834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1806</v>
      </c>
      <c r="B27" s="125" t="s">
        <v>1835</v>
      </c>
      <c r="C27" s="126" t="s">
        <v>1836</v>
      </c>
      <c r="D27" s="128" t="s">
        <v>1837</v>
      </c>
      <c r="E27" s="128" t="s">
        <v>1838</v>
      </c>
      <c r="F27" s="128" t="s">
        <v>1839</v>
      </c>
      <c r="G27" s="128" t="s">
        <v>1840</v>
      </c>
      <c r="H27" s="128" t="s">
        <v>1841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1806</v>
      </c>
      <c r="B28" s="125" t="s">
        <v>1842</v>
      </c>
      <c r="C28" s="126" t="s">
        <v>1843</v>
      </c>
      <c r="D28" s="128" t="s">
        <v>1844</v>
      </c>
      <c r="E28" s="128" t="s">
        <v>1845</v>
      </c>
      <c r="F28" s="128" t="s">
        <v>1846</v>
      </c>
      <c r="G28" s="128" t="s">
        <v>1847</v>
      </c>
      <c r="H28" s="128" t="s">
        <v>1848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1806</v>
      </c>
      <c r="B29" s="125" t="s">
        <v>1849</v>
      </c>
      <c r="C29" s="126" t="s">
        <v>1850</v>
      </c>
      <c r="D29" s="128" t="s">
        <v>1851</v>
      </c>
      <c r="E29" s="128" t="s">
        <v>1852</v>
      </c>
      <c r="F29" s="128" t="s">
        <v>1853</v>
      </c>
      <c r="G29" s="128" t="s">
        <v>1737</v>
      </c>
      <c r="H29" s="128" t="s">
        <v>1854</v>
      </c>
      <c r="I29" s="130">
        <f>IF(COUNTIF(J29:AW29,"&lt;&gt;")=0,"",SUMPRODUCT(((Recommendations[ImplStatus]="Implemented")+(Recommendations[ImplStatus]="Compensated"))*ISNUMBER(MATCH(Recommendations[Id],J29:AW29,0)))/COUNTIF(J29:AW29,"&lt;&gt;"))</f>
        <v>0</v>
      </c>
      <c r="J29" s="132" t="s">
        <v>49</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1806</v>
      </c>
      <c r="B30" s="125" t="s">
        <v>1855</v>
      </c>
      <c r="C30" s="126" t="s">
        <v>1856</v>
      </c>
      <c r="D30" s="128" t="s">
        <v>1857</v>
      </c>
      <c r="E30" s="128" t="s">
        <v>1858</v>
      </c>
      <c r="F30" s="128" t="s">
        <v>1859</v>
      </c>
      <c r="G30" s="128" t="s">
        <v>1820</v>
      </c>
      <c r="H30" s="128" t="s">
        <v>1860</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1861</v>
      </c>
      <c r="B31" s="124"/>
      <c r="C31" s="123" t="s">
        <v>1862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1861</v>
      </c>
      <c r="B32" s="125" t="s">
        <v>1863</v>
      </c>
      <c r="C32" s="126" t="s">
        <v>1864</v>
      </c>
      <c r="D32" s="128" t="s">
        <v>1865</v>
      </c>
      <c r="E32" s="128" t="s">
        <v>1866</v>
      </c>
      <c r="F32" s="128" t="s">
        <v>1867</v>
      </c>
      <c r="G32" s="128" t="s">
        <v>1868</v>
      </c>
      <c r="H32" s="128" t="s">
        <v>1869</v>
      </c>
      <c r="I32" s="130">
        <f>IF(COUNTIF(J32:AW32,"&lt;&gt;")=0,"",SUMPRODUCT(((Recommendations[ImplStatus]="Implemented")+(Recommendations[ImplStatus]="Compensated"))*ISNUMBER(MATCH(Recommendations[Id],J32:AW32,0)))/COUNTIF(J32:AW32,"&lt;&gt;"))</f>
        <v>0</v>
      </c>
      <c r="J32" s="132" t="s">
        <v>335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1861</v>
      </c>
      <c r="B33" s="125" t="s">
        <v>1870</v>
      </c>
      <c r="C33" s="126" t="s">
        <v>1871</v>
      </c>
      <c r="D33" s="128" t="s">
        <v>1872</v>
      </c>
      <c r="E33" s="128" t="s">
        <v>1873</v>
      </c>
      <c r="F33" s="128" t="s">
        <v>1874</v>
      </c>
      <c r="G33" s="128" t="s">
        <v>1875</v>
      </c>
      <c r="H33" s="128" t="s">
        <v>1876</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1861</v>
      </c>
      <c r="B34" s="125" t="s">
        <v>1877</v>
      </c>
      <c r="C34" s="126" t="s">
        <v>1878</v>
      </c>
      <c r="D34" s="128" t="s">
        <v>1879</v>
      </c>
      <c r="E34" s="128" t="s">
        <v>1880</v>
      </c>
      <c r="F34" s="128" t="s">
        <v>1881</v>
      </c>
      <c r="G34" s="128" t="s">
        <v>1882</v>
      </c>
      <c r="H34" s="128" t="s">
        <v>1883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1861</v>
      </c>
      <c r="B35" s="125" t="s">
        <v>1884</v>
      </c>
      <c r="C35" s="126" t="s">
        <v>1885</v>
      </c>
      <c r="D35" s="128" t="s">
        <v>1886</v>
      </c>
      <c r="E35" s="128" t="s">
        <v>1887</v>
      </c>
      <c r="F35" s="128" t="s">
        <v>1888</v>
      </c>
      <c r="G35" s="128" t="s">
        <v>1889</v>
      </c>
      <c r="H35" s="128" t="s">
        <v>1890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1861</v>
      </c>
      <c r="B36" s="125" t="s">
        <v>1891</v>
      </c>
      <c r="C36" s="126" t="s">
        <v>1892</v>
      </c>
      <c r="D36" s="128" t="s">
        <v>1893</v>
      </c>
      <c r="E36" s="128" t="s">
        <v>1894</v>
      </c>
      <c r="F36" s="128" t="s">
        <v>1895</v>
      </c>
      <c r="G36" s="128" t="s">
        <v>1896</v>
      </c>
      <c r="H36" s="128" t="s">
        <v>1897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1861</v>
      </c>
      <c r="B37" s="125" t="s">
        <v>1898</v>
      </c>
      <c r="C37" s="126" t="s">
        <v>1899</v>
      </c>
      <c r="D37" s="128" t="s">
        <v>1900</v>
      </c>
      <c r="E37" s="128" t="s">
        <v>1901</v>
      </c>
      <c r="F37" s="128" t="s">
        <v>1902</v>
      </c>
      <c r="G37" s="128" t="s">
        <v>1903</v>
      </c>
      <c r="H37" s="128" t="s">
        <v>1904</v>
      </c>
      <c r="I37" s="130">
        <f>IF(COUNTIF(J37:AW37,"&lt;&gt;")=0,"",SUMPRODUCT(((Recommendations[ImplStatus]="Implemented")+(Recommendations[ImplStatus]="Compensated"))*ISNUMBER(MATCH(Recommendations[Id],J37:AW37,0)))/COUNTIF(J37:AW37,"&lt;&gt;"))</f>
        <v>0</v>
      </c>
      <c r="J37" s="132" t="s">
        <v>59</v>
      </c>
      <c r="K37" s="132" t="s">
        <v>70</v>
      </c>
      <c r="L37" s="132" t="s">
        <v>75</v>
      </c>
      <c r="M37" s="132" t="s">
        <v>92</v>
      </c>
      <c r="N37" s="132" t="s">
        <v>156</v>
      </c>
      <c r="O37" s="132" t="s">
        <v>162</v>
      </c>
      <c r="P37" s="132" t="s">
        <v>167</v>
      </c>
      <c r="Q37" s="132" t="s">
        <v>173</v>
      </c>
      <c r="R37" s="132" t="s">
        <v>279</v>
      </c>
      <c r="S37" s="132" t="s">
        <v>284</v>
      </c>
      <c r="T37" s="132" t="s">
        <v>289</v>
      </c>
      <c r="U37" s="132" t="s">
        <v>294</v>
      </c>
      <c r="V37" s="132" t="s">
        <v>299</v>
      </c>
      <c r="W37" s="132" t="s">
        <v>304</v>
      </c>
      <c r="X37" s="132" t="s">
        <v>309</v>
      </c>
      <c r="Y37" s="132" t="s">
        <v>314</v>
      </c>
      <c r="Z37" s="132" t="s">
        <v>320</v>
      </c>
      <c r="AA37" s="132" t="s">
        <v>341</v>
      </c>
      <c r="AB37" s="132" t="s">
        <v>346</v>
      </c>
      <c r="AC37" s="132" t="s">
        <v>351</v>
      </c>
      <c r="AD37" s="132" t="s">
        <v>356</v>
      </c>
      <c r="AE37" s="132" t="s">
        <v>362</v>
      </c>
      <c r="AF37" s="132" t="s">
        <v>367</v>
      </c>
      <c r="AG37" s="132" t="s">
        <v>372</v>
      </c>
      <c r="AH37" s="132" t="s">
        <v>377</v>
      </c>
      <c r="AI37" s="132" t="s">
        <v>382</v>
      </c>
      <c r="AJ37" s="132" t="s">
        <v>387</v>
      </c>
      <c r="AK37" s="132" t="s">
        <v>392</v>
      </c>
      <c r="AL37" s="132" t="s">
        <v>397</v>
      </c>
      <c r="AM37" s="132" t="s">
        <v>402</v>
      </c>
      <c r="AN37" s="132" t="s">
        <v>407</v>
      </c>
      <c r="AO37" s="132" t="s">
        <v>412</v>
      </c>
      <c r="AP37" s="132" t="s">
        <v>417</v>
      </c>
      <c r="AQ37" s="132" t="s">
        <v>422</v>
      </c>
      <c r="AR37" s="132" t="s">
        <v>427</v>
      </c>
      <c r="AS37" s="132" t="s">
        <v>433</v>
      </c>
      <c r="AT37" s="132" t="s">
        <v>438</v>
      </c>
      <c r="AU37" s="132" t="s">
        <v>443</v>
      </c>
      <c r="AV37" s="132" t="s">
        <v>449</v>
      </c>
      <c r="AW37" s="142" t="s">
        <v>454</v>
      </c>
    </row>
    <row r="38" spans="1:49" ht="60" customHeight="1" x14ac:dyDescent="0.35">
      <c r="A38" s="139" t="s">
        <v>1861</v>
      </c>
      <c r="B38" s="125" t="s">
        <v>1905</v>
      </c>
      <c r="C38" s="126" t="s">
        <v>1906</v>
      </c>
      <c r="D38" s="128" t="s">
        <v>1907</v>
      </c>
      <c r="E38" s="128" t="s">
        <v>1908</v>
      </c>
      <c r="F38" s="128" t="s">
        <v>1909</v>
      </c>
      <c r="G38" s="128" t="s">
        <v>1910</v>
      </c>
      <c r="H38" s="128" t="s">
        <v>1911</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1861</v>
      </c>
      <c r="B39" s="125" t="s">
        <v>1912</v>
      </c>
      <c r="C39" s="126" t="s">
        <v>1913</v>
      </c>
      <c r="D39" s="128" t="s">
        <v>1914</v>
      </c>
      <c r="E39" s="128" t="s">
        <v>1915</v>
      </c>
      <c r="F39" s="128" t="s">
        <v>1916</v>
      </c>
      <c r="G39" s="128" t="s">
        <v>1917</v>
      </c>
      <c r="H39" s="128" t="s">
        <v>1918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1861</v>
      </c>
      <c r="B40" s="125" t="s">
        <v>1919</v>
      </c>
      <c r="C40" s="126" t="s">
        <v>1920</v>
      </c>
      <c r="D40" s="128" t="s">
        <v>1921</v>
      </c>
      <c r="E40" s="128" t="s">
        <v>1922</v>
      </c>
      <c r="F40" s="128" t="s">
        <v>1923</v>
      </c>
      <c r="G40" s="128" t="s">
        <v>1924</v>
      </c>
      <c r="H40" s="128" t="s">
        <v>1925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1861</v>
      </c>
      <c r="B41" s="125" t="s">
        <v>1926</v>
      </c>
      <c r="C41" s="126" t="s">
        <v>1927</v>
      </c>
      <c r="D41" s="128" t="s">
        <v>1928</v>
      </c>
      <c r="E41" s="128" t="s">
        <v>1929</v>
      </c>
      <c r="F41" s="128" t="s">
        <v>1930</v>
      </c>
      <c r="G41" s="128" t="s">
        <v>1868</v>
      </c>
      <c r="H41" s="128" t="s">
        <v>1931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1932</v>
      </c>
      <c r="B42" s="124"/>
      <c r="C42" s="123" t="s">
        <v>1933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1932</v>
      </c>
      <c r="B43" s="125" t="s">
        <v>1934</v>
      </c>
      <c r="C43" s="126" t="s">
        <v>1935</v>
      </c>
      <c r="D43" s="128" t="s">
        <v>1936</v>
      </c>
      <c r="E43" s="128" t="s">
        <v>1937</v>
      </c>
      <c r="F43" s="128" t="s">
        <v>1938</v>
      </c>
      <c r="G43" s="128" t="s">
        <v>1939</v>
      </c>
      <c r="H43" s="128" t="s">
        <v>1940</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1932</v>
      </c>
      <c r="B44" s="125" t="s">
        <v>1941</v>
      </c>
      <c r="C44" s="126" t="s">
        <v>1942</v>
      </c>
      <c r="D44" s="128" t="s">
        <v>1943</v>
      </c>
      <c r="E44" s="128" t="s">
        <v>1944</v>
      </c>
      <c r="F44" s="128" t="s">
        <v>1945</v>
      </c>
      <c r="G44" s="128" t="s">
        <v>1946</v>
      </c>
      <c r="H44" s="128" t="s">
        <v>1947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1932</v>
      </c>
      <c r="B45" s="125" t="s">
        <v>1948</v>
      </c>
      <c r="C45" s="126" t="s">
        <v>1949</v>
      </c>
      <c r="D45" s="128" t="s">
        <v>1950</v>
      </c>
      <c r="E45" s="128" t="s">
        <v>1951</v>
      </c>
      <c r="F45" s="128" t="s">
        <v>1952</v>
      </c>
      <c r="G45" s="128" t="s">
        <v>1953</v>
      </c>
      <c r="H45" s="128" t="s">
        <v>1954</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1932</v>
      </c>
      <c r="B46" s="125" t="s">
        <v>1955</v>
      </c>
      <c r="C46" s="126" t="s">
        <v>1956</v>
      </c>
      <c r="D46" s="128" t="s">
        <v>1957</v>
      </c>
      <c r="E46" s="128" t="s">
        <v>1958</v>
      </c>
      <c r="F46" s="128" t="s">
        <v>1959</v>
      </c>
      <c r="G46" s="128" t="s">
        <v>1953</v>
      </c>
      <c r="H46" s="128" t="s">
        <v>1960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1932</v>
      </c>
      <c r="B47" s="125" t="s">
        <v>1961</v>
      </c>
      <c r="C47" s="126" t="s">
        <v>1962</v>
      </c>
      <c r="D47" s="128" t="s">
        <v>1963</v>
      </c>
      <c r="E47" s="128" t="s">
        <v>1964</v>
      </c>
      <c r="F47" s="128" t="s">
        <v>1965</v>
      </c>
      <c r="G47" s="128" t="s">
        <v>1966</v>
      </c>
      <c r="H47" s="128" t="s">
        <v>1967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1932</v>
      </c>
      <c r="B48" s="125" t="s">
        <v>1968</v>
      </c>
      <c r="C48" s="126" t="s">
        <v>1969</v>
      </c>
      <c r="D48" s="128" t="s">
        <v>1970</v>
      </c>
      <c r="E48" s="128" t="s">
        <v>1971</v>
      </c>
      <c r="F48" s="128" t="s">
        <v>1972</v>
      </c>
      <c r="G48" s="128" t="s">
        <v>1973</v>
      </c>
      <c r="H48" s="128" t="s">
        <v>1974</v>
      </c>
      <c r="I48" s="130">
        <f>IF(COUNTIF(J48:AW48,"&lt;&gt;")=0,"",SUMPRODUCT(((Recommendations[ImplStatus]="Implemented")+(Recommendations[ImplStatus]="Compensated"))*ISNUMBER(MATCH(Recommendations[Id],J48:AW48,0)))/COUNTIF(J48:AW48,"&lt;&gt;"))</f>
        <v>0</v>
      </c>
      <c r="J48" s="132" t="s">
        <v>119</v>
      </c>
      <c r="K48" s="132" t="s">
        <v>215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1932</v>
      </c>
      <c r="B49" s="125" t="s">
        <v>1975</v>
      </c>
      <c r="C49" s="126" t="s">
        <v>1976</v>
      </c>
      <c r="D49" s="128" t="s">
        <v>1977</v>
      </c>
      <c r="E49" s="128" t="s">
        <v>1978</v>
      </c>
      <c r="F49" s="128" t="s">
        <v>1979</v>
      </c>
      <c r="G49" s="128" t="s">
        <v>1737</v>
      </c>
      <c r="H49" s="128" t="s">
        <v>1980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1932</v>
      </c>
      <c r="B50" s="125" t="s">
        <v>1981</v>
      </c>
      <c r="C50" s="126" t="s">
        <v>1982</v>
      </c>
      <c r="D50" s="128" t="s">
        <v>1983</v>
      </c>
      <c r="E50" s="128" t="s">
        <v>1984</v>
      </c>
      <c r="F50" s="128" t="s">
        <v>1985</v>
      </c>
      <c r="G50" s="128" t="s">
        <v>1986</v>
      </c>
      <c r="H50" s="128" t="s">
        <v>1987</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1988</v>
      </c>
      <c r="B51" s="124"/>
      <c r="C51" s="123" t="s">
        <v>1989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1988</v>
      </c>
      <c r="B52" s="125" t="s">
        <v>1990</v>
      </c>
      <c r="C52" s="126" t="s">
        <v>1991</v>
      </c>
      <c r="D52" s="128" t="s">
        <v>1992</v>
      </c>
      <c r="E52" s="128" t="s">
        <v>1993</v>
      </c>
      <c r="F52" s="128" t="s">
        <v>1994</v>
      </c>
      <c r="G52" s="128" t="s">
        <v>1995</v>
      </c>
      <c r="H52" s="128" t="s">
        <v>1996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1988</v>
      </c>
      <c r="B53" s="125" t="s">
        <v>1997</v>
      </c>
      <c r="C53" s="126" t="s">
        <v>1998</v>
      </c>
      <c r="D53" s="128" t="s">
        <v>1999</v>
      </c>
      <c r="E53" s="128" t="s">
        <v>2000</v>
      </c>
      <c r="F53" s="128" t="s">
        <v>2001</v>
      </c>
      <c r="G53" s="128" t="s">
        <v>2002</v>
      </c>
      <c r="H53" s="128" t="s">
        <v>2003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1988</v>
      </c>
      <c r="B54" s="125" t="s">
        <v>2004</v>
      </c>
      <c r="C54" s="126" t="s">
        <v>2005</v>
      </c>
      <c r="D54" s="128" t="s">
        <v>2006</v>
      </c>
      <c r="E54" s="128" t="s">
        <v>2007</v>
      </c>
      <c r="F54" s="128" t="s">
        <v>2008</v>
      </c>
      <c r="G54" s="128" t="s">
        <v>2009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1988</v>
      </c>
      <c r="B55" s="125" t="s">
        <v>2010</v>
      </c>
      <c r="C55" s="126" t="s">
        <v>2011</v>
      </c>
      <c r="D55" s="128" t="s">
        <v>2012</v>
      </c>
      <c r="E55" s="128" t="s">
        <v>2013</v>
      </c>
      <c r="F55" s="128" t="s">
        <v>2014</v>
      </c>
      <c r="G55" s="128" t="s">
        <v>2015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1988</v>
      </c>
      <c r="B56" s="125" t="s">
        <v>2016</v>
      </c>
      <c r="C56" s="126" t="s">
        <v>2017</v>
      </c>
      <c r="D56" s="128" t="s">
        <v>2018</v>
      </c>
      <c r="E56" s="128" t="s">
        <v>2019</v>
      </c>
      <c r="F56" s="128" t="s">
        <v>2020</v>
      </c>
      <c r="G56" s="128" t="s">
        <v>2021</v>
      </c>
      <c r="H56" s="128" t="s">
        <v>2022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2023</v>
      </c>
      <c r="B57" s="124"/>
      <c r="C57" s="123" t="s">
        <v>2024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2023</v>
      </c>
      <c r="B58" s="125" t="s">
        <v>2025</v>
      </c>
      <c r="C58" s="126" t="s">
        <v>2026</v>
      </c>
      <c r="D58" s="128" t="s">
        <v>2027</v>
      </c>
      <c r="E58" s="128" t="s">
        <v>2028</v>
      </c>
      <c r="F58" s="128" t="s">
        <v>2029</v>
      </c>
      <c r="G58" s="128" t="s">
        <v>2030</v>
      </c>
      <c r="H58" s="128" t="s">
        <v>2031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2023</v>
      </c>
      <c r="B59" s="125" t="s">
        <v>2032</v>
      </c>
      <c r="C59" s="126" t="s">
        <v>2033</v>
      </c>
      <c r="D59" s="128" t="s">
        <v>2034</v>
      </c>
      <c r="E59" s="128" t="s">
        <v>2035</v>
      </c>
      <c r="F59" s="128" t="s">
        <v>2036</v>
      </c>
      <c r="G59" s="128" t="s">
        <v>2037</v>
      </c>
      <c r="H59" s="128" t="s">
        <v>2038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2023</v>
      </c>
      <c r="B60" s="125" t="s">
        <v>2039</v>
      </c>
      <c r="C60" s="126" t="s">
        <v>2040</v>
      </c>
      <c r="D60" s="128" t="s">
        <v>2041</v>
      </c>
      <c r="E60" s="128" t="s">
        <v>2042</v>
      </c>
      <c r="F60" s="128" t="s">
        <v>2043</v>
      </c>
      <c r="G60" s="128" t="s">
        <v>2044</v>
      </c>
      <c r="H60" s="128" t="s">
        <v>2045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2046</v>
      </c>
      <c r="B61" s="124"/>
      <c r="C61" s="123" t="s">
        <v>2047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2046</v>
      </c>
      <c r="B62" s="125" t="s">
        <v>2048</v>
      </c>
      <c r="C62" s="126" t="s">
        <v>2049</v>
      </c>
      <c r="D62" s="128" t="s">
        <v>2050</v>
      </c>
      <c r="E62" s="128" t="s">
        <v>2051</v>
      </c>
      <c r="F62" s="128" t="s">
        <v>2052</v>
      </c>
      <c r="G62" s="128" t="s">
        <v>2053</v>
      </c>
      <c r="H62" s="128" t="s">
        <v>2054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2046</v>
      </c>
      <c r="B63" s="125" t="s">
        <v>2055</v>
      </c>
      <c r="C63" s="126" t="s">
        <v>2056</v>
      </c>
      <c r="D63" s="128" t="s">
        <v>2057</v>
      </c>
      <c r="E63" s="128" t="s">
        <v>2058</v>
      </c>
      <c r="F63" s="128" t="s">
        <v>2059</v>
      </c>
      <c r="G63" s="128" t="s">
        <v>2060</v>
      </c>
      <c r="H63" s="128" t="s">
        <v>2061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2046</v>
      </c>
      <c r="B64" s="125" t="s">
        <v>2062</v>
      </c>
      <c r="C64" s="126" t="s">
        <v>2063</v>
      </c>
      <c r="D64" s="128" t="s">
        <v>2064</v>
      </c>
      <c r="E64" s="128" t="s">
        <v>2065</v>
      </c>
      <c r="F64" s="128" t="s">
        <v>2066</v>
      </c>
      <c r="G64" s="128" t="s">
        <v>2067</v>
      </c>
      <c r="H64" s="128" t="s">
        <v>2068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2046</v>
      </c>
      <c r="B65" s="125" t="s">
        <v>2069</v>
      </c>
      <c r="C65" s="126" t="s">
        <v>2070</v>
      </c>
      <c r="D65" s="128" t="s">
        <v>2071</v>
      </c>
      <c r="E65" s="128" t="s">
        <v>2072</v>
      </c>
      <c r="F65" s="128" t="s">
        <v>2073</v>
      </c>
      <c r="G65" s="128" t="s">
        <v>2074</v>
      </c>
      <c r="H65" s="128" t="s">
        <v>2075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2046</v>
      </c>
      <c r="B66" s="125" t="s">
        <v>2076</v>
      </c>
      <c r="C66" s="126" t="s">
        <v>2077</v>
      </c>
      <c r="D66" s="128" t="s">
        <v>2078</v>
      </c>
      <c r="E66" s="128" t="s">
        <v>2079</v>
      </c>
      <c r="F66" s="128" t="s">
        <v>2080</v>
      </c>
      <c r="G66" s="128" t="s">
        <v>2081</v>
      </c>
      <c r="H66" s="128" t="s">
        <v>2082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2046</v>
      </c>
      <c r="B67" s="125" t="s">
        <v>2083</v>
      </c>
      <c r="C67" s="126" t="s">
        <v>2084</v>
      </c>
      <c r="D67" s="128" t="s">
        <v>2085</v>
      </c>
      <c r="E67" s="128" t="s">
        <v>2086</v>
      </c>
      <c r="F67" s="128" t="s">
        <v>2087</v>
      </c>
      <c r="G67" s="128" t="s">
        <v>2088</v>
      </c>
      <c r="H67" s="128" t="s">
        <v>2089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2046</v>
      </c>
      <c r="B68" s="125" t="s">
        <v>2090</v>
      </c>
      <c r="C68" s="126" t="s">
        <v>2091</v>
      </c>
      <c r="D68" s="128" t="s">
        <v>2092</v>
      </c>
      <c r="E68" s="128" t="s">
        <v>2093</v>
      </c>
      <c r="F68" s="128" t="s">
        <v>2094</v>
      </c>
      <c r="G68" s="128" t="s">
        <v>2095</v>
      </c>
      <c r="H68" s="128" t="s">
        <v>2096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2097</v>
      </c>
      <c r="B69" s="124"/>
      <c r="C69" s="123" t="s">
        <v>2098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2097</v>
      </c>
      <c r="B70" s="125" t="s">
        <v>2099</v>
      </c>
      <c r="C70" s="126" t="s">
        <v>2100</v>
      </c>
      <c r="D70" s="128" t="s">
        <v>2101</v>
      </c>
      <c r="E70" s="128" t="s">
        <v>2102</v>
      </c>
      <c r="F70" s="128" t="s">
        <v>2103</v>
      </c>
      <c r="G70" s="128" t="s">
        <v>2104</v>
      </c>
      <c r="H70" s="128" t="s">
        <v>2105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2097</v>
      </c>
      <c r="B71" s="125" t="s">
        <v>2106</v>
      </c>
      <c r="C71" s="126" t="s">
        <v>2107</v>
      </c>
      <c r="D71" s="128" t="s">
        <v>2108</v>
      </c>
      <c r="E71" s="128" t="s">
        <v>2109</v>
      </c>
      <c r="F71" s="128" t="s">
        <v>2110</v>
      </c>
      <c r="G71" s="128" t="s">
        <v>2111</v>
      </c>
      <c r="H71" s="128" t="s">
        <v>2112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2113</v>
      </c>
      <c r="B72" s="124"/>
      <c r="C72" s="123" t="s">
        <v>2114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2113</v>
      </c>
      <c r="B73" s="125" t="s">
        <v>2115</v>
      </c>
      <c r="C73" s="126" t="s">
        <v>2116</v>
      </c>
      <c r="D73" s="128" t="s">
        <v>2117</v>
      </c>
      <c r="E73" s="128" t="s">
        <v>2118</v>
      </c>
      <c r="F73" s="128" t="s">
        <v>2119</v>
      </c>
      <c r="G73" s="128" t="s">
        <v>2120</v>
      </c>
      <c r="H73" s="128" t="s">
        <v>2121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2113</v>
      </c>
      <c r="B74" s="125" t="s">
        <v>2122</v>
      </c>
      <c r="C74" s="126" t="s">
        <v>2123</v>
      </c>
      <c r="D74" s="128" t="s">
        <v>2124</v>
      </c>
      <c r="E74" s="128" t="s">
        <v>2125</v>
      </c>
      <c r="F74" s="128" t="s">
        <v>2126</v>
      </c>
      <c r="G74" s="128" t="s">
        <v>2127</v>
      </c>
      <c r="H74" s="128" t="s">
        <v>2128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2113</v>
      </c>
      <c r="B75" s="125" t="s">
        <v>2129</v>
      </c>
      <c r="C75" s="126" t="s">
        <v>2130</v>
      </c>
      <c r="D75" s="128" t="s">
        <v>2131</v>
      </c>
      <c r="E75" s="128" t="s">
        <v>2132</v>
      </c>
      <c r="F75" s="128" t="s">
        <v>2133</v>
      </c>
      <c r="G75" s="128" t="s">
        <v>2134</v>
      </c>
      <c r="H75" s="128" t="s">
        <v>2135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2113</v>
      </c>
      <c r="B76" s="125" t="s">
        <v>2136</v>
      </c>
      <c r="C76" s="126" t="s">
        <v>2137</v>
      </c>
      <c r="D76" s="128" t="s">
        <v>2138</v>
      </c>
      <c r="E76" s="128" t="s">
        <v>2139</v>
      </c>
      <c r="F76" s="128" t="s">
        <v>2140</v>
      </c>
      <c r="G76" s="128" t="s">
        <v>2141</v>
      </c>
      <c r="H76" s="128" t="s">
        <v>2142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2113</v>
      </c>
      <c r="B77" s="125" t="s">
        <v>2143</v>
      </c>
      <c r="C77" s="126" t="s">
        <v>2144</v>
      </c>
      <c r="D77" s="128" t="s">
        <v>2145</v>
      </c>
      <c r="E77" s="128" t="s">
        <v>2146</v>
      </c>
      <c r="F77" s="128" t="s">
        <v>2147</v>
      </c>
      <c r="G77" s="128" t="s">
        <v>2141</v>
      </c>
      <c r="H77" s="128" t="s">
        <v>2148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2149</v>
      </c>
      <c r="B78" s="124"/>
      <c r="C78" s="123" t="s">
        <v>2150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2149</v>
      </c>
      <c r="B79" s="125" t="s">
        <v>2149</v>
      </c>
      <c r="C79" s="126" t="s">
        <v>2151</v>
      </c>
      <c r="D79" s="128" t="s">
        <v>2152</v>
      </c>
      <c r="E79" s="128" t="s">
        <v>2153</v>
      </c>
      <c r="F79" s="128" t="s">
        <v>2154</v>
      </c>
      <c r="G79" s="128" t="s">
        <v>2155</v>
      </c>
      <c r="H79" s="128" t="s">
        <v>2156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2149</v>
      </c>
      <c r="B80" s="125" t="s">
        <v>2157</v>
      </c>
      <c r="C80" s="126" t="s">
        <v>2158</v>
      </c>
      <c r="D80" s="128" t="s">
        <v>2159</v>
      </c>
      <c r="E80" s="128" t="s">
        <v>2160</v>
      </c>
      <c r="F80" s="128" t="s">
        <v>2161</v>
      </c>
      <c r="G80" s="128" t="s">
        <v>2162</v>
      </c>
      <c r="H80" s="128" t="s">
        <v>2163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2149</v>
      </c>
      <c r="B81" s="125" t="s">
        <v>2164</v>
      </c>
      <c r="C81" s="126" t="s">
        <v>2165</v>
      </c>
      <c r="D81" s="128" t="s">
        <v>2166</v>
      </c>
      <c r="E81" s="128" t="s">
        <v>2167</v>
      </c>
      <c r="F81" s="128" t="s">
        <v>2168</v>
      </c>
      <c r="G81" s="128" t="s">
        <v>2169</v>
      </c>
      <c r="H81" s="128" t="s">
        <v>2170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2171</v>
      </c>
      <c r="B82" s="124"/>
      <c r="C82" s="123" t="s">
        <v>2172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2171</v>
      </c>
      <c r="B83" s="125" t="s">
        <v>2173</v>
      </c>
      <c r="C83" s="126" t="s">
        <v>2174</v>
      </c>
      <c r="D83" s="128" t="s">
        <v>2175</v>
      </c>
      <c r="E83" s="128" t="s">
        <v>2176</v>
      </c>
      <c r="F83" s="128" t="s">
        <v>2177</v>
      </c>
      <c r="G83" s="128" t="s">
        <v>2178</v>
      </c>
      <c r="H83" s="128" t="s">
        <v>2179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2171</v>
      </c>
      <c r="B84" s="125" t="s">
        <v>2180</v>
      </c>
      <c r="C84" s="126" t="s">
        <v>2181</v>
      </c>
      <c r="D84" s="128" t="s">
        <v>2182</v>
      </c>
      <c r="E84" s="128" t="s">
        <v>2183</v>
      </c>
      <c r="F84" s="128" t="s">
        <v>2184</v>
      </c>
      <c r="G84" s="128" t="s">
        <v>2185</v>
      </c>
      <c r="H84" s="128" t="s">
        <v>2186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2171</v>
      </c>
      <c r="B85" s="125" t="s">
        <v>2187</v>
      </c>
      <c r="C85" s="126" t="s">
        <v>2188</v>
      </c>
      <c r="D85" s="128" t="s">
        <v>2189</v>
      </c>
      <c r="E85" s="128" t="s">
        <v>2190</v>
      </c>
      <c r="F85" s="128" t="s">
        <v>2191</v>
      </c>
      <c r="G85" s="128" t="s">
        <v>2192</v>
      </c>
      <c r="H85" s="128" t="s">
        <v>2193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2171</v>
      </c>
      <c r="B86" s="125" t="s">
        <v>2194</v>
      </c>
      <c r="C86" s="126" t="s">
        <v>2195</v>
      </c>
      <c r="D86" s="128" t="s">
        <v>2196</v>
      </c>
      <c r="E86" s="128" t="s">
        <v>2197</v>
      </c>
      <c r="F86" s="128" t="s">
        <v>2198</v>
      </c>
      <c r="G86" s="128" t="s">
        <v>2199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2200</v>
      </c>
      <c r="B87" s="124"/>
      <c r="C87" s="123" t="s">
        <v>2201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2200</v>
      </c>
      <c r="B88" s="125" t="s">
        <v>2202</v>
      </c>
      <c r="C88" s="126" t="s">
        <v>2203</v>
      </c>
      <c r="D88" s="128" t="s">
        <v>2204</v>
      </c>
      <c r="E88" s="128" t="s">
        <v>2205</v>
      </c>
      <c r="F88" s="128" t="s">
        <v>2206</v>
      </c>
      <c r="G88" s="128" t="s">
        <v>2207</v>
      </c>
      <c r="H88" s="128" t="s">
        <v>2208</v>
      </c>
      <c r="I88" s="130">
        <f>IF(COUNTIF(J88:AW88,"&lt;&gt;")=0,"",SUMPRODUCT(((Recommendations[ImplStatus]="Implemented")+(Recommendations[ImplStatus]="Compensated"))*ISNUMBER(MATCH(Recommendations[Id],J88:AW88,0)))/COUNTIF(J88:AW88,"&lt;&gt;"))</f>
        <v>0</v>
      </c>
      <c r="J88" s="132" t="s">
        <v>54</v>
      </c>
      <c r="K88" s="132" t="s">
        <v>220</v>
      </c>
      <c r="L88" s="132" t="s">
        <v>226</v>
      </c>
      <c r="M88" s="132" t="s">
        <v>231</v>
      </c>
      <c r="N88" s="132" t="s">
        <v>236</v>
      </c>
      <c r="O88" s="132" t="s">
        <v>242</v>
      </c>
      <c r="P88" s="132" t="s">
        <v>247</v>
      </c>
      <c r="Q88" s="132" t="s">
        <v>252</v>
      </c>
      <c r="R88" s="132" t="s">
        <v>257</v>
      </c>
      <c r="S88" s="132" t="s">
        <v>262</v>
      </c>
      <c r="T88" s="132" t="s">
        <v>464</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2200</v>
      </c>
      <c r="B89" s="125" t="s">
        <v>2209</v>
      </c>
      <c r="C89" s="126" t="s">
        <v>2210</v>
      </c>
      <c r="D89" s="128" t="s">
        <v>2211</v>
      </c>
      <c r="E89" s="128" t="s">
        <v>2212</v>
      </c>
      <c r="F89" s="128" t="s">
        <v>2213</v>
      </c>
      <c r="G89" s="128" t="s">
        <v>1737</v>
      </c>
      <c r="H89" s="128" t="s">
        <v>2214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2200</v>
      </c>
      <c r="B90" s="125" t="s">
        <v>2215</v>
      </c>
      <c r="C90" s="126" t="s">
        <v>2216</v>
      </c>
      <c r="D90" s="128" t="s">
        <v>2217</v>
      </c>
      <c r="E90" s="128" t="s">
        <v>2218</v>
      </c>
      <c r="F90" s="128" t="s">
        <v>2219</v>
      </c>
      <c r="G90" s="128" t="s">
        <v>2207</v>
      </c>
      <c r="H90" s="128" t="s">
        <v>2220</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2200</v>
      </c>
      <c r="B91" s="125" t="s">
        <v>2221</v>
      </c>
      <c r="C91" s="126" t="s">
        <v>2222</v>
      </c>
      <c r="D91" s="128" t="s">
        <v>2223</v>
      </c>
      <c r="E91" s="128" t="s">
        <v>2224</v>
      </c>
      <c r="F91" s="128" t="s">
        <v>2225</v>
      </c>
      <c r="G91" s="128" t="s">
        <v>1737</v>
      </c>
      <c r="H91" s="128" t="s">
        <v>2226</v>
      </c>
      <c r="I91" s="130">
        <f>IF(COUNTIF(J91:AW91,"&lt;&gt;")=0,"",SUMPRODUCT(((Recommendations[ImplStatus]="Implemented")+(Recommendations[ImplStatus]="Compensated"))*ISNUMBER(MATCH(Recommendations[Id],J91:AW91,0)))/COUNTIF(J91:AW91,"&lt;&gt;"))</f>
        <v>0</v>
      </c>
      <c r="J91" s="132" t="s">
        <v>42</v>
      </c>
      <c r="K91" s="132" t="s">
        <v>64</v>
      </c>
      <c r="L91" s="132" t="s">
        <v>82</v>
      </c>
      <c r="M91" s="132" t="s">
        <v>210</v>
      </c>
      <c r="N91" s="132" t="s">
        <v>330</v>
      </c>
      <c r="O91" s="132" t="s">
        <v>488</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2200</v>
      </c>
      <c r="B92" s="125" t="s">
        <v>2227</v>
      </c>
      <c r="C92" s="126" t="s">
        <v>2228</v>
      </c>
      <c r="D92" s="128" t="s">
        <v>2229</v>
      </c>
      <c r="E92" s="128" t="s">
        <v>2230</v>
      </c>
      <c r="F92" s="128" t="s">
        <v>2231</v>
      </c>
      <c r="G92" s="128" t="s">
        <v>1737</v>
      </c>
      <c r="H92" s="128" t="s">
        <v>2232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2200</v>
      </c>
      <c r="B93" s="125" t="s">
        <v>2233</v>
      </c>
      <c r="C93" s="126" t="s">
        <v>2234</v>
      </c>
      <c r="D93" s="128" t="s">
        <v>2235</v>
      </c>
      <c r="E93" s="128" t="s">
        <v>2236</v>
      </c>
      <c r="F93" s="128" t="s">
        <v>2237</v>
      </c>
      <c r="G93" s="128" t="s">
        <v>2238</v>
      </c>
      <c r="H93" s="128" t="s">
        <v>2239</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2200</v>
      </c>
      <c r="B94" s="125" t="s">
        <v>2240</v>
      </c>
      <c r="C94" s="126" t="s">
        <v>2241</v>
      </c>
      <c r="D94" s="128" t="s">
        <v>2242</v>
      </c>
      <c r="E94" s="128" t="s">
        <v>2243</v>
      </c>
      <c r="F94" s="128" t="s">
        <v>2244</v>
      </c>
      <c r="G94" s="128" t="s">
        <v>2245</v>
      </c>
      <c r="H94" s="128" t="s">
        <v>2246</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2200</v>
      </c>
      <c r="B95" s="125" t="s">
        <v>2247</v>
      </c>
      <c r="C95" s="126" t="s">
        <v>2248</v>
      </c>
      <c r="D95" s="128" t="s">
        <v>2249</v>
      </c>
      <c r="E95" s="128" t="s">
        <v>2250</v>
      </c>
      <c r="F95" s="128" t="s">
        <v>2251</v>
      </c>
      <c r="G95" s="128" t="s">
        <v>2252</v>
      </c>
      <c r="H95" s="128" t="s">
        <v>2253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2200</v>
      </c>
      <c r="B96" s="125" t="s">
        <v>2254</v>
      </c>
      <c r="C96" s="126" t="s">
        <v>2255</v>
      </c>
      <c r="D96" s="128" t="s">
        <v>2256</v>
      </c>
      <c r="E96" s="128" t="s">
        <v>2257</v>
      </c>
      <c r="F96" s="128" t="s">
        <v>2258</v>
      </c>
      <c r="G96" s="128" t="s">
        <v>2259</v>
      </c>
      <c r="H96" s="128" t="s">
        <v>2260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2200</v>
      </c>
      <c r="B97" s="125" t="s">
        <v>2261</v>
      </c>
      <c r="C97" s="126" t="s">
        <v>2262</v>
      </c>
      <c r="D97" s="128" t="s">
        <v>2263</v>
      </c>
      <c r="E97" s="128" t="s">
        <v>2264</v>
      </c>
      <c r="F97" s="128" t="s">
        <v>2265</v>
      </c>
      <c r="G97" s="128" t="s">
        <v>2266</v>
      </c>
      <c r="H97" s="128" t="s">
        <v>2267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2268</v>
      </c>
      <c r="B98" s="124"/>
      <c r="C98" s="123" t="s">
        <v>2269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2268</v>
      </c>
      <c r="B99" s="125" t="s">
        <v>2270</v>
      </c>
      <c r="C99" s="126" t="s">
        <v>2271</v>
      </c>
      <c r="D99" s="128" t="s">
        <v>2272</v>
      </c>
      <c r="E99" s="128" t="s">
        <v>2273</v>
      </c>
      <c r="F99" s="128" t="s">
        <v>2274</v>
      </c>
      <c r="G99" s="128" t="s">
        <v>2275</v>
      </c>
      <c r="H99" s="128" t="s">
        <v>2276</v>
      </c>
      <c r="I99" s="130">
        <f>IF(COUNTIF(J99:AW99,"&lt;&gt;")=0,"",SUMPRODUCT(((Recommendations[ImplStatus]="Implemented")+(Recommendations[ImplStatus]="Compensated"))*ISNUMBER(MATCH(Recommendations[Id],J99:AW99,0)))/COUNTIF(J99:AW99,"&lt;&gt;"))</f>
        <v>0</v>
      </c>
      <c r="J99" s="132" t="s">
        <v>18</v>
      </c>
      <c r="K99" s="132" t="s">
        <v>30</v>
      </c>
      <c r="L99" s="132" t="s">
        <v>37</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2268</v>
      </c>
      <c r="B100" s="125" t="s">
        <v>2277</v>
      </c>
      <c r="C100" s="126" t="s">
        <v>2278</v>
      </c>
      <c r="D100" s="128" t="s">
        <v>2279</v>
      </c>
      <c r="E100" s="128" t="s">
        <v>2280</v>
      </c>
      <c r="F100" s="128" t="s">
        <v>2281</v>
      </c>
      <c r="G100" s="128" t="s">
        <v>2282</v>
      </c>
      <c r="H100" s="128" t="s">
        <v>2283</v>
      </c>
      <c r="I100" s="130">
        <f>IF(COUNTIF(J100:AW100,"&lt;&gt;")=0,"",SUMPRODUCT(((Recommendations[ImplStatus]="Implemented")+(Recommendations[ImplStatus]="Compensated"))*ISNUMBER(MATCH(Recommendations[Id],J100:AW100,0)))/COUNTIF(J100:AW100,"&lt;&gt;"))</f>
        <v>0</v>
      </c>
      <c r="J100" s="132" t="s">
        <v>204</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2268</v>
      </c>
      <c r="B101" s="125" t="s">
        <v>2284</v>
      </c>
      <c r="C101" s="126" t="s">
        <v>2285</v>
      </c>
      <c r="D101" s="128" t="s">
        <v>2286</v>
      </c>
      <c r="E101" s="128" t="s">
        <v>2287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2268</v>
      </c>
      <c r="B102" s="125" t="s">
        <v>2288</v>
      </c>
      <c r="C102" s="126" t="s">
        <v>2289</v>
      </c>
      <c r="D102" s="128" t="s">
        <v>2290</v>
      </c>
      <c r="E102" s="128" t="s">
        <v>2291</v>
      </c>
      <c r="F102" s="128" t="s">
        <v>2292</v>
      </c>
      <c r="G102" s="128" t="s">
        <v>2293</v>
      </c>
      <c r="H102" s="128" t="s">
        <v>2294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2268</v>
      </c>
      <c r="B103" s="125" t="s">
        <v>2295</v>
      </c>
      <c r="C103" s="126" t="s">
        <v>2296</v>
      </c>
      <c r="D103" s="128" t="s">
        <v>2297</v>
      </c>
      <c r="E103" s="128" t="s">
        <v>2298</v>
      </c>
      <c r="F103" s="128" t="s">
        <v>2299</v>
      </c>
      <c r="G103" s="128" t="s">
        <v>2300</v>
      </c>
      <c r="H103" s="128" t="s">
        <v>2301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2302</v>
      </c>
      <c r="B104" s="124"/>
      <c r="C104" s="123" t="s">
        <v>2303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2302</v>
      </c>
      <c r="B105" s="125" t="s">
        <v>2304</v>
      </c>
      <c r="C105" s="126" t="s">
        <v>2305</v>
      </c>
      <c r="D105" s="128" t="s">
        <v>2306</v>
      </c>
      <c r="E105" s="128" t="s">
        <v>2307</v>
      </c>
      <c r="F105" s="128" t="s">
        <v>2308</v>
      </c>
      <c r="G105" s="128" t="s">
        <v>2309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2302</v>
      </c>
      <c r="B106" s="125" t="s">
        <v>2310</v>
      </c>
      <c r="C106" s="126" t="s">
        <v>2311</v>
      </c>
      <c r="D106" s="128" t="s">
        <v>2312</v>
      </c>
      <c r="E106" s="128" t="s">
        <v>2313</v>
      </c>
      <c r="F106" s="128" t="s">
        <v>2314</v>
      </c>
      <c r="G106" s="128" t="s">
        <v>2315</v>
      </c>
      <c r="H106" s="128" t="s">
        <v>2316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2302</v>
      </c>
      <c r="B107" s="125" t="s">
        <v>2317</v>
      </c>
      <c r="C107" s="126" t="s">
        <v>2318</v>
      </c>
      <c r="D107" s="128" t="s">
        <v>2319</v>
      </c>
      <c r="E107" s="128" t="s">
        <v>2320</v>
      </c>
      <c r="F107" s="128" t="s">
        <v>2321</v>
      </c>
      <c r="G107" s="128" t="s">
        <v>2322</v>
      </c>
      <c r="H107" s="128" t="s">
        <v>2323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2324</v>
      </c>
      <c r="B108" s="124"/>
      <c r="C108" s="123" t="s">
        <v>2325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2324</v>
      </c>
      <c r="B109" s="125" t="s">
        <v>2326</v>
      </c>
      <c r="C109" s="126" t="s">
        <v>2327</v>
      </c>
      <c r="D109" s="128" t="s">
        <v>2328</v>
      </c>
      <c r="E109" s="128" t="s">
        <v>2329</v>
      </c>
      <c r="F109" s="128" t="s">
        <v>2330</v>
      </c>
      <c r="G109" s="128" t="s">
        <v>2331</v>
      </c>
      <c r="H109" s="128" t="s">
        <v>2332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2324</v>
      </c>
      <c r="B110" s="125" t="s">
        <v>2333</v>
      </c>
      <c r="C110" s="126" t="s">
        <v>2334</v>
      </c>
      <c r="D110" s="128" t="s">
        <v>2335</v>
      </c>
      <c r="E110" s="128" t="s">
        <v>2336</v>
      </c>
      <c r="F110" s="128" t="s">
        <v>2337</v>
      </c>
      <c r="G110" s="128" t="s">
        <v>2338</v>
      </c>
      <c r="H110" s="128" t="s">
        <v>2339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2324</v>
      </c>
      <c r="B111" s="125" t="s">
        <v>2340</v>
      </c>
      <c r="C111" s="126" t="s">
        <v>2341</v>
      </c>
      <c r="D111" s="128" t="s">
        <v>2342</v>
      </c>
      <c r="E111" s="128" t="s">
        <v>2343</v>
      </c>
      <c r="F111" s="128" t="s">
        <v>2344</v>
      </c>
      <c r="G111" s="128" t="s">
        <v>2345</v>
      </c>
      <c r="H111" s="128" t="s">
        <v>2346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2347</v>
      </c>
      <c r="B112" s="124"/>
      <c r="C112" s="123" t="s">
        <v>2348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2347</v>
      </c>
      <c r="B113" s="125" t="s">
        <v>2349</v>
      </c>
      <c r="C113" s="126" t="s">
        <v>2350</v>
      </c>
      <c r="D113" s="128" t="s">
        <v>2351</v>
      </c>
      <c r="E113" s="128" t="s">
        <v>2352</v>
      </c>
      <c r="F113" s="128" t="s">
        <v>2353</v>
      </c>
      <c r="G113" s="128" t="s">
        <v>2354</v>
      </c>
      <c r="H113" s="128" t="s">
        <v>2355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2347</v>
      </c>
      <c r="B114" s="125" t="s">
        <v>2356</v>
      </c>
      <c r="C114" s="126" t="s">
        <v>2357</v>
      </c>
      <c r="D114" s="128" t="s">
        <v>2358</v>
      </c>
      <c r="E114" s="128" t="s">
        <v>2359</v>
      </c>
      <c r="F114" s="128" t="s">
        <v>2360</v>
      </c>
      <c r="G114" s="128" t="s">
        <v>2354</v>
      </c>
      <c r="H114" s="128" t="s">
        <v>2361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2347</v>
      </c>
      <c r="B115" s="133" t="s">
        <v>2362</v>
      </c>
      <c r="C115" s="134" t="s">
        <v>2363</v>
      </c>
      <c r="D115" s="135" t="s">
        <v>2364</v>
      </c>
      <c r="E115" s="135" t="s">
        <v>2365</v>
      </c>
      <c r="F115" s="135" t="s">
        <v>2366</v>
      </c>
      <c r="G115" s="135" t="s">
        <v>2367</v>
      </c>
      <c r="H115" s="135" t="s">
        <v>2368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527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IFERROR(INDEX('Recommendations'!$I$2:$I$95, MATCH(J2,'Recommendations'!$B$2:$B$95,0))="Implemented", FALSE))</xm:f>
            <x14:dxf>
              <font>
                <color rgb="FF000000"/>
              </font>
              <fill>
                <patternFill>
                  <bgColor rgb="FF3C7D22"/>
                </patternFill>
              </fill>
            </x14:dxf>
          </x14:cfRule>
          <x14:cfRule type="expression" priority="2" id="{00000000-000E-0000-0600-000002000000}">
            <xm:f>AND(J2&lt;&gt;"", IFERROR(INDEX('Recommendations'!$I$2:$I$95, MATCH(J2,'Recommendations'!$B$2:$B$95,0))="Compensated", FALSE))</xm:f>
            <x14:dxf>
              <font>
                <color rgb="FF000000"/>
              </font>
              <fill>
                <patternFill>
                  <bgColor rgb="FFC6E0B4"/>
                </patternFill>
              </fill>
            </x14:dxf>
          </x14:cfRule>
          <x14:cfRule type="expression" priority="3" id="{00000000-000E-0000-0600-000003000000}">
            <xm:f>AND(J2&lt;&gt;"", IFERROR(INDEX('Recommendations'!$I$2:$I$95, MATCH(J2,'Recommendations'!$B$2:$B$95,0))="Testing", FALSE))</xm:f>
            <x14:dxf>
              <font>
                <color rgb="FF000000"/>
              </font>
              <fill>
                <patternFill>
                  <bgColor rgb="FFFFC000"/>
                </patternFill>
              </fill>
            </x14:dxf>
          </x14:cfRule>
          <x14:cfRule type="expression" priority="4" id="{00000000-000E-0000-0600-000004000000}">
            <xm:f>AND(J2&lt;&gt;"", IFERROR(INDEX('Recommendations'!$I$2:$I$95, MATCH(J2,'Recommendations'!$B$2:$B$95,0))="Failed", FALSE))</xm:f>
            <x14:dxf>
              <font>
                <color rgb="FF000000"/>
              </font>
              <fill>
                <patternFill>
                  <bgColor rgb="FFD82891"/>
                </patternFill>
              </fill>
            </x14:dxf>
          </x14:cfRule>
          <x14:cfRule type="expression" priority="5" id="{00000000-000E-0000-0600-000005000000}">
            <xm:f>AND(J2&lt;&gt;"", IFERROR(INDEX('Recommendations'!$I$2:$I$95, MATCH(J2,'Recommendations'!$B$2:$B$95,0))="Risk Accepted", FALSE))</xm:f>
            <x14:dxf>
              <font>
                <color rgb="FF000000"/>
              </font>
              <fill>
                <patternFill>
                  <bgColor rgb="FFD9D9D9"/>
                </patternFill>
              </fill>
            </x14:dxf>
          </x14:cfRule>
          <x14:cfRule type="expression" priority="6" id="{00000000-000E-0000-0600-000006000000}">
            <xm:f>AND(J2&lt;&gt;"", IFERROR(INDEX('Recommendations'!$I$2:$I$95, MATCH(J2,'Recommendations'!$B$2:$B$95,0))="N/A",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2369</v>
      </c>
      <c r="B1" s="184" t="s">
        <v>2370</v>
      </c>
      <c r="C1" s="184" t="s">
        <v>1</v>
      </c>
      <c r="D1" s="184" t="s">
        <v>2371</v>
      </c>
      <c r="E1" s="184" t="s">
        <v>2372</v>
      </c>
      <c r="F1" s="184" t="s">
        <v>2373</v>
      </c>
      <c r="G1" s="184" t="s">
        <v>777</v>
      </c>
      <c r="H1" s="184" t="s">
        <v>778</v>
      </c>
      <c r="I1" s="184" t="s">
        <v>779</v>
      </c>
      <c r="J1" s="184" t="s">
        <v>780</v>
      </c>
      <c r="K1" s="184" t="s">
        <v>781</v>
      </c>
      <c r="L1" s="184" t="s">
        <v>782</v>
      </c>
      <c r="M1" s="184" t="s">
        <v>783</v>
      </c>
      <c r="N1" s="184" t="s">
        <v>784</v>
      </c>
      <c r="O1" s="184" t="s">
        <v>785</v>
      </c>
      <c r="P1" s="184" t="s">
        <v>786</v>
      </c>
      <c r="Q1" s="184" t="s">
        <v>787</v>
      </c>
      <c r="R1" s="184" t="s">
        <v>788</v>
      </c>
      <c r="S1" s="184" t="s">
        <v>789</v>
      </c>
      <c r="T1" s="184" t="s">
        <v>790</v>
      </c>
      <c r="U1" s="184" t="s">
        <v>791</v>
      </c>
      <c r="V1" s="184" t="s">
        <v>792</v>
      </c>
      <c r="W1" s="184" t="s">
        <v>793</v>
      </c>
      <c r="X1" s="184" t="s">
        <v>794</v>
      </c>
      <c r="Y1" s="184" t="s">
        <v>795</v>
      </c>
      <c r="Z1" s="184" t="s">
        <v>796</v>
      </c>
      <c r="AA1" s="184" t="s">
        <v>797</v>
      </c>
      <c r="AB1" s="184" t="s">
        <v>798</v>
      </c>
      <c r="AC1" s="184" t="s">
        <v>799</v>
      </c>
      <c r="AD1" s="184" t="s">
        <v>800</v>
      </c>
      <c r="AE1" s="184" t="s">
        <v>801</v>
      </c>
      <c r="AF1" s="184" t="s">
        <v>802</v>
      </c>
      <c r="AG1" s="184" t="s">
        <v>803</v>
      </c>
      <c r="AH1" s="184" t="s">
        <v>804</v>
      </c>
      <c r="AI1" s="184" t="s">
        <v>805</v>
      </c>
      <c r="AJ1" s="184" t="s">
        <v>806</v>
      </c>
      <c r="AK1" s="184" t="s">
        <v>807</v>
      </c>
      <c r="AL1" s="184" t="s">
        <v>808</v>
      </c>
      <c r="AM1" s="184" t="s">
        <v>809</v>
      </c>
      <c r="AN1" s="184" t="s">
        <v>810</v>
      </c>
      <c r="AO1" s="184" t="s">
        <v>811</v>
      </c>
      <c r="AP1" s="184" t="s">
        <v>812</v>
      </c>
      <c r="AQ1" s="184" t="s">
        <v>813</v>
      </c>
      <c r="AR1" s="184" t="s">
        <v>814</v>
      </c>
      <c r="AS1" s="184" t="s">
        <v>815</v>
      </c>
      <c r="AT1" s="184" t="s">
        <v>816</v>
      </c>
      <c r="AU1" s="185" t="s">
        <v>817</v>
      </c>
    </row>
    <row r="2" spans="1:47" ht="60" customHeight="1" outlineLevel="1" x14ac:dyDescent="0.35">
      <c r="A2" s="175" t="s">
        <v>2374</v>
      </c>
      <c r="B2" s="149" t="s">
        <v>25</v>
      </c>
      <c r="C2" s="147" t="s">
        <v>2375</v>
      </c>
      <c r="D2" s="153" t="s">
        <v>2376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2374</v>
      </c>
      <c r="B3" s="150" t="s">
        <v>2377</v>
      </c>
      <c r="C3" s="148" t="s">
        <v>2378</v>
      </c>
      <c r="D3" s="154" t="s">
        <v>2379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2374</v>
      </c>
      <c r="B4" s="151" t="s">
        <v>2377</v>
      </c>
      <c r="C4" s="152" t="s">
        <v>2380</v>
      </c>
      <c r="D4" s="155" t="s">
        <v>2381</v>
      </c>
      <c r="E4" s="158" t="s">
        <v>2382</v>
      </c>
      <c r="F4" s="161" t="s">
        <v>2383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2374</v>
      </c>
      <c r="B5" s="151" t="s">
        <v>2377</v>
      </c>
      <c r="C5" s="152" t="s">
        <v>2384</v>
      </c>
      <c r="D5" s="155" t="s">
        <v>2385</v>
      </c>
      <c r="E5" s="158" t="s">
        <v>2386</v>
      </c>
      <c r="F5" s="161" t="s">
        <v>2387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2374</v>
      </c>
      <c r="B6" s="151" t="s">
        <v>2377</v>
      </c>
      <c r="C6" s="152" t="s">
        <v>2388</v>
      </c>
      <c r="D6" s="155" t="s">
        <v>2389</v>
      </c>
      <c r="E6" s="158" t="s">
        <v>2390</v>
      </c>
      <c r="F6" s="161" t="s">
        <v>2387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2374</v>
      </c>
      <c r="B7" s="151" t="s">
        <v>2377</v>
      </c>
      <c r="C7" s="152" t="s">
        <v>2391</v>
      </c>
      <c r="D7" s="155" t="s">
        <v>2392</v>
      </c>
      <c r="E7" s="158" t="s">
        <v>2393</v>
      </c>
      <c r="F7" s="161" t="s">
        <v>2387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2374</v>
      </c>
      <c r="B8" s="151" t="s">
        <v>2377</v>
      </c>
      <c r="C8" s="152" t="s">
        <v>2394</v>
      </c>
      <c r="D8" s="155" t="s">
        <v>2395</v>
      </c>
      <c r="E8" s="158" t="s">
        <v>2396</v>
      </c>
      <c r="F8" s="161" t="s">
        <v>2397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2374</v>
      </c>
      <c r="B9" s="150" t="s">
        <v>2398</v>
      </c>
      <c r="C9" s="148" t="s">
        <v>2399</v>
      </c>
      <c r="D9" s="154" t="s">
        <v>2400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2374</v>
      </c>
      <c r="B10" s="151" t="s">
        <v>2398</v>
      </c>
      <c r="C10" s="152" t="s">
        <v>2401</v>
      </c>
      <c r="D10" s="155" t="s">
        <v>2402</v>
      </c>
      <c r="E10" s="158" t="s">
        <v>2403</v>
      </c>
      <c r="F10" s="161" t="s">
        <v>2383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2374</v>
      </c>
      <c r="B11" s="151" t="s">
        <v>2398</v>
      </c>
      <c r="C11" s="152" t="s">
        <v>2404</v>
      </c>
      <c r="D11" s="155" t="s">
        <v>2405</v>
      </c>
      <c r="E11" s="158" t="s">
        <v>2406</v>
      </c>
      <c r="F11" s="161" t="s">
        <v>2383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2374</v>
      </c>
      <c r="B12" s="151" t="s">
        <v>2398</v>
      </c>
      <c r="C12" s="152" t="s">
        <v>2407</v>
      </c>
      <c r="D12" s="155" t="s">
        <v>2408</v>
      </c>
      <c r="E12" s="158" t="s">
        <v>2409</v>
      </c>
      <c r="F12" s="161" t="s">
        <v>2383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2374</v>
      </c>
      <c r="B13" s="150" t="s">
        <v>2410</v>
      </c>
      <c r="C13" s="148" t="s">
        <v>2411</v>
      </c>
      <c r="D13" s="154" t="s">
        <v>2412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2374</v>
      </c>
      <c r="B14" s="151" t="s">
        <v>2410</v>
      </c>
      <c r="C14" s="152" t="s">
        <v>2413</v>
      </c>
      <c r="D14" s="155" t="s">
        <v>2414</v>
      </c>
      <c r="E14" s="158" t="s">
        <v>2415</v>
      </c>
      <c r="F14" s="161" t="s">
        <v>2383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2374</v>
      </c>
      <c r="B15" s="151" t="s">
        <v>2410</v>
      </c>
      <c r="C15" s="152" t="s">
        <v>2416</v>
      </c>
      <c r="D15" s="155" t="s">
        <v>2417</v>
      </c>
      <c r="E15" s="158" t="s">
        <v>2418</v>
      </c>
      <c r="F15" s="161" t="s">
        <v>2383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2374</v>
      </c>
      <c r="B16" s="150" t="s">
        <v>2419</v>
      </c>
      <c r="C16" s="148" t="s">
        <v>2420</v>
      </c>
      <c r="D16" s="154" t="s">
        <v>2421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2374</v>
      </c>
      <c r="B17" s="151" t="s">
        <v>2419</v>
      </c>
      <c r="C17" s="152" t="s">
        <v>2422</v>
      </c>
      <c r="D17" s="155" t="s">
        <v>2423</v>
      </c>
      <c r="E17" s="158" t="s">
        <v>2424</v>
      </c>
      <c r="F17" s="161" t="s">
        <v>2383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2374</v>
      </c>
      <c r="B18" s="151" t="s">
        <v>2419</v>
      </c>
      <c r="C18" s="152" t="s">
        <v>2425</v>
      </c>
      <c r="D18" s="155" t="s">
        <v>2426</v>
      </c>
      <c r="E18" s="158" t="s">
        <v>2427</v>
      </c>
      <c r="F18" s="161" t="s">
        <v>2387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2374</v>
      </c>
      <c r="B19" s="151" t="s">
        <v>2419</v>
      </c>
      <c r="C19" s="152" t="s">
        <v>2428</v>
      </c>
      <c r="D19" s="155" t="s">
        <v>2429</v>
      </c>
      <c r="E19" s="158" t="s">
        <v>2430</v>
      </c>
      <c r="F19" s="161" t="s">
        <v>2383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2374</v>
      </c>
      <c r="B20" s="151" t="s">
        <v>2419</v>
      </c>
      <c r="C20" s="152" t="s">
        <v>2431</v>
      </c>
      <c r="D20" s="155" t="s">
        <v>2432</v>
      </c>
      <c r="E20" s="158" t="s">
        <v>2433</v>
      </c>
      <c r="F20" s="161" t="s">
        <v>2383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2374</v>
      </c>
      <c r="B21" s="151" t="s">
        <v>2419</v>
      </c>
      <c r="C21" s="152" t="s">
        <v>2434</v>
      </c>
      <c r="D21" s="155" t="s">
        <v>2435</v>
      </c>
      <c r="E21" s="158" t="s">
        <v>2436</v>
      </c>
      <c r="F21" s="161" t="s">
        <v>2387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2374</v>
      </c>
      <c r="B22" s="151" t="s">
        <v>2419</v>
      </c>
      <c r="C22" s="152" t="s">
        <v>2437</v>
      </c>
      <c r="D22" s="155" t="s">
        <v>2438</v>
      </c>
      <c r="E22" s="158" t="s">
        <v>2439</v>
      </c>
      <c r="F22" s="161" t="s">
        <v>2383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2374</v>
      </c>
      <c r="B23" s="151" t="s">
        <v>2419</v>
      </c>
      <c r="C23" s="152" t="s">
        <v>2440</v>
      </c>
      <c r="D23" s="155" t="s">
        <v>2441</v>
      </c>
      <c r="E23" s="158" t="s">
        <v>2442</v>
      </c>
      <c r="F23" s="161" t="s">
        <v>2383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2374</v>
      </c>
      <c r="B24" s="150" t="s">
        <v>2443</v>
      </c>
      <c r="C24" s="148" t="s">
        <v>2444</v>
      </c>
      <c r="D24" s="154" t="s">
        <v>2445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2374</v>
      </c>
      <c r="B25" s="151" t="s">
        <v>2443</v>
      </c>
      <c r="C25" s="152" t="s">
        <v>2446</v>
      </c>
      <c r="D25" s="155" t="s">
        <v>2447</v>
      </c>
      <c r="E25" s="158" t="s">
        <v>2448</v>
      </c>
      <c r="F25" s="161" t="s">
        <v>2383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2374</v>
      </c>
      <c r="B26" s="151" t="s">
        <v>2443</v>
      </c>
      <c r="C26" s="152" t="s">
        <v>2449</v>
      </c>
      <c r="D26" s="155" t="s">
        <v>2450</v>
      </c>
      <c r="E26" s="158" t="s">
        <v>2451</v>
      </c>
      <c r="F26" s="161" t="s">
        <v>2383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2374</v>
      </c>
      <c r="B27" s="151" t="s">
        <v>2443</v>
      </c>
      <c r="C27" s="152" t="s">
        <v>2452</v>
      </c>
      <c r="D27" s="155" t="s">
        <v>2453</v>
      </c>
      <c r="E27" s="158" t="s">
        <v>2454</v>
      </c>
      <c r="F27" s="161" t="s">
        <v>2387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2374</v>
      </c>
      <c r="B28" s="151" t="s">
        <v>2443</v>
      </c>
      <c r="C28" s="152" t="s">
        <v>2455</v>
      </c>
      <c r="D28" s="155" t="s">
        <v>2456</v>
      </c>
      <c r="E28" s="158" t="s">
        <v>2457</v>
      </c>
      <c r="F28" s="161" t="s">
        <v>2383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2374</v>
      </c>
      <c r="B29" s="150" t="s">
        <v>2458</v>
      </c>
      <c r="C29" s="148" t="s">
        <v>2459</v>
      </c>
      <c r="D29" s="154" t="s">
        <v>2460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2374</v>
      </c>
      <c r="B30" s="151" t="s">
        <v>2458</v>
      </c>
      <c r="C30" s="152" t="s">
        <v>2461</v>
      </c>
      <c r="D30" s="155" t="s">
        <v>2462</v>
      </c>
      <c r="E30" s="158" t="s">
        <v>2463</v>
      </c>
      <c r="F30" s="161" t="s">
        <v>2397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2374</v>
      </c>
      <c r="B31" s="151" t="s">
        <v>2458</v>
      </c>
      <c r="C31" s="152" t="s">
        <v>2464</v>
      </c>
      <c r="D31" s="155" t="s">
        <v>2465</v>
      </c>
      <c r="E31" s="158" t="s">
        <v>2466</v>
      </c>
      <c r="F31" s="161" t="s">
        <v>2397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2374</v>
      </c>
      <c r="B32" s="151" t="s">
        <v>2458</v>
      </c>
      <c r="C32" s="152" t="s">
        <v>2467</v>
      </c>
      <c r="D32" s="155" t="s">
        <v>2468</v>
      </c>
      <c r="E32" s="158" t="s">
        <v>2469</v>
      </c>
      <c r="F32" s="161" t="s">
        <v>2397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2374</v>
      </c>
      <c r="B33" s="151" t="s">
        <v>2458</v>
      </c>
      <c r="C33" s="152" t="s">
        <v>2470</v>
      </c>
      <c r="D33" s="155" t="s">
        <v>2471</v>
      </c>
      <c r="E33" s="158" t="s">
        <v>2472</v>
      </c>
      <c r="F33" s="161" t="s">
        <v>2397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2374</v>
      </c>
      <c r="B34" s="151" t="s">
        <v>2458</v>
      </c>
      <c r="C34" s="152" t="s">
        <v>2473</v>
      </c>
      <c r="D34" s="155" t="s">
        <v>2474</v>
      </c>
      <c r="E34" s="158" t="s">
        <v>2475</v>
      </c>
      <c r="F34" s="161" t="s">
        <v>2397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2374</v>
      </c>
      <c r="B35" s="151" t="s">
        <v>2458</v>
      </c>
      <c r="C35" s="152" t="s">
        <v>2476</v>
      </c>
      <c r="D35" s="155" t="s">
        <v>2477</v>
      </c>
      <c r="E35" s="158" t="s">
        <v>2478</v>
      </c>
      <c r="F35" s="161" t="s">
        <v>2397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2374</v>
      </c>
      <c r="B36" s="151" t="s">
        <v>2458</v>
      </c>
      <c r="C36" s="152" t="s">
        <v>2479</v>
      </c>
      <c r="D36" s="155" t="s">
        <v>2480</v>
      </c>
      <c r="E36" s="158" t="s">
        <v>2481</v>
      </c>
      <c r="F36" s="161" t="s">
        <v>2397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2374</v>
      </c>
      <c r="B37" s="151" t="s">
        <v>2458</v>
      </c>
      <c r="C37" s="152" t="s">
        <v>2482</v>
      </c>
      <c r="D37" s="155" t="s">
        <v>2483</v>
      </c>
      <c r="E37" s="158" t="s">
        <v>2484</v>
      </c>
      <c r="F37" s="161" t="s">
        <v>2397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2374</v>
      </c>
      <c r="B38" s="151" t="s">
        <v>2458</v>
      </c>
      <c r="C38" s="152" t="s">
        <v>2485</v>
      </c>
      <c r="D38" s="155" t="s">
        <v>2486</v>
      </c>
      <c r="E38" s="158" t="s">
        <v>2487</v>
      </c>
      <c r="F38" s="161" t="s">
        <v>2397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2374</v>
      </c>
      <c r="B39" s="151" t="s">
        <v>2458</v>
      </c>
      <c r="C39" s="152" t="s">
        <v>2488</v>
      </c>
      <c r="D39" s="155" t="s">
        <v>2489</v>
      </c>
      <c r="E39" s="158" t="s">
        <v>2490</v>
      </c>
      <c r="F39" s="161" t="s">
        <v>2397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2491</v>
      </c>
      <c r="B40" s="149" t="s">
        <v>25</v>
      </c>
      <c r="C40" s="147" t="s">
        <v>2492</v>
      </c>
      <c r="D40" s="153" t="s">
        <v>2493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2491</v>
      </c>
      <c r="B41" s="150" t="s">
        <v>2494</v>
      </c>
      <c r="C41" s="148" t="s">
        <v>2495</v>
      </c>
      <c r="D41" s="154" t="s">
        <v>2496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2491</v>
      </c>
      <c r="B42" s="151" t="s">
        <v>2494</v>
      </c>
      <c r="C42" s="152" t="s">
        <v>2497</v>
      </c>
      <c r="D42" s="155" t="s">
        <v>2498</v>
      </c>
      <c r="E42" s="158" t="s">
        <v>2499</v>
      </c>
      <c r="F42" s="161" t="s">
        <v>2383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2491</v>
      </c>
      <c r="B43" s="151" t="s">
        <v>2494</v>
      </c>
      <c r="C43" s="152" t="s">
        <v>2500</v>
      </c>
      <c r="D43" s="155" t="s">
        <v>2501</v>
      </c>
      <c r="E43" s="158" t="s">
        <v>2502</v>
      </c>
      <c r="F43" s="161" t="s">
        <v>2383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2491</v>
      </c>
      <c r="B44" s="151" t="s">
        <v>2494</v>
      </c>
      <c r="C44" s="152" t="s">
        <v>2503</v>
      </c>
      <c r="D44" s="155" t="s">
        <v>2504</v>
      </c>
      <c r="E44" s="158" t="s">
        <v>2505</v>
      </c>
      <c r="F44" s="161" t="s">
        <v>2387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2491</v>
      </c>
      <c r="B45" s="151" t="s">
        <v>2494</v>
      </c>
      <c r="C45" s="152" t="s">
        <v>2506</v>
      </c>
      <c r="D45" s="155" t="s">
        <v>2507</v>
      </c>
      <c r="E45" s="158" t="s">
        <v>2508</v>
      </c>
      <c r="F45" s="161" t="s">
        <v>2397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2491</v>
      </c>
      <c r="B46" s="151" t="s">
        <v>2494</v>
      </c>
      <c r="C46" s="152" t="s">
        <v>2509</v>
      </c>
      <c r="D46" s="155" t="s">
        <v>2510</v>
      </c>
      <c r="E46" s="158" t="s">
        <v>2511</v>
      </c>
      <c r="F46" s="161" t="s">
        <v>2383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2491</v>
      </c>
      <c r="B47" s="151" t="s">
        <v>2494</v>
      </c>
      <c r="C47" s="152" t="s">
        <v>2512</v>
      </c>
      <c r="D47" s="155" t="s">
        <v>2513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2491</v>
      </c>
      <c r="B48" s="151" t="s">
        <v>2494</v>
      </c>
      <c r="C48" s="152" t="s">
        <v>2514</v>
      </c>
      <c r="D48" s="155" t="s">
        <v>2515</v>
      </c>
      <c r="E48" s="158" t="s">
        <v>2516</v>
      </c>
      <c r="F48" s="161" t="s">
        <v>2383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2491</v>
      </c>
      <c r="B49" s="151" t="s">
        <v>2494</v>
      </c>
      <c r="C49" s="152" t="s">
        <v>2517</v>
      </c>
      <c r="D49" s="155" t="s">
        <v>2518</v>
      </c>
      <c r="E49" s="158" t="s">
        <v>2519</v>
      </c>
      <c r="F49" s="161" t="s">
        <v>2387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2491</v>
      </c>
      <c r="B50" s="150" t="s">
        <v>2520</v>
      </c>
      <c r="C50" s="148" t="s">
        <v>2521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2491</v>
      </c>
      <c r="B51" s="151" t="s">
        <v>2520</v>
      </c>
      <c r="C51" s="152" t="s">
        <v>2522</v>
      </c>
      <c r="D51" s="155" t="s">
        <v>2523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2491</v>
      </c>
      <c r="B52" s="151" t="s">
        <v>2520</v>
      </c>
      <c r="C52" s="152" t="s">
        <v>2524</v>
      </c>
      <c r="D52" s="155" t="s">
        <v>2525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2491</v>
      </c>
      <c r="B53" s="151" t="s">
        <v>2520</v>
      </c>
      <c r="C53" s="152" t="s">
        <v>2526</v>
      </c>
      <c r="D53" s="155" t="s">
        <v>2527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2491</v>
      </c>
      <c r="B54" s="151" t="s">
        <v>2520</v>
      </c>
      <c r="C54" s="152" t="s">
        <v>2528</v>
      </c>
      <c r="D54" s="155" t="s">
        <v>2529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2491</v>
      </c>
      <c r="B55" s="151" t="s">
        <v>2520</v>
      </c>
      <c r="C55" s="152" t="s">
        <v>2530</v>
      </c>
      <c r="D55" s="155" t="s">
        <v>2531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2491</v>
      </c>
      <c r="B56" s="150" t="s">
        <v>684</v>
      </c>
      <c r="C56" s="148" t="s">
        <v>2532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2491</v>
      </c>
      <c r="B57" s="151" t="s">
        <v>684</v>
      </c>
      <c r="C57" s="152" t="s">
        <v>2533</v>
      </c>
      <c r="D57" s="155" t="s">
        <v>2534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2491</v>
      </c>
      <c r="B58" s="151" t="s">
        <v>684</v>
      </c>
      <c r="C58" s="152" t="s">
        <v>2535</v>
      </c>
      <c r="D58" s="155" t="s">
        <v>2536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2491</v>
      </c>
      <c r="B59" s="151" t="s">
        <v>684</v>
      </c>
      <c r="C59" s="152" t="s">
        <v>2537</v>
      </c>
      <c r="D59" s="155" t="s">
        <v>2538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2491</v>
      </c>
      <c r="B60" s="151" t="s">
        <v>684</v>
      </c>
      <c r="C60" s="152" t="s">
        <v>2539</v>
      </c>
      <c r="D60" s="155" t="s">
        <v>2540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2491</v>
      </c>
      <c r="B61" s="150" t="s">
        <v>2541</v>
      </c>
      <c r="C61" s="148" t="s">
        <v>2542</v>
      </c>
      <c r="D61" s="154" t="s">
        <v>2543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2491</v>
      </c>
      <c r="B62" s="151" t="s">
        <v>2541</v>
      </c>
      <c r="C62" s="152" t="s">
        <v>2544</v>
      </c>
      <c r="D62" s="155" t="s">
        <v>2545</v>
      </c>
      <c r="E62" s="158" t="s">
        <v>2546</v>
      </c>
      <c r="F62" s="161" t="s">
        <v>2383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2491</v>
      </c>
      <c r="B63" s="151" t="s">
        <v>2541</v>
      </c>
      <c r="C63" s="152" t="s">
        <v>2547</v>
      </c>
      <c r="D63" s="155" t="s">
        <v>2548</v>
      </c>
      <c r="E63" s="158" t="s">
        <v>2549</v>
      </c>
      <c r="F63" s="161" t="s">
        <v>2387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2491</v>
      </c>
      <c r="B64" s="151" t="s">
        <v>2541</v>
      </c>
      <c r="C64" s="152" t="s">
        <v>2550</v>
      </c>
      <c r="D64" s="155" t="s">
        <v>2551</v>
      </c>
      <c r="E64" s="158" t="s">
        <v>2552</v>
      </c>
      <c r="F64" s="161" t="s">
        <v>2383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2491</v>
      </c>
      <c r="B65" s="151" t="s">
        <v>2541</v>
      </c>
      <c r="C65" s="152" t="s">
        <v>2553</v>
      </c>
      <c r="D65" s="155" t="s">
        <v>2554</v>
      </c>
      <c r="E65" s="158" t="s">
        <v>2555</v>
      </c>
      <c r="F65" s="161" t="s">
        <v>2383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2491</v>
      </c>
      <c r="B66" s="150" t="s">
        <v>2149</v>
      </c>
      <c r="C66" s="148" t="s">
        <v>2556</v>
      </c>
      <c r="D66" s="154" t="s">
        <v>2557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2491</v>
      </c>
      <c r="B67" s="151" t="s">
        <v>2149</v>
      </c>
      <c r="C67" s="152" t="s">
        <v>2558</v>
      </c>
      <c r="D67" s="155" t="s">
        <v>2559</v>
      </c>
      <c r="E67" s="158" t="s">
        <v>2560</v>
      </c>
      <c r="F67" s="161" t="s">
        <v>2383</v>
      </c>
      <c r="G67" s="164">
        <f>IF(COUNTIF(H67:AU67,"&lt;&gt;")=0,"",SUMPRODUCT(((Recommendations[ImplStatus]="Implemented")+(Recommendations[ImplStatus]="Compensated"))*ISNUMBER(MATCH(Recommendations[Id],H67:AU67,0)))/COUNTIF(H67:AU67,"&lt;&gt;"))</f>
        <v>0</v>
      </c>
      <c r="H67" s="167" t="s">
        <v>18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2491</v>
      </c>
      <c r="B68" s="151" t="s">
        <v>2149</v>
      </c>
      <c r="C68" s="152" t="s">
        <v>2561</v>
      </c>
      <c r="D68" s="155" t="s">
        <v>2562</v>
      </c>
      <c r="E68" s="158" t="s">
        <v>2563</v>
      </c>
      <c r="F68" s="161" t="s">
        <v>2383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2491</v>
      </c>
      <c r="B69" s="151" t="s">
        <v>2149</v>
      </c>
      <c r="C69" s="152" t="s">
        <v>2564</v>
      </c>
      <c r="D69" s="155" t="s">
        <v>2565</v>
      </c>
      <c r="E69" s="158" t="s">
        <v>2566</v>
      </c>
      <c r="F69" s="161" t="s">
        <v>2387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2491</v>
      </c>
      <c r="B70" s="151" t="s">
        <v>2149</v>
      </c>
      <c r="C70" s="152" t="s">
        <v>2567</v>
      </c>
      <c r="D70" s="155" t="s">
        <v>2568</v>
      </c>
      <c r="E70" s="158" t="s">
        <v>2569</v>
      </c>
      <c r="F70" s="161" t="s">
        <v>2383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2491</v>
      </c>
      <c r="B71" s="151" t="s">
        <v>2149</v>
      </c>
      <c r="C71" s="152" t="s">
        <v>2570</v>
      </c>
      <c r="D71" s="155" t="s">
        <v>2571</v>
      </c>
      <c r="E71" s="158" t="s">
        <v>2572</v>
      </c>
      <c r="F71" s="161" t="s">
        <v>2383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2491</v>
      </c>
      <c r="B72" s="151" t="s">
        <v>2149</v>
      </c>
      <c r="C72" s="152" t="s">
        <v>2573</v>
      </c>
      <c r="D72" s="155" t="s">
        <v>2574</v>
      </c>
      <c r="E72" s="158" t="s">
        <v>2575</v>
      </c>
      <c r="F72" s="161" t="s">
        <v>2383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2491</v>
      </c>
      <c r="B73" s="151" t="s">
        <v>2149</v>
      </c>
      <c r="C73" s="152" t="s">
        <v>2576</v>
      </c>
      <c r="D73" s="155" t="s">
        <v>2577</v>
      </c>
      <c r="E73" s="158" t="s">
        <v>2578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2491</v>
      </c>
      <c r="B74" s="151" t="s">
        <v>2149</v>
      </c>
      <c r="C74" s="152" t="s">
        <v>2579</v>
      </c>
      <c r="D74" s="155" t="s">
        <v>2580</v>
      </c>
      <c r="E74" s="158" t="s">
        <v>2581</v>
      </c>
      <c r="F74" s="161" t="s">
        <v>2387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2491</v>
      </c>
      <c r="B75" s="151" t="s">
        <v>2149</v>
      </c>
      <c r="C75" s="152" t="s">
        <v>2582</v>
      </c>
      <c r="D75" s="155" t="s">
        <v>2583</v>
      </c>
      <c r="E75" s="158" t="s">
        <v>2584</v>
      </c>
      <c r="F75" s="161" t="s">
        <v>2397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2491</v>
      </c>
      <c r="B76" s="151" t="s">
        <v>2149</v>
      </c>
      <c r="C76" s="152" t="s">
        <v>2585</v>
      </c>
      <c r="D76" s="155" t="s">
        <v>2586</v>
      </c>
      <c r="E76" s="158" t="s">
        <v>2587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2491</v>
      </c>
      <c r="B77" s="150" t="s">
        <v>2419</v>
      </c>
      <c r="C77" s="148" t="s">
        <v>2588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2491</v>
      </c>
      <c r="B78" s="151" t="s">
        <v>2419</v>
      </c>
      <c r="C78" s="152" t="s">
        <v>2589</v>
      </c>
      <c r="D78" s="155" t="s">
        <v>2590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2491</v>
      </c>
      <c r="B79" s="151" t="s">
        <v>2419</v>
      </c>
      <c r="C79" s="152" t="s">
        <v>2591</v>
      </c>
      <c r="D79" s="155" t="s">
        <v>2592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2491</v>
      </c>
      <c r="B80" s="151" t="s">
        <v>2419</v>
      </c>
      <c r="C80" s="152" t="s">
        <v>2593</v>
      </c>
      <c r="D80" s="155" t="s">
        <v>2594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2491</v>
      </c>
      <c r="B81" s="150" t="s">
        <v>2347</v>
      </c>
      <c r="C81" s="148" t="s">
        <v>2595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2491</v>
      </c>
      <c r="B82" s="151" t="s">
        <v>2347</v>
      </c>
      <c r="C82" s="152" t="s">
        <v>2596</v>
      </c>
      <c r="D82" s="155" t="s">
        <v>2597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2491</v>
      </c>
      <c r="B83" s="151" t="s">
        <v>2347</v>
      </c>
      <c r="C83" s="152" t="s">
        <v>2598</v>
      </c>
      <c r="D83" s="155" t="s">
        <v>2599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2491</v>
      </c>
      <c r="B84" s="151" t="s">
        <v>2347</v>
      </c>
      <c r="C84" s="152" t="s">
        <v>2600</v>
      </c>
      <c r="D84" s="155" t="s">
        <v>2601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2491</v>
      </c>
      <c r="B85" s="151" t="s">
        <v>2347</v>
      </c>
      <c r="C85" s="152" t="s">
        <v>2602</v>
      </c>
      <c r="D85" s="155" t="s">
        <v>2603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2491</v>
      </c>
      <c r="B86" s="151" t="s">
        <v>2347</v>
      </c>
      <c r="C86" s="152" t="s">
        <v>2604</v>
      </c>
      <c r="D86" s="155" t="s">
        <v>2605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2606</v>
      </c>
      <c r="B87" s="149" t="s">
        <v>25</v>
      </c>
      <c r="C87" s="147" t="s">
        <v>2607</v>
      </c>
      <c r="D87" s="153" t="s">
        <v>2608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2606</v>
      </c>
      <c r="B88" s="150" t="s">
        <v>2609</v>
      </c>
      <c r="C88" s="148" t="s">
        <v>2610</v>
      </c>
      <c r="D88" s="154" t="s">
        <v>2611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2606</v>
      </c>
      <c r="B89" s="151" t="s">
        <v>2609</v>
      </c>
      <c r="C89" s="152" t="s">
        <v>2612</v>
      </c>
      <c r="D89" s="155" t="s">
        <v>2613</v>
      </c>
      <c r="E89" s="158" t="s">
        <v>2614</v>
      </c>
      <c r="F89" s="161" t="s">
        <v>2383</v>
      </c>
      <c r="G89" s="164">
        <f>IF(COUNTIF(H89:AU89,"&lt;&gt;")=0,"",SUMPRODUCT(((Recommendations[ImplStatus]="Implemented")+(Recommendations[ImplStatus]="Compensated"))*ISNUMBER(MATCH(Recommendations[Id],H89:AU89,0)))/COUNTIF(H89:AU89,"&lt;&gt;"))</f>
        <v>0</v>
      </c>
      <c r="H89" s="167" t="s">
        <v>87</v>
      </c>
      <c r="I89" s="167" t="s">
        <v>114</v>
      </c>
      <c r="J89" s="167" t="s">
        <v>119</v>
      </c>
      <c r="K89" s="167" t="s">
        <v>124</v>
      </c>
      <c r="L89" s="167" t="s">
        <v>129</v>
      </c>
      <c r="M89" s="167" t="s">
        <v>134</v>
      </c>
      <c r="N89" s="167" t="s">
        <v>183</v>
      </c>
      <c r="O89" s="167" t="s">
        <v>215</v>
      </c>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2606</v>
      </c>
      <c r="B90" s="151" t="s">
        <v>2609</v>
      </c>
      <c r="C90" s="152" t="s">
        <v>2615</v>
      </c>
      <c r="D90" s="155" t="s">
        <v>2616</v>
      </c>
      <c r="E90" s="158" t="s">
        <v>2617</v>
      </c>
      <c r="F90" s="161" t="s">
        <v>2387</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2606</v>
      </c>
      <c r="B91" s="151" t="s">
        <v>2609</v>
      </c>
      <c r="C91" s="152" t="s">
        <v>2618</v>
      </c>
      <c r="D91" s="155" t="s">
        <v>2619</v>
      </c>
      <c r="E91" s="158" t="s">
        <v>2620</v>
      </c>
      <c r="F91" s="161" t="s">
        <v>2383</v>
      </c>
      <c r="G91" s="164">
        <f>IF(COUNTIF(H91:AU91,"&lt;&gt;")=0,"",SUMPRODUCT(((Recommendations[ImplStatus]="Implemented")+(Recommendations[ImplStatus]="Compensated"))*ISNUMBER(MATCH(Recommendations[Id],H91:AU91,0)))/COUNTIF(H91:AU91,"&lt;&gt;"))</f>
        <v>0</v>
      </c>
      <c r="H91" s="167" t="s">
        <v>151</v>
      </c>
      <c r="I91" s="167" t="s">
        <v>189</v>
      </c>
      <c r="J91" s="167" t="s">
        <v>194</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2606</v>
      </c>
      <c r="B92" s="151" t="s">
        <v>2609</v>
      </c>
      <c r="C92" s="152" t="s">
        <v>2621</v>
      </c>
      <c r="D92" s="155" t="s">
        <v>2622</v>
      </c>
      <c r="E92" s="158" t="s">
        <v>2623</v>
      </c>
      <c r="F92" s="161" t="s">
        <v>2383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2606</v>
      </c>
      <c r="B93" s="151" t="s">
        <v>2609</v>
      </c>
      <c r="C93" s="152" t="s">
        <v>2624</v>
      </c>
      <c r="D93" s="155" t="s">
        <v>2625</v>
      </c>
      <c r="E93" s="158" t="s">
        <v>2626</v>
      </c>
      <c r="F93" s="161" t="s">
        <v>2383</v>
      </c>
      <c r="G93" s="164">
        <f>IF(COUNTIF(H93:AU93,"&lt;&gt;")=0,"",SUMPRODUCT(((Recommendations[ImplStatus]="Implemented")+(Recommendations[ImplStatus]="Compensated"))*ISNUMBER(MATCH(Recommendations[Id],H93:AU93,0)))/COUNTIF(H93:AU93,"&lt;&gt;"))</f>
        <v>0</v>
      </c>
      <c r="H93" s="167" t="s">
        <v>114</v>
      </c>
      <c r="I93" s="167" t="s">
        <v>139</v>
      </c>
      <c r="J93" s="167" t="s">
        <v>145</v>
      </c>
      <c r="K93" s="167" t="s">
        <v>178</v>
      </c>
      <c r="L93" s="167" t="s">
        <v>199</v>
      </c>
      <c r="M93" s="167" t="s">
        <v>273</v>
      </c>
      <c r="N93" s="167" t="s">
        <v>325</v>
      </c>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2606</v>
      </c>
      <c r="B94" s="151" t="s">
        <v>2609</v>
      </c>
      <c r="C94" s="152" t="s">
        <v>2627</v>
      </c>
      <c r="D94" s="155" t="s">
        <v>2628</v>
      </c>
      <c r="E94" s="158" t="s">
        <v>2629</v>
      </c>
      <c r="F94" s="161" t="s">
        <v>2387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2606</v>
      </c>
      <c r="B95" s="150" t="s">
        <v>2630</v>
      </c>
      <c r="C95" s="148" t="s">
        <v>2631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2606</v>
      </c>
      <c r="B96" s="151" t="s">
        <v>2630</v>
      </c>
      <c r="C96" s="152" t="s">
        <v>2632</v>
      </c>
      <c r="D96" s="155" t="s">
        <v>2633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2606</v>
      </c>
      <c r="B97" s="151" t="s">
        <v>2630</v>
      </c>
      <c r="C97" s="152" t="s">
        <v>2634</v>
      </c>
      <c r="D97" s="155" t="s">
        <v>2635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2606</v>
      </c>
      <c r="B98" s="151" t="s">
        <v>2630</v>
      </c>
      <c r="C98" s="152" t="s">
        <v>2636</v>
      </c>
      <c r="D98" s="155" t="s">
        <v>2637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2606</v>
      </c>
      <c r="B99" s="151" t="s">
        <v>2630</v>
      </c>
      <c r="C99" s="152" t="s">
        <v>2638</v>
      </c>
      <c r="D99" s="155" t="s">
        <v>2639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2606</v>
      </c>
      <c r="B100" s="151" t="s">
        <v>2630</v>
      </c>
      <c r="C100" s="152" t="s">
        <v>2640</v>
      </c>
      <c r="D100" s="155" t="s">
        <v>2641</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2606</v>
      </c>
      <c r="B101" s="151" t="s">
        <v>2630</v>
      </c>
      <c r="C101" s="152" t="s">
        <v>2642</v>
      </c>
      <c r="D101" s="155" t="s">
        <v>2643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2606</v>
      </c>
      <c r="B102" s="151" t="s">
        <v>2630</v>
      </c>
      <c r="C102" s="152" t="s">
        <v>2644</v>
      </c>
      <c r="D102" s="155" t="s">
        <v>2645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2606</v>
      </c>
      <c r="B103" s="150" t="s">
        <v>1790</v>
      </c>
      <c r="C103" s="148" t="s">
        <v>2646</v>
      </c>
      <c r="D103" s="154" t="s">
        <v>2647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2606</v>
      </c>
      <c r="B104" s="151" t="s">
        <v>1790</v>
      </c>
      <c r="C104" s="152" t="s">
        <v>2648</v>
      </c>
      <c r="D104" s="155" t="s">
        <v>2649</v>
      </c>
      <c r="E104" s="158" t="s">
        <v>2650</v>
      </c>
      <c r="F104" s="161" t="s">
        <v>2383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2606</v>
      </c>
      <c r="B105" s="151" t="s">
        <v>1790</v>
      </c>
      <c r="C105" s="152" t="s">
        <v>2651</v>
      </c>
      <c r="D105" s="155" t="s">
        <v>2652</v>
      </c>
      <c r="E105" s="158" t="s">
        <v>2653</v>
      </c>
      <c r="F105" s="161" t="s">
        <v>2387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2606</v>
      </c>
      <c r="B106" s="151" t="s">
        <v>1790</v>
      </c>
      <c r="C106" s="152" t="s">
        <v>2654</v>
      </c>
      <c r="D106" s="155" t="s">
        <v>2655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2606</v>
      </c>
      <c r="B107" s="151" t="s">
        <v>1790</v>
      </c>
      <c r="C107" s="152" t="s">
        <v>2656</v>
      </c>
      <c r="D107" s="155" t="s">
        <v>2657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2606</v>
      </c>
      <c r="B108" s="151" t="s">
        <v>1790</v>
      </c>
      <c r="C108" s="152" t="s">
        <v>2658</v>
      </c>
      <c r="D108" s="155" t="s">
        <v>2659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2606</v>
      </c>
      <c r="B109" s="150" t="s">
        <v>2660</v>
      </c>
      <c r="C109" s="148" t="s">
        <v>2661</v>
      </c>
      <c r="D109" s="154" t="s">
        <v>2662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2606</v>
      </c>
      <c r="B110" s="151" t="s">
        <v>2660</v>
      </c>
      <c r="C110" s="152" t="s">
        <v>2663</v>
      </c>
      <c r="D110" s="155" t="s">
        <v>2664</v>
      </c>
      <c r="E110" s="158" t="s">
        <v>2665</v>
      </c>
      <c r="F110" s="161" t="s">
        <v>2383</v>
      </c>
      <c r="G110" s="164">
        <f>IF(COUNTIF(H110:AU110,"&lt;&gt;")=0,"",SUMPRODUCT(((Recommendations[ImplStatus]="Implemented")+(Recommendations[ImplStatus]="Compensated"))*ISNUMBER(MATCH(Recommendations[Id],H110:AU110,0)))/COUNTIF(H110:AU110,"&lt;&gt;"))</f>
        <v>0</v>
      </c>
      <c r="H110" s="167" t="s">
        <v>30</v>
      </c>
      <c r="I110" s="167" t="s">
        <v>37</v>
      </c>
      <c r="J110" s="167" t="s">
        <v>42</v>
      </c>
      <c r="K110" s="167" t="s">
        <v>204</v>
      </c>
      <c r="L110" s="167" t="s">
        <v>267</v>
      </c>
      <c r="M110" s="167" t="s">
        <v>478</v>
      </c>
      <c r="N110" s="167" t="s">
        <v>488</v>
      </c>
      <c r="O110" s="167" t="s">
        <v>493</v>
      </c>
      <c r="P110" s="167" t="s">
        <v>499</v>
      </c>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2606</v>
      </c>
      <c r="B111" s="151" t="s">
        <v>2660</v>
      </c>
      <c r="C111" s="152" t="s">
        <v>2666</v>
      </c>
      <c r="D111" s="155" t="s">
        <v>2667</v>
      </c>
      <c r="E111" s="158" t="s">
        <v>2668</v>
      </c>
      <c r="F111" s="161" t="s">
        <v>2383</v>
      </c>
      <c r="G111" s="164">
        <f>IF(COUNTIF(H111:AU111,"&lt;&gt;")=0,"",SUMPRODUCT(((Recommendations[ImplStatus]="Implemented")+(Recommendations[ImplStatus]="Compensated"))*ISNUMBER(MATCH(Recommendations[Id],H111:AU111,0)))/COUNTIF(H111:AU111,"&lt;&gt;"))</f>
        <v>0</v>
      </c>
      <c r="H111" s="167" t="s">
        <v>64</v>
      </c>
      <c r="I111" s="167" t="s">
        <v>82</v>
      </c>
      <c r="J111" s="167" t="s">
        <v>210</v>
      </c>
      <c r="K111" s="167" t="s">
        <v>330</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2606</v>
      </c>
      <c r="B112" s="151" t="s">
        <v>2660</v>
      </c>
      <c r="C112" s="152" t="s">
        <v>2669</v>
      </c>
      <c r="D112" s="155" t="s">
        <v>2670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2606</v>
      </c>
      <c r="B113" s="151" t="s">
        <v>2660</v>
      </c>
      <c r="C113" s="152" t="s">
        <v>2671</v>
      </c>
      <c r="D113" s="155" t="s">
        <v>2672</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2606</v>
      </c>
      <c r="B114" s="151" t="s">
        <v>2660</v>
      </c>
      <c r="C114" s="152" t="s">
        <v>2673</v>
      </c>
      <c r="D114" s="155" t="s">
        <v>2674</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2606</v>
      </c>
      <c r="B115" s="151" t="s">
        <v>2660</v>
      </c>
      <c r="C115" s="152" t="s">
        <v>2675</v>
      </c>
      <c r="D115" s="155" t="s">
        <v>2676</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2606</v>
      </c>
      <c r="B116" s="151" t="s">
        <v>2660</v>
      </c>
      <c r="C116" s="152" t="s">
        <v>2677</v>
      </c>
      <c r="D116" s="155" t="s">
        <v>2678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2606</v>
      </c>
      <c r="B117" s="151" t="s">
        <v>2660</v>
      </c>
      <c r="C117" s="152" t="s">
        <v>2679</v>
      </c>
      <c r="D117" s="155" t="s">
        <v>2680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2606</v>
      </c>
      <c r="B118" s="151" t="s">
        <v>2660</v>
      </c>
      <c r="C118" s="152" t="s">
        <v>2681</v>
      </c>
      <c r="D118" s="155" t="s">
        <v>2682</v>
      </c>
      <c r="E118" s="158" t="s">
        <v>2683</v>
      </c>
      <c r="F118" s="161" t="s">
        <v>2383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2606</v>
      </c>
      <c r="B119" s="151" t="s">
        <v>2660</v>
      </c>
      <c r="C119" s="152" t="s">
        <v>2684</v>
      </c>
      <c r="D119" s="155" t="s">
        <v>2685</v>
      </c>
      <c r="E119" s="158" t="s">
        <v>2686</v>
      </c>
      <c r="F119" s="161" t="s">
        <v>2383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2606</v>
      </c>
      <c r="B120" s="150" t="s">
        <v>2687</v>
      </c>
      <c r="C120" s="148" t="s">
        <v>2688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2606</v>
      </c>
      <c r="B121" s="151" t="s">
        <v>2687</v>
      </c>
      <c r="C121" s="152" t="s">
        <v>2689</v>
      </c>
      <c r="D121" s="155" t="s">
        <v>2690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2606</v>
      </c>
      <c r="B122" s="151" t="s">
        <v>2687</v>
      </c>
      <c r="C122" s="152" t="s">
        <v>2691</v>
      </c>
      <c r="D122" s="155" t="s">
        <v>2692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2606</v>
      </c>
      <c r="B123" s="151" t="s">
        <v>2687</v>
      </c>
      <c r="C123" s="152" t="s">
        <v>2693</v>
      </c>
      <c r="D123" s="155" t="s">
        <v>2694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2606</v>
      </c>
      <c r="B124" s="151" t="s">
        <v>2687</v>
      </c>
      <c r="C124" s="152" t="s">
        <v>2695</v>
      </c>
      <c r="D124" s="155" t="s">
        <v>2696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2606</v>
      </c>
      <c r="B125" s="151" t="s">
        <v>2687</v>
      </c>
      <c r="C125" s="152" t="s">
        <v>2697</v>
      </c>
      <c r="D125" s="155" t="s">
        <v>2698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2606</v>
      </c>
      <c r="B126" s="151" t="s">
        <v>2687</v>
      </c>
      <c r="C126" s="152" t="s">
        <v>2699</v>
      </c>
      <c r="D126" s="155" t="s">
        <v>2700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2606</v>
      </c>
      <c r="B127" s="151" t="s">
        <v>2687</v>
      </c>
      <c r="C127" s="152" t="s">
        <v>2701</v>
      </c>
      <c r="D127" s="155" t="s">
        <v>2702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2606</v>
      </c>
      <c r="B128" s="151" t="s">
        <v>2687</v>
      </c>
      <c r="C128" s="152" t="s">
        <v>2703</v>
      </c>
      <c r="D128" s="155" t="s">
        <v>2704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2606</v>
      </c>
      <c r="B129" s="151" t="s">
        <v>2687</v>
      </c>
      <c r="C129" s="152" t="s">
        <v>2705</v>
      </c>
      <c r="D129" s="155" t="s">
        <v>2706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2606</v>
      </c>
      <c r="B130" s="151" t="s">
        <v>2687</v>
      </c>
      <c r="C130" s="152" t="s">
        <v>2707</v>
      </c>
      <c r="D130" s="155" t="s">
        <v>2708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2606</v>
      </c>
      <c r="B131" s="151" t="s">
        <v>2687</v>
      </c>
      <c r="C131" s="152" t="s">
        <v>2709</v>
      </c>
      <c r="D131" s="155" t="s">
        <v>2710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2606</v>
      </c>
      <c r="B132" s="151" t="s">
        <v>2687</v>
      </c>
      <c r="C132" s="152" t="s">
        <v>2711</v>
      </c>
      <c r="D132" s="155" t="s">
        <v>2712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2606</v>
      </c>
      <c r="B133" s="150" t="s">
        <v>2713</v>
      </c>
      <c r="C133" s="148" t="s">
        <v>2714</v>
      </c>
      <c r="D133" s="154" t="s">
        <v>2715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2606</v>
      </c>
      <c r="B134" s="151" t="s">
        <v>2713</v>
      </c>
      <c r="C134" s="152" t="s">
        <v>2716</v>
      </c>
      <c r="D134" s="155" t="s">
        <v>2717</v>
      </c>
      <c r="E134" s="158" t="s">
        <v>2718</v>
      </c>
      <c r="F134" s="161" t="s">
        <v>2387</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2606</v>
      </c>
      <c r="B135" s="151" t="s">
        <v>2713</v>
      </c>
      <c r="C135" s="152" t="s">
        <v>2719</v>
      </c>
      <c r="D135" s="155" t="s">
        <v>2720</v>
      </c>
      <c r="E135" s="158" t="s">
        <v>2721</v>
      </c>
      <c r="F135" s="161" t="s">
        <v>2387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2606</v>
      </c>
      <c r="B136" s="151" t="s">
        <v>2713</v>
      </c>
      <c r="C136" s="152" t="s">
        <v>2722</v>
      </c>
      <c r="D136" s="155" t="s">
        <v>2723</v>
      </c>
      <c r="E136" s="158" t="s">
        <v>2724</v>
      </c>
      <c r="F136" s="161" t="s">
        <v>2383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2606</v>
      </c>
      <c r="B137" s="151" t="s">
        <v>2713</v>
      </c>
      <c r="C137" s="152" t="s">
        <v>2725</v>
      </c>
      <c r="D137" s="155" t="s">
        <v>2726</v>
      </c>
      <c r="E137" s="158" t="s">
        <v>2727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2606</v>
      </c>
      <c r="B138" s="150" t="s">
        <v>2023</v>
      </c>
      <c r="C138" s="148" t="s">
        <v>2728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2606</v>
      </c>
      <c r="B139" s="151" t="s">
        <v>2023</v>
      </c>
      <c r="C139" s="152" t="s">
        <v>2729</v>
      </c>
      <c r="D139" s="155" t="s">
        <v>2730</v>
      </c>
      <c r="E139" s="158"/>
      <c r="F139" s="161" t="s">
        <v>25</v>
      </c>
      <c r="G139" s="164">
        <f>IF(COUNTIF(H139:AU139,"&lt;&gt;")=0,"",SUMPRODUCT(((Recommendations[ImplStatus]="Implemented")+(Recommendations[ImplStatus]="Compensated"))*ISNUMBER(MATCH(Recommendations[Id],H139:AU139,0)))/COUNTIF(H139:AU139,"&lt;&gt;"))</f>
        <v>0</v>
      </c>
      <c r="H139" s="167" t="s">
        <v>18</v>
      </c>
      <c r="I139" s="167" t="s">
        <v>30</v>
      </c>
      <c r="J139" s="167" t="s">
        <v>37</v>
      </c>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2606</v>
      </c>
      <c r="B140" s="151" t="s">
        <v>2023</v>
      </c>
      <c r="C140" s="152" t="s">
        <v>2731</v>
      </c>
      <c r="D140" s="155" t="s">
        <v>2732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2606</v>
      </c>
      <c r="B141" s="150" t="s">
        <v>2733</v>
      </c>
      <c r="C141" s="148" t="s">
        <v>2734</v>
      </c>
      <c r="D141" s="154" t="s">
        <v>2735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2606</v>
      </c>
      <c r="B142" s="151" t="s">
        <v>2733</v>
      </c>
      <c r="C142" s="152" t="s">
        <v>2736</v>
      </c>
      <c r="D142" s="155" t="s">
        <v>2737</v>
      </c>
      <c r="E142" s="158" t="s">
        <v>2738</v>
      </c>
      <c r="F142" s="161" t="s">
        <v>2383</v>
      </c>
      <c r="G142" s="164">
        <f>IF(COUNTIF(H142:AU142,"&lt;&gt;")=0,"",SUMPRODUCT(((Recommendations[ImplStatus]="Implemented")+(Recommendations[ImplStatus]="Compensated"))*ISNUMBER(MATCH(Recommendations[Id],H142:AU142,0)))/COUNTIF(H142:AU142,"&lt;&gt;"))</f>
        <v>0</v>
      </c>
      <c r="H142" s="167" t="s">
        <v>335</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2606</v>
      </c>
      <c r="B143" s="151" t="s">
        <v>2733</v>
      </c>
      <c r="C143" s="152" t="s">
        <v>2739</v>
      </c>
      <c r="D143" s="155" t="s">
        <v>2740</v>
      </c>
      <c r="E143" s="158" t="s">
        <v>2741</v>
      </c>
      <c r="F143" s="161" t="s">
        <v>2383</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2606</v>
      </c>
      <c r="B144" s="151" t="s">
        <v>2733</v>
      </c>
      <c r="C144" s="152" t="s">
        <v>2742</v>
      </c>
      <c r="D144" s="155" t="s">
        <v>2743</v>
      </c>
      <c r="E144" s="158" t="s">
        <v>2744</v>
      </c>
      <c r="F144" s="161" t="s">
        <v>2387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2606</v>
      </c>
      <c r="B145" s="151" t="s">
        <v>2733</v>
      </c>
      <c r="C145" s="152" t="s">
        <v>2745</v>
      </c>
      <c r="D145" s="155" t="s">
        <v>2746</v>
      </c>
      <c r="E145" s="158" t="s">
        <v>2747</v>
      </c>
      <c r="F145" s="161" t="s">
        <v>2383</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2606</v>
      </c>
      <c r="B146" s="151" t="s">
        <v>2733</v>
      </c>
      <c r="C146" s="152" t="s">
        <v>2748</v>
      </c>
      <c r="D146" s="155" t="s">
        <v>2749</v>
      </c>
      <c r="E146" s="158" t="s">
        <v>2750</v>
      </c>
      <c r="F146" s="161" t="s">
        <v>2383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2606</v>
      </c>
      <c r="B147" s="151" t="s">
        <v>2733</v>
      </c>
      <c r="C147" s="152" t="s">
        <v>2751</v>
      </c>
      <c r="D147" s="155" t="s">
        <v>2752</v>
      </c>
      <c r="E147" s="158" t="s">
        <v>2753</v>
      </c>
      <c r="F147" s="161" t="s">
        <v>2383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2606</v>
      </c>
      <c r="B148" s="150" t="s">
        <v>2754</v>
      </c>
      <c r="C148" s="148" t="s">
        <v>2755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2606</v>
      </c>
      <c r="B149" s="151" t="s">
        <v>2754</v>
      </c>
      <c r="C149" s="152" t="s">
        <v>2756</v>
      </c>
      <c r="D149" s="155" t="s">
        <v>2757</v>
      </c>
      <c r="E149" s="158"/>
      <c r="F149" s="161" t="s">
        <v>25</v>
      </c>
      <c r="G149" s="164">
        <f>IF(COUNTIF(H149:AU149,"&lt;&gt;")=0,"",SUMPRODUCT(((Recommendations[ImplStatus]="Implemented")+(Recommendations[ImplStatus]="Compensated"))*ISNUMBER(MATCH(Recommendations[Id],H149:AU149,0)))/COUNTIF(H149:AU149,"&lt;&gt;"))</f>
        <v>0</v>
      </c>
      <c r="H149" s="167" t="s">
        <v>49</v>
      </c>
      <c r="I149" s="167" t="s">
        <v>98</v>
      </c>
      <c r="J149" s="167" t="s">
        <v>103</v>
      </c>
      <c r="K149" s="167" t="s">
        <v>108</v>
      </c>
      <c r="L149" s="167" t="s">
        <v>267</v>
      </c>
      <c r="M149" s="167" t="s">
        <v>505</v>
      </c>
      <c r="N149" s="167" t="s">
        <v>510</v>
      </c>
      <c r="O149" s="167" t="s">
        <v>522</v>
      </c>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2606</v>
      </c>
      <c r="B150" s="151" t="s">
        <v>2754</v>
      </c>
      <c r="C150" s="152" t="s">
        <v>2758</v>
      </c>
      <c r="D150" s="155" t="s">
        <v>2759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2606</v>
      </c>
      <c r="B151" s="151" t="s">
        <v>2754</v>
      </c>
      <c r="C151" s="152" t="s">
        <v>2760</v>
      </c>
      <c r="D151" s="155" t="s">
        <v>2761</v>
      </c>
      <c r="E151" s="158"/>
      <c r="F151" s="161" t="s">
        <v>25</v>
      </c>
      <c r="G151" s="164">
        <f>IF(COUNTIF(H151:AU151,"&lt;&gt;")=0,"",SUMPRODUCT(((Recommendations[ImplStatus]="Implemented")+(Recommendations[ImplStatus]="Compensated"))*ISNUMBER(MATCH(Recommendations[Id],H151:AU151,0)))/COUNTIF(H151:AU151,"&lt;&gt;"))</f>
        <v>0</v>
      </c>
      <c r="H151" s="167" t="s">
        <v>54</v>
      </c>
      <c r="I151" s="167" t="s">
        <v>59</v>
      </c>
      <c r="J151" s="167" t="s">
        <v>70</v>
      </c>
      <c r="K151" s="167" t="s">
        <v>75</v>
      </c>
      <c r="L151" s="167" t="s">
        <v>92</v>
      </c>
      <c r="M151" s="167" t="s">
        <v>156</v>
      </c>
      <c r="N151" s="167" t="s">
        <v>162</v>
      </c>
      <c r="O151" s="167" t="s">
        <v>167</v>
      </c>
      <c r="P151" s="167" t="s">
        <v>173</v>
      </c>
      <c r="Q151" s="167" t="s">
        <v>178</v>
      </c>
      <c r="R151" s="167" t="s">
        <v>220</v>
      </c>
      <c r="S151" s="167" t="s">
        <v>226</v>
      </c>
      <c r="T151" s="167" t="s">
        <v>231</v>
      </c>
      <c r="U151" s="167" t="s">
        <v>236</v>
      </c>
      <c r="V151" s="167" t="s">
        <v>242</v>
      </c>
      <c r="W151" s="167" t="s">
        <v>247</v>
      </c>
      <c r="X151" s="167" t="s">
        <v>252</v>
      </c>
      <c r="Y151" s="167" t="s">
        <v>257</v>
      </c>
      <c r="Z151" s="167" t="s">
        <v>262</v>
      </c>
      <c r="AA151" s="167" t="s">
        <v>279</v>
      </c>
      <c r="AB151" s="167" t="s">
        <v>284</v>
      </c>
      <c r="AC151" s="167" t="s">
        <v>289</v>
      </c>
      <c r="AD151" s="167" t="s">
        <v>294</v>
      </c>
      <c r="AE151" s="167" t="s">
        <v>299</v>
      </c>
      <c r="AF151" s="167" t="s">
        <v>304</v>
      </c>
      <c r="AG151" s="167" t="s">
        <v>309</v>
      </c>
      <c r="AH151" s="167" t="s">
        <v>314</v>
      </c>
      <c r="AI151" s="167" t="s">
        <v>320</v>
      </c>
      <c r="AJ151" s="167" t="s">
        <v>341</v>
      </c>
      <c r="AK151" s="167" t="s">
        <v>346</v>
      </c>
      <c r="AL151" s="167" t="s">
        <v>351</v>
      </c>
      <c r="AM151" s="167" t="s">
        <v>356</v>
      </c>
      <c r="AN151" s="167" t="s">
        <v>362</v>
      </c>
      <c r="AO151" s="167" t="s">
        <v>367</v>
      </c>
      <c r="AP151" s="167" t="s">
        <v>372</v>
      </c>
      <c r="AQ151" s="167" t="s">
        <v>377</v>
      </c>
      <c r="AR151" s="167" t="s">
        <v>382</v>
      </c>
      <c r="AS151" s="167" t="s">
        <v>387</v>
      </c>
      <c r="AT151" s="167" t="s">
        <v>392</v>
      </c>
      <c r="AU151" s="181" t="s">
        <v>397</v>
      </c>
    </row>
    <row r="152" spans="1:47" ht="60" customHeight="1" x14ac:dyDescent="0.35">
      <c r="A152" s="177" t="s">
        <v>2606</v>
      </c>
      <c r="B152" s="151" t="s">
        <v>2754</v>
      </c>
      <c r="C152" s="152" t="s">
        <v>2762</v>
      </c>
      <c r="D152" s="155" t="s">
        <v>2763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2606</v>
      </c>
      <c r="B153" s="151" t="s">
        <v>2754</v>
      </c>
      <c r="C153" s="152" t="s">
        <v>2764</v>
      </c>
      <c r="D153" s="155" t="s">
        <v>2765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2766</v>
      </c>
      <c r="B154" s="149" t="s">
        <v>25</v>
      </c>
      <c r="C154" s="147" t="s">
        <v>2767</v>
      </c>
      <c r="D154" s="153" t="s">
        <v>2768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2766</v>
      </c>
      <c r="B155" s="150" t="s">
        <v>2769</v>
      </c>
      <c r="C155" s="148" t="s">
        <v>2770</v>
      </c>
      <c r="D155" s="154" t="s">
        <v>2771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2766</v>
      </c>
      <c r="B156" s="151" t="s">
        <v>2769</v>
      </c>
      <c r="C156" s="152" t="s">
        <v>2772</v>
      </c>
      <c r="D156" s="155" t="s">
        <v>2773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2766</v>
      </c>
      <c r="B157" s="151" t="s">
        <v>2769</v>
      </c>
      <c r="C157" s="152" t="s">
        <v>2774</v>
      </c>
      <c r="D157" s="155" t="s">
        <v>2775</v>
      </c>
      <c r="E157" s="158" t="s">
        <v>2776</v>
      </c>
      <c r="F157" s="161" t="s">
        <v>2383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2766</v>
      </c>
      <c r="B158" s="151" t="s">
        <v>2769</v>
      </c>
      <c r="C158" s="152" t="s">
        <v>2777</v>
      </c>
      <c r="D158" s="155" t="s">
        <v>2778</v>
      </c>
      <c r="E158" s="158" t="s">
        <v>2779</v>
      </c>
      <c r="F158" s="161" t="s">
        <v>2383</v>
      </c>
      <c r="G158" s="164">
        <f>IF(COUNTIF(H158:AU158,"&lt;&gt;")=0,"",SUMPRODUCT(((Recommendations[ImplStatus]="Implemented")+(Recommendations[ImplStatus]="Compensated"))*ISNUMBER(MATCH(Recommendations[Id],H158:AU158,0)))/COUNTIF(H158:AU158,"&lt;&gt;"))</f>
        <v>0</v>
      </c>
      <c r="H158" s="167" t="s">
        <v>98</v>
      </c>
      <c r="I158" s="167" t="s">
        <v>103</v>
      </c>
      <c r="J158" s="167" t="s">
        <v>108</v>
      </c>
      <c r="K158" s="167" t="s">
        <v>257</v>
      </c>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2766</v>
      </c>
      <c r="B159" s="151" t="s">
        <v>2769</v>
      </c>
      <c r="C159" s="152" t="s">
        <v>2780</v>
      </c>
      <c r="D159" s="155" t="s">
        <v>2781</v>
      </c>
      <c r="E159" s="158" t="s">
        <v>2782</v>
      </c>
      <c r="F159" s="161" t="s">
        <v>2383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2766</v>
      </c>
      <c r="B160" s="151" t="s">
        <v>2769</v>
      </c>
      <c r="C160" s="152" t="s">
        <v>2783</v>
      </c>
      <c r="D160" s="155" t="s">
        <v>2784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2766</v>
      </c>
      <c r="B161" s="151" t="s">
        <v>2769</v>
      </c>
      <c r="C161" s="152" t="s">
        <v>2785</v>
      </c>
      <c r="D161" s="155" t="s">
        <v>2786</v>
      </c>
      <c r="E161" s="158" t="s">
        <v>2787</v>
      </c>
      <c r="F161" s="161" t="s">
        <v>2383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2766</v>
      </c>
      <c r="B162" s="151" t="s">
        <v>2769</v>
      </c>
      <c r="C162" s="152" t="s">
        <v>2788</v>
      </c>
      <c r="D162" s="155" t="s">
        <v>2789</v>
      </c>
      <c r="E162" s="158" t="s">
        <v>2790</v>
      </c>
      <c r="F162" s="161" t="s">
        <v>2383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2766</v>
      </c>
      <c r="B163" s="151" t="s">
        <v>2769</v>
      </c>
      <c r="C163" s="152" t="s">
        <v>2791</v>
      </c>
      <c r="D163" s="155" t="s">
        <v>2792</v>
      </c>
      <c r="E163" s="158" t="s">
        <v>2793</v>
      </c>
      <c r="F163" s="161" t="s">
        <v>2383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2766</v>
      </c>
      <c r="B164" s="150" t="s">
        <v>2187</v>
      </c>
      <c r="C164" s="148" t="s">
        <v>2794</v>
      </c>
      <c r="D164" s="154" t="s">
        <v>2795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2766</v>
      </c>
      <c r="B165" s="151" t="s">
        <v>2187</v>
      </c>
      <c r="C165" s="152" t="s">
        <v>2796</v>
      </c>
      <c r="D165" s="155" t="s">
        <v>2797</v>
      </c>
      <c r="E165" s="158" t="s">
        <v>2798</v>
      </c>
      <c r="F165" s="161" t="s">
        <v>2383</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2766</v>
      </c>
      <c r="B166" s="151" t="s">
        <v>2187</v>
      </c>
      <c r="C166" s="152" t="s">
        <v>2799</v>
      </c>
      <c r="D166" s="155" t="s">
        <v>2800</v>
      </c>
      <c r="E166" s="158" t="s">
        <v>2801</v>
      </c>
      <c r="F166" s="161" t="s">
        <v>2383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2766</v>
      </c>
      <c r="B167" s="151" t="s">
        <v>2187</v>
      </c>
      <c r="C167" s="152" t="s">
        <v>2802</v>
      </c>
      <c r="D167" s="155" t="s">
        <v>2803</v>
      </c>
      <c r="E167" s="158" t="s">
        <v>2804</v>
      </c>
      <c r="F167" s="161" t="s">
        <v>2383</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2766</v>
      </c>
      <c r="B168" s="151" t="s">
        <v>2187</v>
      </c>
      <c r="C168" s="152" t="s">
        <v>2805</v>
      </c>
      <c r="D168" s="155" t="s">
        <v>2806</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2766</v>
      </c>
      <c r="B169" s="151" t="s">
        <v>2187</v>
      </c>
      <c r="C169" s="152" t="s">
        <v>2807</v>
      </c>
      <c r="D169" s="155" t="s">
        <v>2808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2766</v>
      </c>
      <c r="B170" s="151" t="s">
        <v>2187</v>
      </c>
      <c r="C170" s="152" t="s">
        <v>2809</v>
      </c>
      <c r="D170" s="155" t="s">
        <v>2810</v>
      </c>
      <c r="E170" s="158" t="s">
        <v>2811</v>
      </c>
      <c r="F170" s="161" t="s">
        <v>2397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2766</v>
      </c>
      <c r="B171" s="151" t="s">
        <v>2187</v>
      </c>
      <c r="C171" s="152" t="s">
        <v>2812</v>
      </c>
      <c r="D171" s="155" t="s">
        <v>2813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2766</v>
      </c>
      <c r="B172" s="151" t="s">
        <v>2187</v>
      </c>
      <c r="C172" s="152" t="s">
        <v>2814</v>
      </c>
      <c r="D172" s="155" t="s">
        <v>2815</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2766</v>
      </c>
      <c r="B173" s="151" t="s">
        <v>2187</v>
      </c>
      <c r="C173" s="152" t="s">
        <v>2816</v>
      </c>
      <c r="D173" s="155" t="s">
        <v>2817</v>
      </c>
      <c r="E173" s="158" t="s">
        <v>2818</v>
      </c>
      <c r="F173" s="161" t="s">
        <v>2383</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2766</v>
      </c>
      <c r="B174" s="150" t="s">
        <v>2819</v>
      </c>
      <c r="C174" s="148" t="s">
        <v>2820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2766</v>
      </c>
      <c r="B175" s="151" t="s">
        <v>2819</v>
      </c>
      <c r="C175" s="152" t="s">
        <v>2821</v>
      </c>
      <c r="D175" s="155" t="s">
        <v>2822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2766</v>
      </c>
      <c r="B176" s="151" t="s">
        <v>2819</v>
      </c>
      <c r="C176" s="152" t="s">
        <v>2823</v>
      </c>
      <c r="D176" s="155" t="s">
        <v>2824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2766</v>
      </c>
      <c r="B177" s="151" t="s">
        <v>2819</v>
      </c>
      <c r="C177" s="152" t="s">
        <v>2825</v>
      </c>
      <c r="D177" s="155" t="s">
        <v>2826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2766</v>
      </c>
      <c r="B178" s="151" t="s">
        <v>2819</v>
      </c>
      <c r="C178" s="152" t="s">
        <v>2827</v>
      </c>
      <c r="D178" s="155" t="s">
        <v>2828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2766</v>
      </c>
      <c r="B179" s="151" t="s">
        <v>2819</v>
      </c>
      <c r="C179" s="152" t="s">
        <v>2829</v>
      </c>
      <c r="D179" s="155" t="s">
        <v>2830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2831</v>
      </c>
      <c r="B180" s="149" t="s">
        <v>25</v>
      </c>
      <c r="C180" s="147" t="s">
        <v>2832</v>
      </c>
      <c r="D180" s="153" t="s">
        <v>2833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2831</v>
      </c>
      <c r="B181" s="150" t="s">
        <v>2834</v>
      </c>
      <c r="C181" s="148" t="s">
        <v>2835</v>
      </c>
      <c r="D181" s="154" t="s">
        <v>2836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2831</v>
      </c>
      <c r="B182" s="151" t="s">
        <v>2834</v>
      </c>
      <c r="C182" s="152" t="s">
        <v>2837</v>
      </c>
      <c r="D182" s="155" t="s">
        <v>2838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2831</v>
      </c>
      <c r="B183" s="151" t="s">
        <v>2834</v>
      </c>
      <c r="C183" s="152" t="s">
        <v>2839</v>
      </c>
      <c r="D183" s="155" t="s">
        <v>2840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2831</v>
      </c>
      <c r="B184" s="151" t="s">
        <v>2834</v>
      </c>
      <c r="C184" s="152" t="s">
        <v>2841</v>
      </c>
      <c r="D184" s="155" t="s">
        <v>2842</v>
      </c>
      <c r="E184" s="158" t="s">
        <v>2843</v>
      </c>
      <c r="F184" s="161" t="s">
        <v>2383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2831</v>
      </c>
      <c r="B185" s="151" t="s">
        <v>2834</v>
      </c>
      <c r="C185" s="152" t="s">
        <v>2844</v>
      </c>
      <c r="D185" s="155" t="s">
        <v>2845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2831</v>
      </c>
      <c r="B186" s="151" t="s">
        <v>2834</v>
      </c>
      <c r="C186" s="152" t="s">
        <v>2846</v>
      </c>
      <c r="D186" s="155" t="s">
        <v>2847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2831</v>
      </c>
      <c r="B187" s="151" t="s">
        <v>2834</v>
      </c>
      <c r="C187" s="152" t="s">
        <v>2848</v>
      </c>
      <c r="D187" s="155" t="s">
        <v>2849</v>
      </c>
      <c r="E187" s="158" t="s">
        <v>2850</v>
      </c>
      <c r="F187" s="161" t="s">
        <v>2383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2831</v>
      </c>
      <c r="B188" s="151" t="s">
        <v>2834</v>
      </c>
      <c r="C188" s="152" t="s">
        <v>2851</v>
      </c>
      <c r="D188" s="155" t="s">
        <v>2852</v>
      </c>
      <c r="E188" s="158" t="s">
        <v>2853</v>
      </c>
      <c r="F188" s="161" t="s">
        <v>2383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2831</v>
      </c>
      <c r="B189" s="151" t="s">
        <v>2834</v>
      </c>
      <c r="C189" s="152" t="s">
        <v>2854</v>
      </c>
      <c r="D189" s="155" t="s">
        <v>2855</v>
      </c>
      <c r="E189" s="158" t="s">
        <v>2856</v>
      </c>
      <c r="F189" s="161" t="s">
        <v>2383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2831</v>
      </c>
      <c r="B190" s="150" t="s">
        <v>2857</v>
      </c>
      <c r="C190" s="148" t="s">
        <v>2858</v>
      </c>
      <c r="D190" s="154" t="s">
        <v>2859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2831</v>
      </c>
      <c r="B191" s="151" t="s">
        <v>2857</v>
      </c>
      <c r="C191" s="152" t="s">
        <v>2860</v>
      </c>
      <c r="D191" s="155" t="s">
        <v>2861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2831</v>
      </c>
      <c r="B192" s="151" t="s">
        <v>2857</v>
      </c>
      <c r="C192" s="152" t="s">
        <v>2862</v>
      </c>
      <c r="D192" s="155" t="s">
        <v>2863</v>
      </c>
      <c r="E192" s="158" t="s">
        <v>2864</v>
      </c>
      <c r="F192" s="161" t="s">
        <v>2387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2831</v>
      </c>
      <c r="B193" s="151" t="s">
        <v>2857</v>
      </c>
      <c r="C193" s="152" t="s">
        <v>2865</v>
      </c>
      <c r="D193" s="155" t="s">
        <v>2866</v>
      </c>
      <c r="E193" s="158" t="s">
        <v>2867</v>
      </c>
      <c r="F193" s="161" t="s">
        <v>2387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2831</v>
      </c>
      <c r="B194" s="151" t="s">
        <v>2857</v>
      </c>
      <c r="C194" s="152" t="s">
        <v>2868</v>
      </c>
      <c r="D194" s="155" t="s">
        <v>2869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2831</v>
      </c>
      <c r="B195" s="151" t="s">
        <v>2857</v>
      </c>
      <c r="C195" s="152" t="s">
        <v>2870</v>
      </c>
      <c r="D195" s="155" t="s">
        <v>2871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2831</v>
      </c>
      <c r="B196" s="150" t="s">
        <v>2872</v>
      </c>
      <c r="C196" s="148" t="s">
        <v>2873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2831</v>
      </c>
      <c r="B197" s="151" t="s">
        <v>2872</v>
      </c>
      <c r="C197" s="152" t="s">
        <v>2874</v>
      </c>
      <c r="D197" s="155" t="s">
        <v>2875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2831</v>
      </c>
      <c r="B198" s="151" t="s">
        <v>2872</v>
      </c>
      <c r="C198" s="152" t="s">
        <v>2876</v>
      </c>
      <c r="D198" s="155" t="s">
        <v>2877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2831</v>
      </c>
      <c r="B199" s="150" t="s">
        <v>2878</v>
      </c>
      <c r="C199" s="148" t="s">
        <v>2879</v>
      </c>
      <c r="D199" s="154" t="s">
        <v>2880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2831</v>
      </c>
      <c r="B200" s="151" t="s">
        <v>2878</v>
      </c>
      <c r="C200" s="152" t="s">
        <v>2881</v>
      </c>
      <c r="D200" s="155" t="s">
        <v>2882</v>
      </c>
      <c r="E200" s="158" t="s">
        <v>2883</v>
      </c>
      <c r="F200" s="161" t="s">
        <v>2397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2831</v>
      </c>
      <c r="B201" s="151" t="s">
        <v>2878</v>
      </c>
      <c r="C201" s="152" t="s">
        <v>2884</v>
      </c>
      <c r="D201" s="155" t="s">
        <v>2885</v>
      </c>
      <c r="E201" s="158" t="s">
        <v>2886</v>
      </c>
      <c r="F201" s="161" t="s">
        <v>2383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2831</v>
      </c>
      <c r="B202" s="151" t="s">
        <v>2878</v>
      </c>
      <c r="C202" s="152" t="s">
        <v>2887</v>
      </c>
      <c r="D202" s="155" t="s">
        <v>2888</v>
      </c>
      <c r="E202" s="158" t="s">
        <v>2889</v>
      </c>
      <c r="F202" s="161" t="s">
        <v>2383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2831</v>
      </c>
      <c r="B203" s="151" t="s">
        <v>2878</v>
      </c>
      <c r="C203" s="152" t="s">
        <v>2890</v>
      </c>
      <c r="D203" s="155" t="s">
        <v>2891</v>
      </c>
      <c r="E203" s="158" t="s">
        <v>2892</v>
      </c>
      <c r="F203" s="161" t="s">
        <v>2383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2831</v>
      </c>
      <c r="B204" s="151" t="s">
        <v>2878</v>
      </c>
      <c r="C204" s="152" t="s">
        <v>2893</v>
      </c>
      <c r="D204" s="155" t="s">
        <v>2894</v>
      </c>
      <c r="E204" s="158" t="s">
        <v>2895</v>
      </c>
      <c r="F204" s="161" t="s">
        <v>2383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2831</v>
      </c>
      <c r="B205" s="150" t="s">
        <v>2896</v>
      </c>
      <c r="C205" s="148" t="s">
        <v>2897</v>
      </c>
      <c r="D205" s="154" t="s">
        <v>2898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2831</v>
      </c>
      <c r="B206" s="151" t="s">
        <v>2896</v>
      </c>
      <c r="C206" s="152" t="s">
        <v>2899</v>
      </c>
      <c r="D206" s="155" t="s">
        <v>2900</v>
      </c>
      <c r="E206" s="158" t="s">
        <v>2901</v>
      </c>
      <c r="F206" s="161" t="s">
        <v>2387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2831</v>
      </c>
      <c r="B207" s="151" t="s">
        <v>2896</v>
      </c>
      <c r="C207" s="152" t="s">
        <v>2902</v>
      </c>
      <c r="D207" s="155" t="s">
        <v>2903</v>
      </c>
      <c r="E207" s="158" t="s">
        <v>2904</v>
      </c>
      <c r="F207" s="161" t="s">
        <v>2387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2831</v>
      </c>
      <c r="B208" s="151" t="s">
        <v>2896</v>
      </c>
      <c r="C208" s="152" t="s">
        <v>2905</v>
      </c>
      <c r="D208" s="155" t="s">
        <v>2906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2831</v>
      </c>
      <c r="B209" s="150" t="s">
        <v>2907</v>
      </c>
      <c r="C209" s="148" t="s">
        <v>2908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2831</v>
      </c>
      <c r="B210" s="151" t="s">
        <v>2907</v>
      </c>
      <c r="C210" s="152" t="s">
        <v>2909</v>
      </c>
      <c r="D210" s="155" t="s">
        <v>2910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2911</v>
      </c>
      <c r="B211" s="149" t="s">
        <v>25</v>
      </c>
      <c r="C211" s="147" t="s">
        <v>2912</v>
      </c>
      <c r="D211" s="153" t="s">
        <v>2913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2911</v>
      </c>
      <c r="B212" s="150" t="s">
        <v>2914</v>
      </c>
      <c r="C212" s="148" t="s">
        <v>2915</v>
      </c>
      <c r="D212" s="154" t="s">
        <v>2916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2911</v>
      </c>
      <c r="B213" s="151" t="s">
        <v>2914</v>
      </c>
      <c r="C213" s="152" t="s">
        <v>2917</v>
      </c>
      <c r="D213" s="155" t="s">
        <v>2918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2911</v>
      </c>
      <c r="B214" s="151" t="s">
        <v>2914</v>
      </c>
      <c r="C214" s="152" t="s">
        <v>2919</v>
      </c>
      <c r="D214" s="155" t="s">
        <v>2920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2911</v>
      </c>
      <c r="B215" s="151" t="s">
        <v>2914</v>
      </c>
      <c r="C215" s="152" t="s">
        <v>2921</v>
      </c>
      <c r="D215" s="155" t="s">
        <v>2922</v>
      </c>
      <c r="E215" s="158" t="s">
        <v>2923</v>
      </c>
      <c r="F215" s="161" t="s">
        <v>2387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2911</v>
      </c>
      <c r="B216" s="151" t="s">
        <v>2914</v>
      </c>
      <c r="C216" s="152" t="s">
        <v>2924</v>
      </c>
      <c r="D216" s="155" t="s">
        <v>2925</v>
      </c>
      <c r="E216" s="158" t="s">
        <v>2926</v>
      </c>
      <c r="F216" s="161" t="s">
        <v>2383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2911</v>
      </c>
      <c r="B217" s="150" t="s">
        <v>2872</v>
      </c>
      <c r="C217" s="148" t="s">
        <v>2927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2911</v>
      </c>
      <c r="B218" s="151" t="s">
        <v>2872</v>
      </c>
      <c r="C218" s="152" t="s">
        <v>2928</v>
      </c>
      <c r="D218" s="155" t="s">
        <v>2929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2911</v>
      </c>
      <c r="B219" s="151" t="s">
        <v>2872</v>
      </c>
      <c r="C219" s="152" t="s">
        <v>2930</v>
      </c>
      <c r="D219" s="155" t="s">
        <v>2931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2911</v>
      </c>
      <c r="B220" s="150" t="s">
        <v>2932</v>
      </c>
      <c r="C220" s="148" t="s">
        <v>2933</v>
      </c>
      <c r="D220" s="154" t="s">
        <v>2934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2911</v>
      </c>
      <c r="B221" s="151" t="s">
        <v>2932</v>
      </c>
      <c r="C221" s="152" t="s">
        <v>2935</v>
      </c>
      <c r="D221" s="155" t="s">
        <v>2936</v>
      </c>
      <c r="E221" s="158" t="s">
        <v>2937</v>
      </c>
      <c r="F221" s="161" t="s">
        <v>2383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2911</v>
      </c>
      <c r="B222" s="151" t="s">
        <v>2932</v>
      </c>
      <c r="C222" s="152" t="s">
        <v>2938</v>
      </c>
      <c r="D222" s="155" t="s">
        <v>2939</v>
      </c>
      <c r="E222" s="158" t="s">
        <v>2940</v>
      </c>
      <c r="F222" s="161" t="s">
        <v>2383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2911</v>
      </c>
      <c r="B223" s="151" t="s">
        <v>2932</v>
      </c>
      <c r="C223" s="152" t="s">
        <v>2941</v>
      </c>
      <c r="D223" s="155" t="s">
        <v>2942</v>
      </c>
      <c r="E223" s="158" t="s">
        <v>2943</v>
      </c>
      <c r="F223" s="161" t="s">
        <v>2383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2911</v>
      </c>
      <c r="B224" s="151" t="s">
        <v>2932</v>
      </c>
      <c r="C224" s="152" t="s">
        <v>2944</v>
      </c>
      <c r="D224" s="155" t="s">
        <v>2945</v>
      </c>
      <c r="E224" s="158" t="s">
        <v>2946</v>
      </c>
      <c r="F224" s="161" t="s">
        <v>2383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2911</v>
      </c>
      <c r="B225" s="151" t="s">
        <v>2932</v>
      </c>
      <c r="C225" s="152" t="s">
        <v>2947</v>
      </c>
      <c r="D225" s="155" t="s">
        <v>2948</v>
      </c>
      <c r="E225" s="158" t="s">
        <v>2949</v>
      </c>
      <c r="F225" s="161" t="s">
        <v>2383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2911</v>
      </c>
      <c r="B226" s="168" t="s">
        <v>2932</v>
      </c>
      <c r="C226" s="169" t="s">
        <v>2950</v>
      </c>
      <c r="D226" s="170" t="s">
        <v>2951</v>
      </c>
      <c r="E226" s="171" t="s">
        <v>2952</v>
      </c>
      <c r="F226" s="172" t="s">
        <v>2383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527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IFERROR(INDEX('Recommendations'!$I$2:$I$95, MATCH(H2,'Recommendations'!$B$2:$B$95,0))="Implemented", FALSE))</xm:f>
            <x14:dxf>
              <font>
                <color rgb="FF000000"/>
              </font>
              <fill>
                <patternFill>
                  <bgColor rgb="FF3C7D22"/>
                </patternFill>
              </fill>
            </x14:dxf>
          </x14:cfRule>
          <x14:cfRule type="expression" priority="2" id="{00000000-000E-0000-0700-000002000000}">
            <xm:f>AND(H2&lt;&gt;"", IFERROR(INDEX('Recommendations'!$I$2:$I$95, MATCH(H2,'Recommendations'!$B$2:$B$95,0))="Compensated", FALSE))</xm:f>
            <x14:dxf>
              <font>
                <color rgb="FF000000"/>
              </font>
              <fill>
                <patternFill>
                  <bgColor rgb="FFC6E0B4"/>
                </patternFill>
              </fill>
            </x14:dxf>
          </x14:cfRule>
          <x14:cfRule type="expression" priority="3" id="{00000000-000E-0000-0700-000003000000}">
            <xm:f>AND(H2&lt;&gt;"", IFERROR(INDEX('Recommendations'!$I$2:$I$95, MATCH(H2,'Recommendations'!$B$2:$B$95,0))="Testing", FALSE))</xm:f>
            <x14:dxf>
              <font>
                <color rgb="FF000000"/>
              </font>
              <fill>
                <patternFill>
                  <bgColor rgb="FFFFC000"/>
                </patternFill>
              </fill>
            </x14:dxf>
          </x14:cfRule>
          <x14:cfRule type="expression" priority="4" id="{00000000-000E-0000-0700-000004000000}">
            <xm:f>AND(H2&lt;&gt;"", IFERROR(INDEX('Recommendations'!$I$2:$I$95, MATCH(H2,'Recommendations'!$B$2:$B$95,0))="Failed", FALSE))</xm:f>
            <x14:dxf>
              <font>
                <color rgb="FF000000"/>
              </font>
              <fill>
                <patternFill>
                  <bgColor rgb="FFD82891"/>
                </patternFill>
              </fill>
            </x14:dxf>
          </x14:cfRule>
          <x14:cfRule type="expression" priority="5" id="{00000000-000E-0000-0700-000005000000}">
            <xm:f>AND(H2&lt;&gt;"", IFERROR(INDEX('Recommendations'!$I$2:$I$95, MATCH(H2,'Recommendations'!$B$2:$B$95,0))="Risk Accepted", FALSE))</xm:f>
            <x14:dxf>
              <font>
                <color rgb="FF000000"/>
              </font>
              <fill>
                <patternFill>
                  <bgColor rgb="FFD9D9D9"/>
                </patternFill>
              </fill>
            </x14:dxf>
          </x14:cfRule>
          <x14:cfRule type="expression" priority="6" id="{00000000-000E-0000-0700-000006000000}">
            <xm:f>AND(H2&lt;&gt;"", IFERROR(INDEX('Recommendations'!$I$2:$I$95, MATCH(H2,'Recommendations'!$B$2:$B$95,0))="N/A",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2370</v>
      </c>
      <c r="B1" s="207" t="s">
        <v>2953</v>
      </c>
      <c r="C1" s="207" t="s">
        <v>2954</v>
      </c>
      <c r="D1" s="207" t="s">
        <v>2955</v>
      </c>
      <c r="E1" s="207" t="s">
        <v>1679</v>
      </c>
      <c r="F1" s="207" t="s">
        <v>777</v>
      </c>
      <c r="G1" s="207" t="s">
        <v>778</v>
      </c>
      <c r="H1" s="207" t="s">
        <v>779</v>
      </c>
      <c r="I1" s="207" t="s">
        <v>780</v>
      </c>
      <c r="J1" s="207" t="s">
        <v>781</v>
      </c>
      <c r="K1" s="207" t="s">
        <v>782</v>
      </c>
      <c r="L1" s="207" t="s">
        <v>783</v>
      </c>
      <c r="M1" s="207" t="s">
        <v>784</v>
      </c>
      <c r="N1" s="207" t="s">
        <v>785</v>
      </c>
      <c r="O1" s="207" t="s">
        <v>786</v>
      </c>
      <c r="P1" s="207" t="s">
        <v>787</v>
      </c>
      <c r="Q1" s="207" t="s">
        <v>788</v>
      </c>
      <c r="R1" s="207" t="s">
        <v>789</v>
      </c>
      <c r="S1" s="207" t="s">
        <v>790</v>
      </c>
      <c r="T1" s="207" t="s">
        <v>791</v>
      </c>
      <c r="U1" s="207" t="s">
        <v>792</v>
      </c>
      <c r="V1" s="207" t="s">
        <v>793</v>
      </c>
      <c r="W1" s="207" t="s">
        <v>794</v>
      </c>
      <c r="X1" s="207" t="s">
        <v>795</v>
      </c>
      <c r="Y1" s="207" t="s">
        <v>796</v>
      </c>
      <c r="Z1" s="207" t="s">
        <v>797</v>
      </c>
      <c r="AA1" s="207" t="s">
        <v>798</v>
      </c>
      <c r="AB1" s="207" t="s">
        <v>799</v>
      </c>
      <c r="AC1" s="207" t="s">
        <v>800</v>
      </c>
      <c r="AD1" s="207" t="s">
        <v>801</v>
      </c>
      <c r="AE1" s="207" t="s">
        <v>802</v>
      </c>
      <c r="AF1" s="207" t="s">
        <v>803</v>
      </c>
      <c r="AG1" s="207" t="s">
        <v>804</v>
      </c>
      <c r="AH1" s="207" t="s">
        <v>805</v>
      </c>
      <c r="AI1" s="207" t="s">
        <v>806</v>
      </c>
      <c r="AJ1" s="207" t="s">
        <v>807</v>
      </c>
      <c r="AK1" s="207" t="s">
        <v>808</v>
      </c>
      <c r="AL1" s="207" t="s">
        <v>809</v>
      </c>
      <c r="AM1" s="207" t="s">
        <v>810</v>
      </c>
      <c r="AN1" s="207" t="s">
        <v>811</v>
      </c>
      <c r="AO1" s="207" t="s">
        <v>812</v>
      </c>
      <c r="AP1" s="207" t="s">
        <v>813</v>
      </c>
      <c r="AQ1" s="207" t="s">
        <v>814</v>
      </c>
      <c r="AR1" s="207" t="s">
        <v>815</v>
      </c>
      <c r="AS1" s="207" t="s">
        <v>816</v>
      </c>
      <c r="AT1" s="208" t="s">
        <v>817</v>
      </c>
    </row>
    <row r="2" spans="1:46" ht="60" customHeight="1" outlineLevel="1" x14ac:dyDescent="0.35">
      <c r="A2" s="200" t="s">
        <v>618</v>
      </c>
      <c r="B2" s="186" t="s">
        <v>2956</v>
      </c>
      <c r="C2" s="186"/>
      <c r="D2" s="189" t="s">
        <v>2957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618</v>
      </c>
      <c r="B3" s="187" t="s">
        <v>2956</v>
      </c>
      <c r="C3" s="188" t="s">
        <v>2958</v>
      </c>
      <c r="D3" s="190" t="s">
        <v>2959</v>
      </c>
      <c r="E3" s="190" t="s">
        <v>2960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618</v>
      </c>
      <c r="B4" s="187" t="s">
        <v>2956</v>
      </c>
      <c r="C4" s="188" t="s">
        <v>2961</v>
      </c>
      <c r="D4" s="190" t="s">
        <v>2962</v>
      </c>
      <c r="E4" s="190" t="s">
        <v>2963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618</v>
      </c>
      <c r="B5" s="187" t="s">
        <v>2956</v>
      </c>
      <c r="C5" s="188" t="s">
        <v>2964</v>
      </c>
      <c r="D5" s="190" t="s">
        <v>2965</v>
      </c>
      <c r="E5" s="190" t="s">
        <v>2966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618</v>
      </c>
      <c r="B6" s="187" t="s">
        <v>2956</v>
      </c>
      <c r="C6" s="188" t="s">
        <v>2967</v>
      </c>
      <c r="D6" s="190" t="s">
        <v>2968</v>
      </c>
      <c r="E6" s="190" t="s">
        <v>2969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618</v>
      </c>
      <c r="B7" s="187" t="s">
        <v>2956</v>
      </c>
      <c r="C7" s="188" t="s">
        <v>2970</v>
      </c>
      <c r="D7" s="190" t="s">
        <v>2971</v>
      </c>
      <c r="E7" s="190" t="s">
        <v>2972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618</v>
      </c>
      <c r="B8" s="187" t="s">
        <v>2956</v>
      </c>
      <c r="C8" s="188" t="s">
        <v>2973</v>
      </c>
      <c r="D8" s="190" t="s">
        <v>2974</v>
      </c>
      <c r="E8" s="190" t="s">
        <v>2975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618</v>
      </c>
      <c r="B9" s="187" t="s">
        <v>2956</v>
      </c>
      <c r="C9" s="188" t="s">
        <v>2976</v>
      </c>
      <c r="D9" s="190" t="s">
        <v>2977</v>
      </c>
      <c r="E9" s="190" t="s">
        <v>2978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618</v>
      </c>
      <c r="B10" s="187" t="s">
        <v>2956</v>
      </c>
      <c r="C10" s="188" t="s">
        <v>2979</v>
      </c>
      <c r="D10" s="190" t="s">
        <v>2980</v>
      </c>
      <c r="E10" s="190" t="s">
        <v>2981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618</v>
      </c>
      <c r="B11" s="187" t="s">
        <v>2956</v>
      </c>
      <c r="C11" s="188" t="s">
        <v>2982</v>
      </c>
      <c r="D11" s="190" t="s">
        <v>2983</v>
      </c>
      <c r="E11" s="190" t="s">
        <v>2984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618</v>
      </c>
      <c r="B12" s="187" t="s">
        <v>2956</v>
      </c>
      <c r="C12" s="188" t="s">
        <v>2985</v>
      </c>
      <c r="D12" s="190" t="s">
        <v>2986</v>
      </c>
      <c r="E12" s="190" t="s">
        <v>2987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618</v>
      </c>
      <c r="B13" s="187" t="s">
        <v>2956</v>
      </c>
      <c r="C13" s="188" t="s">
        <v>2988</v>
      </c>
      <c r="D13" s="190" t="s">
        <v>2989</v>
      </c>
      <c r="E13" s="190" t="s">
        <v>2990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618</v>
      </c>
      <c r="B14" s="187" t="s">
        <v>2956</v>
      </c>
      <c r="C14" s="188" t="s">
        <v>2991</v>
      </c>
      <c r="D14" s="190" t="s">
        <v>2992</v>
      </c>
      <c r="E14" s="190" t="s">
        <v>2993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618</v>
      </c>
      <c r="B15" s="187" t="s">
        <v>2956</v>
      </c>
      <c r="C15" s="188" t="s">
        <v>2994</v>
      </c>
      <c r="D15" s="190" t="s">
        <v>2995</v>
      </c>
      <c r="E15" s="190" t="s">
        <v>2996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618</v>
      </c>
      <c r="B16" s="187" t="s">
        <v>2956</v>
      </c>
      <c r="C16" s="188" t="s">
        <v>2997</v>
      </c>
      <c r="D16" s="190" t="s">
        <v>2998</v>
      </c>
      <c r="E16" s="190" t="s">
        <v>2999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618</v>
      </c>
      <c r="B17" s="187" t="s">
        <v>2956</v>
      </c>
      <c r="C17" s="188" t="s">
        <v>3000</v>
      </c>
      <c r="D17" s="190" t="s">
        <v>3001</v>
      </c>
      <c r="E17" s="190" t="s">
        <v>3002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618</v>
      </c>
      <c r="B18" s="187" t="s">
        <v>2956</v>
      </c>
      <c r="C18" s="188" t="s">
        <v>3003</v>
      </c>
      <c r="D18" s="190" t="s">
        <v>3004</v>
      </c>
      <c r="E18" s="190" t="s">
        <v>3005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618</v>
      </c>
      <c r="B19" s="186" t="s">
        <v>3006</v>
      </c>
      <c r="C19" s="186"/>
      <c r="D19" s="189" t="s">
        <v>3007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618</v>
      </c>
      <c r="B20" s="187" t="s">
        <v>3006</v>
      </c>
      <c r="C20" s="188" t="s">
        <v>3008</v>
      </c>
      <c r="D20" s="190" t="s">
        <v>3009</v>
      </c>
      <c r="E20" s="190" t="s">
        <v>3010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618</v>
      </c>
      <c r="B21" s="187" t="s">
        <v>3006</v>
      </c>
      <c r="C21" s="188" t="s">
        <v>3011</v>
      </c>
      <c r="D21" s="190" t="s">
        <v>3012</v>
      </c>
      <c r="E21" s="190" t="s">
        <v>3013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618</v>
      </c>
      <c r="B22" s="187" t="s">
        <v>3006</v>
      </c>
      <c r="C22" s="188" t="s">
        <v>3014</v>
      </c>
      <c r="D22" s="190" t="s">
        <v>3015</v>
      </c>
      <c r="E22" s="190" t="s">
        <v>3016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618</v>
      </c>
      <c r="B23" s="187" t="s">
        <v>3006</v>
      </c>
      <c r="C23" s="188" t="s">
        <v>3017</v>
      </c>
      <c r="D23" s="190" t="s">
        <v>3018</v>
      </c>
      <c r="E23" s="190" t="s">
        <v>3019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618</v>
      </c>
      <c r="B24" s="187" t="s">
        <v>3006</v>
      </c>
      <c r="C24" s="188" t="s">
        <v>3020</v>
      </c>
      <c r="D24" s="190" t="s">
        <v>3021</v>
      </c>
      <c r="E24" s="190" t="s">
        <v>3022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618</v>
      </c>
      <c r="B25" s="187" t="s">
        <v>3006</v>
      </c>
      <c r="C25" s="188" t="s">
        <v>3023</v>
      </c>
      <c r="D25" s="190" t="s">
        <v>3024</v>
      </c>
      <c r="E25" s="190" t="s">
        <v>3025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618</v>
      </c>
      <c r="B26" s="187" t="s">
        <v>3006</v>
      </c>
      <c r="C26" s="188" t="s">
        <v>3026</v>
      </c>
      <c r="D26" s="190" t="s">
        <v>3027</v>
      </c>
      <c r="E26" s="190" t="s">
        <v>3028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618</v>
      </c>
      <c r="B27" s="187" t="s">
        <v>3006</v>
      </c>
      <c r="C27" s="188" t="s">
        <v>3029</v>
      </c>
      <c r="D27" s="190" t="s">
        <v>3030</v>
      </c>
      <c r="E27" s="190" t="s">
        <v>3031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618</v>
      </c>
      <c r="B28" s="187" t="s">
        <v>3006</v>
      </c>
      <c r="C28" s="188" t="s">
        <v>3032</v>
      </c>
      <c r="D28" s="190" t="s">
        <v>3033</v>
      </c>
      <c r="E28" s="190" t="s">
        <v>3034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618</v>
      </c>
      <c r="B29" s="187" t="s">
        <v>3006</v>
      </c>
      <c r="C29" s="188" t="s">
        <v>3035</v>
      </c>
      <c r="D29" s="190" t="s">
        <v>3036</v>
      </c>
      <c r="E29" s="190" t="s">
        <v>3037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618</v>
      </c>
      <c r="B30" s="187" t="s">
        <v>3006</v>
      </c>
      <c r="C30" s="188" t="s">
        <v>3038</v>
      </c>
      <c r="D30" s="190" t="s">
        <v>3039</v>
      </c>
      <c r="E30" s="190" t="s">
        <v>3040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618</v>
      </c>
      <c r="B31" s="187" t="s">
        <v>3006</v>
      </c>
      <c r="C31" s="188" t="s">
        <v>3041</v>
      </c>
      <c r="D31" s="190" t="s">
        <v>3042</v>
      </c>
      <c r="E31" s="190" t="s">
        <v>3043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3044</v>
      </c>
      <c r="B32" s="186"/>
      <c r="C32" s="186"/>
      <c r="D32" s="189" t="s">
        <v>3045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3044</v>
      </c>
      <c r="B33" s="187"/>
      <c r="C33" s="188" t="s">
        <v>3046</v>
      </c>
      <c r="D33" s="190" t="s">
        <v>3047</v>
      </c>
      <c r="E33" s="190" t="s">
        <v>3048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3044</v>
      </c>
      <c r="B34" s="187"/>
      <c r="C34" s="188" t="s">
        <v>3049</v>
      </c>
      <c r="D34" s="190" t="s">
        <v>3050</v>
      </c>
      <c r="E34" s="190" t="s">
        <v>3051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3044</v>
      </c>
      <c r="B35" s="187"/>
      <c r="C35" s="188" t="s">
        <v>3052</v>
      </c>
      <c r="D35" s="190" t="s">
        <v>3053</v>
      </c>
      <c r="E35" s="190" t="s">
        <v>3054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3044</v>
      </c>
      <c r="B36" s="186" t="s">
        <v>3055</v>
      </c>
      <c r="C36" s="186"/>
      <c r="D36" s="189" t="s">
        <v>3056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3044</v>
      </c>
      <c r="B37" s="187" t="s">
        <v>3055</v>
      </c>
      <c r="C37" s="188" t="s">
        <v>3057</v>
      </c>
      <c r="D37" s="190" t="s">
        <v>3058</v>
      </c>
      <c r="E37" s="190" t="s">
        <v>3059</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3044</v>
      </c>
      <c r="B38" s="187" t="s">
        <v>3055</v>
      </c>
      <c r="C38" s="188" t="s">
        <v>3060</v>
      </c>
      <c r="D38" s="190" t="s">
        <v>3061</v>
      </c>
      <c r="E38" s="190" t="s">
        <v>3062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3044</v>
      </c>
      <c r="B39" s="187" t="s">
        <v>3055</v>
      </c>
      <c r="C39" s="188" t="s">
        <v>3063</v>
      </c>
      <c r="D39" s="190" t="s">
        <v>3064</v>
      </c>
      <c r="E39" s="190" t="s">
        <v>3065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3044</v>
      </c>
      <c r="B40" s="187" t="s">
        <v>3055</v>
      </c>
      <c r="C40" s="188" t="s">
        <v>3066</v>
      </c>
      <c r="D40" s="190" t="s">
        <v>3067</v>
      </c>
      <c r="E40" s="190" t="s">
        <v>3068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3044</v>
      </c>
      <c r="B41" s="187" t="s">
        <v>3055</v>
      </c>
      <c r="C41" s="188" t="s">
        <v>3069</v>
      </c>
      <c r="D41" s="190" t="s">
        <v>3070</v>
      </c>
      <c r="E41" s="190" t="s">
        <v>3071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3044</v>
      </c>
      <c r="B42" s="187" t="s">
        <v>3055</v>
      </c>
      <c r="C42" s="188" t="s">
        <v>3072</v>
      </c>
      <c r="D42" s="190" t="s">
        <v>3073</v>
      </c>
      <c r="E42" s="190" t="s">
        <v>3074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3044</v>
      </c>
      <c r="B43" s="187" t="s">
        <v>3055</v>
      </c>
      <c r="C43" s="188" t="s">
        <v>3075</v>
      </c>
      <c r="D43" s="190" t="s">
        <v>3076</v>
      </c>
      <c r="E43" s="190" t="s">
        <v>3077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3044</v>
      </c>
      <c r="B44" s="187" t="s">
        <v>3055</v>
      </c>
      <c r="C44" s="188" t="s">
        <v>3078</v>
      </c>
      <c r="D44" s="190" t="s">
        <v>3079</v>
      </c>
      <c r="E44" s="190" t="s">
        <v>3080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3044</v>
      </c>
      <c r="B45" s="187" t="s">
        <v>3055</v>
      </c>
      <c r="C45" s="188" t="s">
        <v>3081</v>
      </c>
      <c r="D45" s="190" t="s">
        <v>3082</v>
      </c>
      <c r="E45" s="190" t="s">
        <v>3083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3044</v>
      </c>
      <c r="B46" s="187" t="s">
        <v>3055</v>
      </c>
      <c r="C46" s="188" t="s">
        <v>3084</v>
      </c>
      <c r="D46" s="190" t="s">
        <v>3085</v>
      </c>
      <c r="E46" s="190" t="s">
        <v>3086</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3044</v>
      </c>
      <c r="B47" s="187" t="s">
        <v>3055</v>
      </c>
      <c r="C47" s="188" t="s">
        <v>3087</v>
      </c>
      <c r="D47" s="190" t="s">
        <v>3088</v>
      </c>
      <c r="E47" s="190" t="s">
        <v>3089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3044</v>
      </c>
      <c r="B48" s="187" t="s">
        <v>3055</v>
      </c>
      <c r="C48" s="188" t="s">
        <v>3090</v>
      </c>
      <c r="D48" s="190" t="s">
        <v>3091</v>
      </c>
      <c r="E48" s="190" t="s">
        <v>3092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3044</v>
      </c>
      <c r="B49" s="187" t="s">
        <v>3055</v>
      </c>
      <c r="C49" s="188" t="s">
        <v>3093</v>
      </c>
      <c r="D49" s="190" t="s">
        <v>3094</v>
      </c>
      <c r="E49" s="190" t="s">
        <v>3095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3044</v>
      </c>
      <c r="B50" s="187" t="s">
        <v>3055</v>
      </c>
      <c r="C50" s="188" t="s">
        <v>3096</v>
      </c>
      <c r="D50" s="190" t="s">
        <v>3097</v>
      </c>
      <c r="E50" s="190" t="s">
        <v>3098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3044</v>
      </c>
      <c r="B51" s="186" t="s">
        <v>3099</v>
      </c>
      <c r="C51" s="186"/>
      <c r="D51" s="189" t="s">
        <v>3100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3044</v>
      </c>
      <c r="B52" s="187" t="s">
        <v>3099</v>
      </c>
      <c r="C52" s="188" t="s">
        <v>3101</v>
      </c>
      <c r="D52" s="190" t="s">
        <v>3102</v>
      </c>
      <c r="E52" s="190" t="s">
        <v>3103</v>
      </c>
      <c r="F52" s="192">
        <f>IF(COUNTIF(G52:AT52,"&lt;&gt;")=0,"",SUMPRODUCT(((Recommendations[ImplStatus]="Implemented")+(Recommendations[ImplStatus]="Compensated"))*ISNUMBER(MATCH(Recommendations[Id],G52:AT52,0)))/COUNTIF(G52:AT52,"&lt;&gt;"))</f>
        <v>0</v>
      </c>
      <c r="G52" s="194" t="s">
        <v>54</v>
      </c>
      <c r="H52" s="194" t="s">
        <v>162</v>
      </c>
      <c r="I52" s="194" t="s">
        <v>189</v>
      </c>
      <c r="J52" s="194" t="s">
        <v>194</v>
      </c>
      <c r="K52" s="194" t="s">
        <v>226</v>
      </c>
      <c r="L52" s="194" t="s">
        <v>236</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3044</v>
      </c>
      <c r="B53" s="187" t="s">
        <v>3099</v>
      </c>
      <c r="C53" s="188" t="s">
        <v>3104</v>
      </c>
      <c r="D53" s="190" t="s">
        <v>3105</v>
      </c>
      <c r="E53" s="190" t="s">
        <v>3106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3044</v>
      </c>
      <c r="B54" s="187" t="s">
        <v>3099</v>
      </c>
      <c r="C54" s="188" t="s">
        <v>3107</v>
      </c>
      <c r="D54" s="190" t="s">
        <v>3108</v>
      </c>
      <c r="E54" s="190" t="s">
        <v>3109</v>
      </c>
      <c r="F54" s="192">
        <f>IF(COUNTIF(G54:AT54,"&lt;&gt;")=0,"",SUMPRODUCT(((Recommendations[ImplStatus]="Implemented")+(Recommendations[ImplStatus]="Compensated"))*ISNUMBER(MATCH(Recommendations[Id],G54:AT54,0)))/COUNTIF(G54:AT54,"&lt;&gt;"))</f>
        <v>0</v>
      </c>
      <c r="G54" s="194" t="s">
        <v>37</v>
      </c>
      <c r="H54" s="194" t="s">
        <v>114</v>
      </c>
      <c r="I54" s="194" t="s">
        <v>119</v>
      </c>
      <c r="J54" s="194" t="s">
        <v>124</v>
      </c>
      <c r="K54" s="194" t="s">
        <v>129</v>
      </c>
      <c r="L54" s="194" t="s">
        <v>139</v>
      </c>
      <c r="M54" s="194" t="s">
        <v>178</v>
      </c>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3044</v>
      </c>
      <c r="B55" s="187" t="s">
        <v>3099</v>
      </c>
      <c r="C55" s="188" t="s">
        <v>3110</v>
      </c>
      <c r="D55" s="190" t="s">
        <v>3111</v>
      </c>
      <c r="E55" s="190" t="s">
        <v>3112</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3044</v>
      </c>
      <c r="B56" s="187" t="s">
        <v>3099</v>
      </c>
      <c r="C56" s="188" t="s">
        <v>3113</v>
      </c>
      <c r="D56" s="190" t="s">
        <v>3114</v>
      </c>
      <c r="E56" s="190" t="s">
        <v>3115</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3044</v>
      </c>
      <c r="B57" s="187" t="s">
        <v>3099</v>
      </c>
      <c r="C57" s="188" t="s">
        <v>3116</v>
      </c>
      <c r="D57" s="190" t="s">
        <v>3117</v>
      </c>
      <c r="E57" s="190" t="s">
        <v>3118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3044</v>
      </c>
      <c r="B58" s="187" t="s">
        <v>3099</v>
      </c>
      <c r="C58" s="188" t="s">
        <v>3119</v>
      </c>
      <c r="D58" s="190" t="s">
        <v>3120</v>
      </c>
      <c r="E58" s="190" t="s">
        <v>3121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3044</v>
      </c>
      <c r="B59" s="187" t="s">
        <v>3099</v>
      </c>
      <c r="C59" s="188" t="s">
        <v>3122</v>
      </c>
      <c r="D59" s="190" t="s">
        <v>3123</v>
      </c>
      <c r="E59" s="190" t="s">
        <v>3124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3044</v>
      </c>
      <c r="B60" s="187" t="s">
        <v>3125</v>
      </c>
      <c r="C60" s="188" t="s">
        <v>3126</v>
      </c>
      <c r="D60" s="190" t="s">
        <v>3127</v>
      </c>
      <c r="E60" s="190" t="s">
        <v>3128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3044</v>
      </c>
      <c r="B61" s="187" t="s">
        <v>3125</v>
      </c>
      <c r="C61" s="188" t="s">
        <v>3129</v>
      </c>
      <c r="D61" s="190" t="s">
        <v>3130</v>
      </c>
      <c r="E61" s="190" t="s">
        <v>3131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3044</v>
      </c>
      <c r="B62" s="186" t="s">
        <v>3132</v>
      </c>
      <c r="C62" s="186"/>
      <c r="D62" s="189" t="s">
        <v>3133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3044</v>
      </c>
      <c r="B63" s="187" t="s">
        <v>3132</v>
      </c>
      <c r="C63" s="188" t="s">
        <v>3134</v>
      </c>
      <c r="D63" s="190" t="s">
        <v>3135</v>
      </c>
      <c r="E63" s="190" t="s">
        <v>3136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3044</v>
      </c>
      <c r="B64" s="187" t="s">
        <v>3132</v>
      </c>
      <c r="C64" s="188" t="s">
        <v>3137</v>
      </c>
      <c r="D64" s="190" t="s">
        <v>3138</v>
      </c>
      <c r="E64" s="190" t="s">
        <v>3139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3044</v>
      </c>
      <c r="B65" s="187" t="s">
        <v>3132</v>
      </c>
      <c r="C65" s="188" t="s">
        <v>3140</v>
      </c>
      <c r="D65" s="190" t="s">
        <v>3141</v>
      </c>
      <c r="E65" s="190" t="s">
        <v>3142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3044</v>
      </c>
      <c r="B66" s="187" t="s">
        <v>3132</v>
      </c>
      <c r="C66" s="188" t="s">
        <v>3143</v>
      </c>
      <c r="D66" s="190" t="s">
        <v>3144</v>
      </c>
      <c r="E66" s="190" t="s">
        <v>3145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3044</v>
      </c>
      <c r="B67" s="187" t="s">
        <v>3132</v>
      </c>
      <c r="C67" s="188" t="s">
        <v>3146</v>
      </c>
      <c r="D67" s="190" t="s">
        <v>3147</v>
      </c>
      <c r="E67" s="190" t="s">
        <v>3148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3044</v>
      </c>
      <c r="B68" s="187" t="s">
        <v>3132</v>
      </c>
      <c r="C68" s="188" t="s">
        <v>3149</v>
      </c>
      <c r="D68" s="190" t="s">
        <v>3150</v>
      </c>
      <c r="E68" s="190" t="s">
        <v>3151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3044</v>
      </c>
      <c r="B69" s="187" t="s">
        <v>3132</v>
      </c>
      <c r="C69" s="188" t="s">
        <v>3152</v>
      </c>
      <c r="D69" s="190" t="s">
        <v>3153</v>
      </c>
      <c r="E69" s="190" t="s">
        <v>3154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3044</v>
      </c>
      <c r="B70" s="187" t="s">
        <v>3132</v>
      </c>
      <c r="C70" s="188" t="s">
        <v>3155</v>
      </c>
      <c r="D70" s="190" t="s">
        <v>3156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3044</v>
      </c>
      <c r="B71" s="187" t="s">
        <v>3132</v>
      </c>
      <c r="C71" s="188" t="s">
        <v>3157</v>
      </c>
      <c r="D71" s="190" t="s">
        <v>3158</v>
      </c>
      <c r="E71" s="190" t="s">
        <v>3159</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3044</v>
      </c>
      <c r="B72" s="187" t="s">
        <v>3132</v>
      </c>
      <c r="C72" s="188" t="s">
        <v>3160</v>
      </c>
      <c r="D72" s="190" t="s">
        <v>3161</v>
      </c>
      <c r="E72" s="190" t="s">
        <v>3162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3044</v>
      </c>
      <c r="B73" s="187" t="s">
        <v>3132</v>
      </c>
      <c r="C73" s="188" t="s">
        <v>3163</v>
      </c>
      <c r="D73" s="190" t="s">
        <v>3164</v>
      </c>
      <c r="E73" s="190" t="s">
        <v>3165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3044</v>
      </c>
      <c r="B74" s="187" t="s">
        <v>3132</v>
      </c>
      <c r="C74" s="188" t="s">
        <v>3166</v>
      </c>
      <c r="D74" s="190" t="s">
        <v>3167</v>
      </c>
      <c r="E74" s="190" t="s">
        <v>3168</v>
      </c>
      <c r="F74" s="192">
        <f>IF(COUNTIF(G74:AT74,"&lt;&gt;")=0,"",SUMPRODUCT(((Recommendations[ImplStatus]="Implemented")+(Recommendations[ImplStatus]="Compensated"))*ISNUMBER(MATCH(Recommendations[Id],G74:AT74,0)))/COUNTIF(G74:AT74,"&lt;&gt;"))</f>
        <v>0</v>
      </c>
      <c r="G74" s="194" t="s">
        <v>103</v>
      </c>
      <c r="H74" s="194" t="s">
        <v>108</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3044</v>
      </c>
      <c r="B75" s="187" t="s">
        <v>3132</v>
      </c>
      <c r="C75" s="188" t="s">
        <v>3169</v>
      </c>
      <c r="D75" s="190" t="s">
        <v>3170</v>
      </c>
      <c r="E75" s="190" t="s">
        <v>3171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3044</v>
      </c>
      <c r="B76" s="187" t="s">
        <v>3132</v>
      </c>
      <c r="C76" s="188" t="s">
        <v>3172</v>
      </c>
      <c r="D76" s="190" t="s">
        <v>3173</v>
      </c>
      <c r="E76" s="190" t="s">
        <v>3174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3044</v>
      </c>
      <c r="B77" s="187" t="s">
        <v>3132</v>
      </c>
      <c r="C77" s="188" t="s">
        <v>3175</v>
      </c>
      <c r="D77" s="190" t="s">
        <v>3176</v>
      </c>
      <c r="E77" s="190" t="s">
        <v>3177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3044</v>
      </c>
      <c r="B78" s="187" t="s">
        <v>3132</v>
      </c>
      <c r="C78" s="188" t="s">
        <v>3178</v>
      </c>
      <c r="D78" s="190" t="s">
        <v>3179</v>
      </c>
      <c r="E78" s="190" t="s">
        <v>3180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3044</v>
      </c>
      <c r="B79" s="186" t="s">
        <v>3132</v>
      </c>
      <c r="C79" s="186"/>
      <c r="D79" s="189" t="s">
        <v>3181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3182</v>
      </c>
      <c r="B80" s="187"/>
      <c r="C80" s="188" t="s">
        <v>3183</v>
      </c>
      <c r="D80" s="190" t="s">
        <v>3184</v>
      </c>
      <c r="E80" s="190" t="s">
        <v>3185</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3182</v>
      </c>
      <c r="B81" s="187"/>
      <c r="C81" s="188" t="s">
        <v>3186</v>
      </c>
      <c r="D81" s="190" t="s">
        <v>3187</v>
      </c>
      <c r="E81" s="190" t="s">
        <v>3188</v>
      </c>
      <c r="F81" s="192">
        <f>IF(COUNTIF(G81:AT81,"&lt;&gt;")=0,"",SUMPRODUCT(((Recommendations[ImplStatus]="Implemented")+(Recommendations[ImplStatus]="Compensated"))*ISNUMBER(MATCH(Recommendations[Id],G81:AT81,0)))/COUNTIF(G81:AT81,"&lt;&gt;"))</f>
        <v>0</v>
      </c>
      <c r="G81" s="194" t="s">
        <v>18</v>
      </c>
      <c r="H81" s="194" t="s">
        <v>30</v>
      </c>
      <c r="I81" s="194" t="s">
        <v>204</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3182</v>
      </c>
      <c r="B82" s="187"/>
      <c r="C82" s="188" t="s">
        <v>3189</v>
      </c>
      <c r="D82" s="190" t="s">
        <v>3190</v>
      </c>
      <c r="E82" s="190" t="s">
        <v>3191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3182</v>
      </c>
      <c r="B83" s="187"/>
      <c r="C83" s="188" t="s">
        <v>3192</v>
      </c>
      <c r="D83" s="190" t="s">
        <v>3193</v>
      </c>
      <c r="E83" s="190" t="s">
        <v>3194</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3182</v>
      </c>
      <c r="B84" s="186"/>
      <c r="C84" s="186"/>
      <c r="D84" s="189" t="s">
        <v>3195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3196</v>
      </c>
      <c r="B85" s="187"/>
      <c r="C85" s="188" t="s">
        <v>3197</v>
      </c>
      <c r="D85" s="190" t="s">
        <v>3198</v>
      </c>
      <c r="E85" s="190" t="s">
        <v>3199</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3196</v>
      </c>
      <c r="B86" s="187"/>
      <c r="C86" s="188" t="s">
        <v>3200</v>
      </c>
      <c r="D86" s="190" t="s">
        <v>3201</v>
      </c>
      <c r="E86" s="190" t="s">
        <v>3202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3196</v>
      </c>
      <c r="B87" s="187"/>
      <c r="C87" s="188" t="s">
        <v>3203</v>
      </c>
      <c r="D87" s="190" t="s">
        <v>3204</v>
      </c>
      <c r="E87" s="190" t="s">
        <v>3205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3196</v>
      </c>
      <c r="B88" s="187"/>
      <c r="C88" s="188" t="s">
        <v>3206</v>
      </c>
      <c r="D88" s="190" t="s">
        <v>3207</v>
      </c>
      <c r="E88" s="190" t="s">
        <v>3208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3196</v>
      </c>
      <c r="B89" s="187"/>
      <c r="C89" s="188" t="s">
        <v>3209</v>
      </c>
      <c r="D89" s="190" t="s">
        <v>3210</v>
      </c>
      <c r="E89" s="190" t="s">
        <v>3211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3196</v>
      </c>
      <c r="B90" s="186" t="s">
        <v>3212</v>
      </c>
      <c r="C90" s="186"/>
      <c r="D90" s="189" t="s">
        <v>3213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3196</v>
      </c>
      <c r="B91" s="187" t="s">
        <v>3212</v>
      </c>
      <c r="C91" s="188" t="s">
        <v>3214</v>
      </c>
      <c r="D91" s="190" t="s">
        <v>3215</v>
      </c>
      <c r="E91" s="190" t="s">
        <v>3216</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3196</v>
      </c>
      <c r="B92" s="187" t="s">
        <v>3212</v>
      </c>
      <c r="C92" s="188" t="s">
        <v>3217</v>
      </c>
      <c r="D92" s="190" t="s">
        <v>3218</v>
      </c>
      <c r="E92" s="190" t="s">
        <v>3219</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3212</v>
      </c>
      <c r="C93" s="188" t="s">
        <v>3220</v>
      </c>
      <c r="D93" s="190" t="s">
        <v>3221</v>
      </c>
      <c r="E93" s="190" t="s">
        <v>3222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3212</v>
      </c>
      <c r="C94" s="188" t="s">
        <v>3223</v>
      </c>
      <c r="D94" s="190" t="s">
        <v>3224</v>
      </c>
      <c r="E94" s="190" t="s">
        <v>3225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3212</v>
      </c>
      <c r="C95" s="188" t="s">
        <v>3226</v>
      </c>
      <c r="D95" s="190" t="s">
        <v>3227</v>
      </c>
      <c r="E95" s="190" t="s">
        <v>3228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3212</v>
      </c>
      <c r="C96" s="188" t="s">
        <v>3229</v>
      </c>
      <c r="D96" s="190" t="s">
        <v>3230</v>
      </c>
      <c r="E96" s="190" t="s">
        <v>3231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3212</v>
      </c>
      <c r="C97" s="188" t="s">
        <v>3232</v>
      </c>
      <c r="D97" s="190" t="s">
        <v>3233</v>
      </c>
      <c r="E97" s="190" t="s">
        <v>3234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3212</v>
      </c>
      <c r="C98" s="188" t="s">
        <v>3235</v>
      </c>
      <c r="D98" s="190" t="s">
        <v>3236</v>
      </c>
      <c r="E98" s="190" t="s">
        <v>3237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3238</v>
      </c>
      <c r="C99" s="186"/>
      <c r="D99" s="189" t="s">
        <v>3239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3238</v>
      </c>
      <c r="C100" s="188" t="s">
        <v>3240</v>
      </c>
      <c r="D100" s="190" t="s">
        <v>3241</v>
      </c>
      <c r="E100" s="190" t="s">
        <v>3242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3238</v>
      </c>
      <c r="C101" s="188" t="s">
        <v>3243</v>
      </c>
      <c r="D101" s="190" t="s">
        <v>3244</v>
      </c>
      <c r="E101" s="190" t="s">
        <v>3245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3238</v>
      </c>
      <c r="C102" s="188" t="s">
        <v>3246</v>
      </c>
      <c r="D102" s="190" t="s">
        <v>3247</v>
      </c>
      <c r="E102" s="190" t="s">
        <v>3248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3238</v>
      </c>
      <c r="C103" s="188" t="s">
        <v>3249</v>
      </c>
      <c r="D103" s="190" t="s">
        <v>3250</v>
      </c>
      <c r="E103" s="190" t="s">
        <v>3251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3238</v>
      </c>
      <c r="C104" s="196" t="s">
        <v>3252</v>
      </c>
      <c r="D104" s="197" t="s">
        <v>3253</v>
      </c>
      <c r="E104" s="197" t="s">
        <v>3254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527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IFERROR(INDEX('Recommendations'!$I$2:$I$95, MATCH(G2,'Recommendations'!$B$2:$B$95,0))="Implemented", FALSE))</xm:f>
            <x14:dxf>
              <font>
                <color rgb="FF000000"/>
              </font>
              <fill>
                <patternFill>
                  <bgColor rgb="FF3C7D22"/>
                </patternFill>
              </fill>
            </x14:dxf>
          </x14:cfRule>
          <x14:cfRule type="expression" priority="2" id="{00000000-000E-0000-0800-000002000000}">
            <xm:f>AND(G2&lt;&gt;"", IFERROR(INDEX('Recommendations'!$I$2:$I$95, MATCH(G2,'Recommendations'!$B$2:$B$95,0))="Compensated", FALSE))</xm:f>
            <x14:dxf>
              <font>
                <color rgb="FF000000"/>
              </font>
              <fill>
                <patternFill>
                  <bgColor rgb="FFC6E0B4"/>
                </patternFill>
              </fill>
            </x14:dxf>
          </x14:cfRule>
          <x14:cfRule type="expression" priority="3" id="{00000000-000E-0000-0800-000003000000}">
            <xm:f>AND(G2&lt;&gt;"", IFERROR(INDEX('Recommendations'!$I$2:$I$95, MATCH(G2,'Recommendations'!$B$2:$B$95,0))="Testing", FALSE))</xm:f>
            <x14:dxf>
              <font>
                <color rgb="FF000000"/>
              </font>
              <fill>
                <patternFill>
                  <bgColor rgb="FFFFC000"/>
                </patternFill>
              </fill>
            </x14:dxf>
          </x14:cfRule>
          <x14:cfRule type="expression" priority="4" id="{00000000-000E-0000-0800-000004000000}">
            <xm:f>AND(G2&lt;&gt;"", IFERROR(INDEX('Recommendations'!$I$2:$I$95, MATCH(G2,'Recommendations'!$B$2:$B$95,0))="Failed", FALSE))</xm:f>
            <x14:dxf>
              <font>
                <color rgb="FF000000"/>
              </font>
              <fill>
                <patternFill>
                  <bgColor rgb="FFD82891"/>
                </patternFill>
              </fill>
            </x14:dxf>
          </x14:cfRule>
          <x14:cfRule type="expression" priority="5" id="{00000000-000E-0000-0800-000005000000}">
            <xm:f>AND(G2&lt;&gt;"", IFERROR(INDEX('Recommendations'!$I$2:$I$95, MATCH(G2,'Recommendations'!$B$2:$B$95,0))="Risk Accepted", FALSE))</xm:f>
            <x14:dxf>
              <font>
                <color rgb="FF000000"/>
              </font>
              <fill>
                <patternFill>
                  <bgColor rgb="FFD9D9D9"/>
                </patternFill>
              </fill>
            </x14:dxf>
          </x14:cfRule>
          <x14:cfRule type="expression" priority="6" id="{00000000-000E-0000-0800-000006000000}">
            <xm:f>AND(G2&lt;&gt;"", IFERROR(INDEX('Recommendations'!$I$2:$I$95, MATCH(G2,'Recommendations'!$B$2:$B$95,0))="N/A",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VMware ESXi 6.7 Benchmark - Final Update - SHGIR</dc:title>
  <dc:subject>Generated on: 2026-06-08 18:56:41</dc:subject>
  <dc:creator>Anicet Fopa Tchoffo</dc:creator>
  <cp:keywords>Baseline;Hardening;CIS;Benchmark</cp:keywords>
  <dc:description>Baseline Developed By: Center for Internet Security (CIS)</dc:description>
  <cp:lastModifiedBy>Anicet Fopa Tchoffo</cp:lastModifiedBy>
  <dcterms:modified xsi:type="dcterms:W3CDTF">2026-06-08T17:56:52Z</dcterms:modified>
  <cp:category>CIS</cp:category>
  <cp:contentStatus>Draft</cp:contentStatus>
</cp:coreProperties>
</file>